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Educ &amp; Muni Aid Fall 2016\Gov Rec II\"/>
    </mc:Choice>
  </mc:AlternateContent>
  <bookViews>
    <workbookView xWindow="0" yWindow="0" windowWidth="19200" windowHeight="72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U221" i="1" l="1"/>
  <c r="CT221" i="1"/>
  <c r="CS221" i="1"/>
  <c r="CR221" i="1"/>
  <c r="CQ221" i="1"/>
  <c r="CO221" i="1"/>
  <c r="CN221" i="1"/>
  <c r="CM221" i="1"/>
  <c r="CL221" i="1"/>
  <c r="CK221" i="1"/>
  <c r="CC221" i="1"/>
  <c r="CB221" i="1"/>
  <c r="BY221" i="1"/>
  <c r="BW221" i="1"/>
  <c r="BV221" i="1"/>
  <c r="BU221" i="1"/>
  <c r="BT221" i="1"/>
  <c r="BS221" i="1"/>
  <c r="BQ221" i="1"/>
  <c r="BP221" i="1"/>
  <c r="BO221" i="1"/>
  <c r="BN221" i="1"/>
  <c r="BM221" i="1"/>
  <c r="BK221" i="1"/>
  <c r="BJ221" i="1"/>
  <c r="AY221" i="1"/>
  <c r="AX221" i="1"/>
  <c r="AW221" i="1"/>
  <c r="AV221" i="1"/>
  <c r="AU221" i="1"/>
  <c r="AR221" i="1"/>
  <c r="AQ221" i="1"/>
  <c r="AP221" i="1"/>
  <c r="AO221" i="1"/>
  <c r="AN221" i="1"/>
  <c r="AL221" i="1"/>
  <c r="AK221" i="1"/>
  <c r="AJ221" i="1"/>
  <c r="AI221" i="1"/>
  <c r="AH221" i="1"/>
  <c r="AD221" i="1"/>
  <c r="AC221" i="1"/>
  <c r="AB221" i="1"/>
  <c r="AA221" i="1"/>
  <c r="Z221" i="1"/>
  <c r="X221" i="1"/>
  <c r="W221" i="1"/>
  <c r="V221" i="1"/>
  <c r="U221" i="1"/>
  <c r="T221" i="1"/>
  <c r="R221" i="1"/>
  <c r="Q221" i="1"/>
  <c r="P221" i="1"/>
  <c r="O221" i="1"/>
  <c r="N221" i="1"/>
  <c r="L221" i="1"/>
  <c r="K221" i="1"/>
  <c r="J221" i="1"/>
  <c r="I221" i="1"/>
  <c r="F221" i="1"/>
  <c r="E221" i="1"/>
  <c r="D221" i="1"/>
  <c r="C221" i="1"/>
  <c r="DA220" i="1"/>
  <c r="DD220" i="1" s="1"/>
  <c r="CZ220" i="1"/>
  <c r="CY220" i="1"/>
  <c r="CX220" i="1"/>
  <c r="CW220" i="1"/>
  <c r="CI220" i="1"/>
  <c r="CH220" i="1"/>
  <c r="CG220" i="1"/>
  <c r="CF220" i="1"/>
  <c r="CE220" i="1"/>
  <c r="DA219" i="1"/>
  <c r="CZ219" i="1"/>
  <c r="CY219" i="1"/>
  <c r="CX219" i="1"/>
  <c r="CW219" i="1"/>
  <c r="CI219" i="1"/>
  <c r="CH219" i="1"/>
  <c r="CG219" i="1"/>
  <c r="CF219" i="1"/>
  <c r="CE219" i="1"/>
  <c r="DA218" i="1"/>
  <c r="CZ218" i="1"/>
  <c r="DC218" i="1" s="1"/>
  <c r="CY218" i="1"/>
  <c r="CX218" i="1"/>
  <c r="CW218" i="1"/>
  <c r="CI218" i="1"/>
  <c r="CH218" i="1"/>
  <c r="CG218" i="1"/>
  <c r="CF218" i="1"/>
  <c r="CE218" i="1"/>
  <c r="DA217" i="1"/>
  <c r="CZ217" i="1"/>
  <c r="DC217" i="1" s="1"/>
  <c r="CY217" i="1"/>
  <c r="DD217" i="1" s="1"/>
  <c r="CX217" i="1"/>
  <c r="CW217" i="1"/>
  <c r="CI217" i="1"/>
  <c r="CH217" i="1"/>
  <c r="CG217" i="1"/>
  <c r="CF217" i="1"/>
  <c r="CE217" i="1"/>
  <c r="DA216" i="1"/>
  <c r="CZ216" i="1"/>
  <c r="CY216" i="1"/>
  <c r="DD216" i="1" s="1"/>
  <c r="CX216" i="1"/>
  <c r="CW216" i="1"/>
  <c r="CI216" i="1"/>
  <c r="CH216" i="1"/>
  <c r="CG216" i="1"/>
  <c r="CF216" i="1"/>
  <c r="CE216" i="1"/>
  <c r="DA215" i="1"/>
  <c r="CZ215" i="1"/>
  <c r="CY215" i="1"/>
  <c r="CX215" i="1"/>
  <c r="CW215" i="1"/>
  <c r="CI215" i="1"/>
  <c r="CH215" i="1"/>
  <c r="CG215" i="1"/>
  <c r="CF215" i="1"/>
  <c r="CE215" i="1"/>
  <c r="DA214" i="1"/>
  <c r="CZ214" i="1"/>
  <c r="DC214" i="1" s="1"/>
  <c r="CY214" i="1"/>
  <c r="CX214" i="1"/>
  <c r="CW214" i="1"/>
  <c r="CI214" i="1"/>
  <c r="CH214" i="1"/>
  <c r="CG214" i="1"/>
  <c r="CF214" i="1"/>
  <c r="CE214" i="1"/>
  <c r="DA213" i="1"/>
  <c r="CZ213" i="1"/>
  <c r="DC213" i="1" s="1"/>
  <c r="CY213" i="1"/>
  <c r="CX213" i="1"/>
  <c r="CW213" i="1"/>
  <c r="CI213" i="1"/>
  <c r="CH213" i="1"/>
  <c r="CG213" i="1"/>
  <c r="CF213" i="1"/>
  <c r="CE213" i="1"/>
  <c r="DA212" i="1"/>
  <c r="CZ212" i="1"/>
  <c r="CY212" i="1"/>
  <c r="CX212" i="1"/>
  <c r="CW212" i="1"/>
  <c r="CI212" i="1"/>
  <c r="CH212" i="1"/>
  <c r="CG212" i="1"/>
  <c r="CF212" i="1"/>
  <c r="CE212" i="1"/>
  <c r="AE212" i="1"/>
  <c r="AF212" i="1" s="1"/>
  <c r="DA211" i="1"/>
  <c r="CZ211" i="1"/>
  <c r="CY211" i="1"/>
  <c r="CX211" i="1"/>
  <c r="CW211" i="1"/>
  <c r="CI211" i="1"/>
  <c r="CH211" i="1"/>
  <c r="CG211" i="1"/>
  <c r="CF211" i="1"/>
  <c r="CE211" i="1"/>
  <c r="DA210" i="1"/>
  <c r="CZ210" i="1"/>
  <c r="CY210" i="1"/>
  <c r="CX210" i="1"/>
  <c r="CW210" i="1"/>
  <c r="CI210" i="1"/>
  <c r="CH210" i="1"/>
  <c r="CG210" i="1"/>
  <c r="CF210" i="1"/>
  <c r="CE210" i="1"/>
  <c r="DA209" i="1"/>
  <c r="CZ209" i="1"/>
  <c r="CY209" i="1"/>
  <c r="CX209" i="1"/>
  <c r="CW209" i="1"/>
  <c r="CI209" i="1"/>
  <c r="CH209" i="1"/>
  <c r="CG209" i="1"/>
  <c r="CF209" i="1"/>
  <c r="CE209" i="1"/>
  <c r="DA208" i="1"/>
  <c r="CZ208" i="1"/>
  <c r="CY208" i="1"/>
  <c r="CX208" i="1"/>
  <c r="CW208" i="1"/>
  <c r="CI208" i="1"/>
  <c r="CH208" i="1"/>
  <c r="CG208" i="1"/>
  <c r="CF208" i="1"/>
  <c r="CE208" i="1"/>
  <c r="DA207" i="1"/>
  <c r="DD207" i="1" s="1"/>
  <c r="CZ207" i="1"/>
  <c r="CY207" i="1"/>
  <c r="CX207" i="1"/>
  <c r="CW207" i="1"/>
  <c r="CI207" i="1"/>
  <c r="CH207" i="1"/>
  <c r="CG207" i="1"/>
  <c r="CF207" i="1"/>
  <c r="CE207" i="1"/>
  <c r="DA206" i="1"/>
  <c r="CZ206" i="1"/>
  <c r="DC206" i="1" s="1"/>
  <c r="CY206" i="1"/>
  <c r="CX206" i="1"/>
  <c r="CW206" i="1"/>
  <c r="CI206" i="1"/>
  <c r="CH206" i="1"/>
  <c r="CG206" i="1"/>
  <c r="CF206" i="1"/>
  <c r="CE206" i="1"/>
  <c r="DA205" i="1"/>
  <c r="CZ205" i="1"/>
  <c r="CY205" i="1"/>
  <c r="CX205" i="1"/>
  <c r="CW205" i="1"/>
  <c r="CI205" i="1"/>
  <c r="CH205" i="1"/>
  <c r="CG205" i="1"/>
  <c r="CF205" i="1"/>
  <c r="CE205" i="1"/>
  <c r="DA204" i="1"/>
  <c r="CZ204" i="1"/>
  <c r="CY204" i="1"/>
  <c r="CX204" i="1"/>
  <c r="CW204" i="1"/>
  <c r="CI204" i="1"/>
  <c r="CH204" i="1"/>
  <c r="CG204" i="1"/>
  <c r="CF204" i="1"/>
  <c r="CE204" i="1"/>
  <c r="DA203" i="1"/>
  <c r="CZ203" i="1"/>
  <c r="CY203" i="1"/>
  <c r="CX203" i="1"/>
  <c r="CW203" i="1"/>
  <c r="CI203" i="1"/>
  <c r="CH203" i="1"/>
  <c r="CG203" i="1"/>
  <c r="CF203" i="1"/>
  <c r="CE203" i="1"/>
  <c r="DA202" i="1"/>
  <c r="CZ202" i="1"/>
  <c r="CY202" i="1"/>
  <c r="CX202" i="1"/>
  <c r="CW202" i="1"/>
  <c r="CI202" i="1"/>
  <c r="CH202" i="1"/>
  <c r="CG202" i="1"/>
  <c r="CF202" i="1"/>
  <c r="CE202" i="1"/>
  <c r="DA201" i="1"/>
  <c r="CZ201" i="1"/>
  <c r="CY201" i="1"/>
  <c r="CX201" i="1"/>
  <c r="CW201" i="1"/>
  <c r="CI201" i="1"/>
  <c r="CH201" i="1"/>
  <c r="CG201" i="1"/>
  <c r="CF201" i="1"/>
  <c r="CE201" i="1"/>
  <c r="DA200" i="1"/>
  <c r="CZ200" i="1"/>
  <c r="CY200" i="1"/>
  <c r="CX200" i="1"/>
  <c r="CW200" i="1"/>
  <c r="CI200" i="1"/>
  <c r="CH200" i="1"/>
  <c r="CG200" i="1"/>
  <c r="CF200" i="1"/>
  <c r="CE200" i="1"/>
  <c r="DA199" i="1"/>
  <c r="CZ199" i="1"/>
  <c r="CY199" i="1"/>
  <c r="CX199" i="1"/>
  <c r="CW199" i="1"/>
  <c r="CI199" i="1"/>
  <c r="CH199" i="1"/>
  <c r="CG199" i="1"/>
  <c r="CF199" i="1"/>
  <c r="CE199" i="1"/>
  <c r="DA198" i="1"/>
  <c r="CZ198" i="1"/>
  <c r="CY198" i="1"/>
  <c r="CX198" i="1"/>
  <c r="CW198" i="1"/>
  <c r="CI198" i="1"/>
  <c r="CH198" i="1"/>
  <c r="CG198" i="1"/>
  <c r="CF198" i="1"/>
  <c r="CE198" i="1"/>
  <c r="DA197" i="1"/>
  <c r="CZ197" i="1"/>
  <c r="CY197" i="1"/>
  <c r="CX197" i="1"/>
  <c r="CW197" i="1"/>
  <c r="CI197" i="1"/>
  <c r="CH197" i="1"/>
  <c r="CG197" i="1"/>
  <c r="CF197" i="1"/>
  <c r="CE197" i="1"/>
  <c r="AE197" i="1"/>
  <c r="AF197" i="1" s="1"/>
  <c r="DA196" i="1"/>
  <c r="CZ196" i="1"/>
  <c r="CY196" i="1"/>
  <c r="CX196" i="1"/>
  <c r="CW196" i="1"/>
  <c r="CI196" i="1"/>
  <c r="CH196" i="1"/>
  <c r="CG196" i="1"/>
  <c r="CF196" i="1"/>
  <c r="CE196" i="1"/>
  <c r="DA195" i="1"/>
  <c r="CZ195" i="1"/>
  <c r="CY195" i="1"/>
  <c r="CX195" i="1"/>
  <c r="CW195" i="1"/>
  <c r="CI195" i="1"/>
  <c r="CH195" i="1"/>
  <c r="CG195" i="1"/>
  <c r="CF195" i="1"/>
  <c r="CE195" i="1"/>
  <c r="DA194" i="1"/>
  <c r="CZ194" i="1"/>
  <c r="DC194" i="1" s="1"/>
  <c r="CY194" i="1"/>
  <c r="DD194" i="1" s="1"/>
  <c r="CX194" i="1"/>
  <c r="CW194" i="1"/>
  <c r="CI194" i="1"/>
  <c r="CH194" i="1"/>
  <c r="CG194" i="1"/>
  <c r="CF194" i="1"/>
  <c r="CE194" i="1"/>
  <c r="DA193" i="1"/>
  <c r="CZ193" i="1"/>
  <c r="CY193" i="1"/>
  <c r="CX193" i="1"/>
  <c r="CW193" i="1"/>
  <c r="CI193" i="1"/>
  <c r="CH193" i="1"/>
  <c r="CG193" i="1"/>
  <c r="CF193" i="1"/>
  <c r="CE193" i="1"/>
  <c r="DA192" i="1"/>
  <c r="CZ192" i="1"/>
  <c r="CY192" i="1"/>
  <c r="CX192" i="1"/>
  <c r="CW192" i="1"/>
  <c r="CI192" i="1"/>
  <c r="CH192" i="1"/>
  <c r="CG192" i="1"/>
  <c r="CF192" i="1"/>
  <c r="CE192" i="1"/>
  <c r="DA191" i="1"/>
  <c r="CZ191" i="1"/>
  <c r="CY191" i="1"/>
  <c r="CX191" i="1"/>
  <c r="CW191" i="1"/>
  <c r="CI191" i="1"/>
  <c r="CH191" i="1"/>
  <c r="CG191" i="1"/>
  <c r="CF191" i="1"/>
  <c r="CE191" i="1"/>
  <c r="DA190" i="1"/>
  <c r="CZ190" i="1"/>
  <c r="DC190" i="1" s="1"/>
  <c r="CY190" i="1"/>
  <c r="CX190" i="1"/>
  <c r="CW190" i="1"/>
  <c r="CI190" i="1"/>
  <c r="CH190" i="1"/>
  <c r="CG190" i="1"/>
  <c r="CF190" i="1"/>
  <c r="CE190" i="1"/>
  <c r="DA189" i="1"/>
  <c r="CZ189" i="1"/>
  <c r="CY189" i="1"/>
  <c r="CX189" i="1"/>
  <c r="CW189" i="1"/>
  <c r="CI189" i="1"/>
  <c r="CH189" i="1"/>
  <c r="CG189" i="1"/>
  <c r="CF189" i="1"/>
  <c r="CE189" i="1"/>
  <c r="DA188" i="1"/>
  <c r="CZ188" i="1"/>
  <c r="CY188" i="1"/>
  <c r="CX188" i="1"/>
  <c r="CW188" i="1"/>
  <c r="CI188" i="1"/>
  <c r="CH188" i="1"/>
  <c r="CG188" i="1"/>
  <c r="CF188" i="1"/>
  <c r="CE188" i="1"/>
  <c r="DA187" i="1"/>
  <c r="CZ187" i="1"/>
  <c r="CY187" i="1"/>
  <c r="CX187" i="1"/>
  <c r="CW187" i="1"/>
  <c r="CI187" i="1"/>
  <c r="CH187" i="1"/>
  <c r="CG187" i="1"/>
  <c r="CF187" i="1"/>
  <c r="CE187" i="1"/>
  <c r="AE187" i="1"/>
  <c r="AF187" i="1" s="1"/>
  <c r="DA186" i="1"/>
  <c r="CZ186" i="1"/>
  <c r="CY186" i="1"/>
  <c r="CX186" i="1"/>
  <c r="CW186" i="1"/>
  <c r="CI186" i="1"/>
  <c r="CH186" i="1"/>
  <c r="CG186" i="1"/>
  <c r="CF186" i="1"/>
  <c r="CE186" i="1"/>
  <c r="AE186" i="1"/>
  <c r="AF186" i="1" s="1"/>
  <c r="DA185" i="1"/>
  <c r="CZ185" i="1"/>
  <c r="CY185" i="1"/>
  <c r="CX185" i="1"/>
  <c r="CW185" i="1"/>
  <c r="CI185" i="1"/>
  <c r="CH185" i="1"/>
  <c r="CG185" i="1"/>
  <c r="CF185" i="1"/>
  <c r="CE185" i="1"/>
  <c r="DA184" i="1"/>
  <c r="CZ184" i="1"/>
  <c r="CY184" i="1"/>
  <c r="CX184" i="1"/>
  <c r="CW184" i="1"/>
  <c r="CI184" i="1"/>
  <c r="CH184" i="1"/>
  <c r="CG184" i="1"/>
  <c r="CF184" i="1"/>
  <c r="CE184" i="1"/>
  <c r="DA183" i="1"/>
  <c r="DD183" i="1" s="1"/>
  <c r="CZ183" i="1"/>
  <c r="CY183" i="1"/>
  <c r="CX183" i="1"/>
  <c r="CW183" i="1"/>
  <c r="CI183" i="1"/>
  <c r="CH183" i="1"/>
  <c r="CG183" i="1"/>
  <c r="CF183" i="1"/>
  <c r="CE183" i="1"/>
  <c r="DA182" i="1"/>
  <c r="DD182" i="1" s="1"/>
  <c r="CZ182" i="1"/>
  <c r="DC182" i="1" s="1"/>
  <c r="CY182" i="1"/>
  <c r="CX182" i="1"/>
  <c r="CW182" i="1"/>
  <c r="CI182" i="1"/>
  <c r="CH182" i="1"/>
  <c r="CG182" i="1"/>
  <c r="CF182" i="1"/>
  <c r="CE182" i="1"/>
  <c r="DA181" i="1"/>
  <c r="CZ181" i="1"/>
  <c r="DC181" i="1" s="1"/>
  <c r="CY181" i="1"/>
  <c r="CX181" i="1"/>
  <c r="CW181" i="1"/>
  <c r="CI181" i="1"/>
  <c r="CH181" i="1"/>
  <c r="CG181" i="1"/>
  <c r="CF181" i="1"/>
  <c r="CE181" i="1"/>
  <c r="DA180" i="1"/>
  <c r="CZ180" i="1"/>
  <c r="CY180" i="1"/>
  <c r="CX180" i="1"/>
  <c r="CW180" i="1"/>
  <c r="CI180" i="1"/>
  <c r="CH180" i="1"/>
  <c r="CG180" i="1"/>
  <c r="CF180" i="1"/>
  <c r="CE180" i="1"/>
  <c r="DA179" i="1"/>
  <c r="CZ179" i="1"/>
  <c r="CY179" i="1"/>
  <c r="CX179" i="1"/>
  <c r="CW179" i="1"/>
  <c r="CI179" i="1"/>
  <c r="CH179" i="1"/>
  <c r="CG179" i="1"/>
  <c r="CF179" i="1"/>
  <c r="CE179" i="1"/>
  <c r="DA178" i="1"/>
  <c r="CZ178" i="1"/>
  <c r="CY178" i="1"/>
  <c r="CX178" i="1"/>
  <c r="CW178" i="1"/>
  <c r="CI178" i="1"/>
  <c r="CH178" i="1"/>
  <c r="CG178" i="1"/>
  <c r="CF178" i="1"/>
  <c r="CE178" i="1"/>
  <c r="DA177" i="1"/>
  <c r="CZ177" i="1"/>
  <c r="CY177" i="1"/>
  <c r="CX177" i="1"/>
  <c r="CW177" i="1"/>
  <c r="CI177" i="1"/>
  <c r="CH177" i="1"/>
  <c r="CG177" i="1"/>
  <c r="CF177" i="1"/>
  <c r="CE177" i="1"/>
  <c r="DA176" i="1"/>
  <c r="CZ176" i="1"/>
  <c r="CY176" i="1"/>
  <c r="CX176" i="1"/>
  <c r="CW176" i="1"/>
  <c r="CI176" i="1"/>
  <c r="CH176" i="1"/>
  <c r="CG176" i="1"/>
  <c r="CF176" i="1"/>
  <c r="CE176" i="1"/>
  <c r="DA175" i="1"/>
  <c r="CZ175" i="1"/>
  <c r="CY175" i="1"/>
  <c r="CX175" i="1"/>
  <c r="CW175" i="1"/>
  <c r="CI175" i="1"/>
  <c r="CH175" i="1"/>
  <c r="CG175" i="1"/>
  <c r="CF175" i="1"/>
  <c r="CE175" i="1"/>
  <c r="AE175" i="1"/>
  <c r="AF175" i="1" s="1"/>
  <c r="DA174" i="1"/>
  <c r="CZ174" i="1"/>
  <c r="CY174" i="1"/>
  <c r="CX174" i="1"/>
  <c r="CW174" i="1"/>
  <c r="CI174" i="1"/>
  <c r="CH174" i="1"/>
  <c r="CG174" i="1"/>
  <c r="CF174" i="1"/>
  <c r="CE174" i="1"/>
  <c r="DA173" i="1"/>
  <c r="CZ173" i="1"/>
  <c r="CY173" i="1"/>
  <c r="CX173" i="1"/>
  <c r="CW173" i="1"/>
  <c r="CI173" i="1"/>
  <c r="CH173" i="1"/>
  <c r="CG173" i="1"/>
  <c r="CF173" i="1"/>
  <c r="CE173" i="1"/>
  <c r="DA172" i="1"/>
  <c r="CZ172" i="1"/>
  <c r="CY172" i="1"/>
  <c r="CX172" i="1"/>
  <c r="CW172" i="1"/>
  <c r="CI172" i="1"/>
  <c r="CH172" i="1"/>
  <c r="CG172" i="1"/>
  <c r="CF172" i="1"/>
  <c r="CE172" i="1"/>
  <c r="DA171" i="1"/>
  <c r="CZ171" i="1"/>
  <c r="CY171" i="1"/>
  <c r="CX171" i="1"/>
  <c r="CW171" i="1"/>
  <c r="CI171" i="1"/>
  <c r="CH171" i="1"/>
  <c r="CG171" i="1"/>
  <c r="CF171" i="1"/>
  <c r="CE171" i="1"/>
  <c r="DA170" i="1"/>
  <c r="CZ170" i="1"/>
  <c r="CW170" i="1"/>
  <c r="CI170" i="1"/>
  <c r="CH170" i="1"/>
  <c r="CE170" i="1"/>
  <c r="BI170" i="1"/>
  <c r="BH170" i="1"/>
  <c r="CX170" i="1" s="1"/>
  <c r="DF169" i="1"/>
  <c r="DA169" i="1"/>
  <c r="CZ169" i="1"/>
  <c r="CY169" i="1"/>
  <c r="CX169" i="1"/>
  <c r="CW169" i="1"/>
  <c r="CI169" i="1"/>
  <c r="CH169" i="1"/>
  <c r="CG169" i="1"/>
  <c r="CF169" i="1"/>
  <c r="CE169" i="1"/>
  <c r="DA168" i="1"/>
  <c r="DD168" i="1" s="1"/>
  <c r="CZ168" i="1"/>
  <c r="CY168" i="1"/>
  <c r="CX168" i="1"/>
  <c r="CW168" i="1"/>
  <c r="CI168" i="1"/>
  <c r="CH168" i="1"/>
  <c r="CG168" i="1"/>
  <c r="CF168" i="1"/>
  <c r="CE168" i="1"/>
  <c r="DA167" i="1"/>
  <c r="CZ167" i="1"/>
  <c r="CY167" i="1"/>
  <c r="CX167" i="1"/>
  <c r="CW167" i="1"/>
  <c r="CI167" i="1"/>
  <c r="CH167" i="1"/>
  <c r="CG167" i="1"/>
  <c r="CF167" i="1"/>
  <c r="CE167" i="1"/>
  <c r="DA166" i="1"/>
  <c r="CZ166" i="1"/>
  <c r="CY166" i="1"/>
  <c r="CX166" i="1"/>
  <c r="DC166" i="1" s="1"/>
  <c r="CW166" i="1"/>
  <c r="CI166" i="1"/>
  <c r="CH166" i="1"/>
  <c r="CG166" i="1"/>
  <c r="CF166" i="1"/>
  <c r="CE166" i="1"/>
  <c r="DA165" i="1"/>
  <c r="DD165" i="1" s="1"/>
  <c r="CZ165" i="1"/>
  <c r="CY165" i="1"/>
  <c r="CX165" i="1"/>
  <c r="CW165" i="1"/>
  <c r="CI165" i="1"/>
  <c r="CH165" i="1"/>
  <c r="CG165" i="1"/>
  <c r="CF165" i="1"/>
  <c r="CE165" i="1"/>
  <c r="DA164" i="1"/>
  <c r="CZ164" i="1"/>
  <c r="CY164" i="1"/>
  <c r="CX164" i="1"/>
  <c r="CW164" i="1"/>
  <c r="CI164" i="1"/>
  <c r="CH164" i="1"/>
  <c r="CG164" i="1"/>
  <c r="CF164" i="1"/>
  <c r="CE164" i="1"/>
  <c r="DA163" i="1"/>
  <c r="DD163" i="1" s="1"/>
  <c r="CZ163" i="1"/>
  <c r="DC163" i="1" s="1"/>
  <c r="CY163" i="1"/>
  <c r="CX163" i="1"/>
  <c r="CW163" i="1"/>
  <c r="CI163" i="1"/>
  <c r="CH163" i="1"/>
  <c r="CG163" i="1"/>
  <c r="CF163" i="1"/>
  <c r="CE163" i="1"/>
  <c r="DA162" i="1"/>
  <c r="CZ162" i="1"/>
  <c r="CY162" i="1"/>
  <c r="CX162" i="1"/>
  <c r="CW162" i="1"/>
  <c r="CI162" i="1"/>
  <c r="CH162" i="1"/>
  <c r="CG162" i="1"/>
  <c r="CF162" i="1"/>
  <c r="CE162" i="1"/>
  <c r="DA161" i="1"/>
  <c r="CZ161" i="1"/>
  <c r="CY161" i="1"/>
  <c r="CX161" i="1"/>
  <c r="CW161" i="1"/>
  <c r="CI161" i="1"/>
  <c r="CH161" i="1"/>
  <c r="CG161" i="1"/>
  <c r="CF161" i="1"/>
  <c r="CE161" i="1"/>
  <c r="DA160" i="1"/>
  <c r="CZ160" i="1"/>
  <c r="CY160" i="1"/>
  <c r="CX160" i="1"/>
  <c r="CW160" i="1"/>
  <c r="CI160" i="1"/>
  <c r="CH160" i="1"/>
  <c r="CG160" i="1"/>
  <c r="CF160" i="1"/>
  <c r="CE160" i="1"/>
  <c r="AE160" i="1"/>
  <c r="AF160" i="1" s="1"/>
  <c r="DA159" i="1"/>
  <c r="CZ159" i="1"/>
  <c r="CY159" i="1"/>
  <c r="CX159" i="1"/>
  <c r="CW159" i="1"/>
  <c r="CI159" i="1"/>
  <c r="CH159" i="1"/>
  <c r="CG159" i="1"/>
  <c r="CF159" i="1"/>
  <c r="CE159" i="1"/>
  <c r="AE159" i="1"/>
  <c r="AF159" i="1" s="1"/>
  <c r="DA158" i="1"/>
  <c r="CZ158" i="1"/>
  <c r="CY158" i="1"/>
  <c r="CX158" i="1"/>
  <c r="CW158" i="1"/>
  <c r="CI158" i="1"/>
  <c r="CH158" i="1"/>
  <c r="CG158" i="1"/>
  <c r="CF158" i="1"/>
  <c r="CE158" i="1"/>
  <c r="DA157" i="1"/>
  <c r="CZ157" i="1"/>
  <c r="CY157" i="1"/>
  <c r="CX157" i="1"/>
  <c r="CW157" i="1"/>
  <c r="CI157" i="1"/>
  <c r="CH157" i="1"/>
  <c r="CG157" i="1"/>
  <c r="CF157" i="1"/>
  <c r="CE157" i="1"/>
  <c r="DA156" i="1"/>
  <c r="CZ156" i="1"/>
  <c r="CY156" i="1"/>
  <c r="CX156" i="1"/>
  <c r="CW156" i="1"/>
  <c r="CI156" i="1"/>
  <c r="CH156" i="1"/>
  <c r="CG156" i="1"/>
  <c r="CF156" i="1"/>
  <c r="CE156" i="1"/>
  <c r="DA155" i="1"/>
  <c r="CZ155" i="1"/>
  <c r="CY155" i="1"/>
  <c r="CX155" i="1"/>
  <c r="CW155" i="1"/>
  <c r="CI155" i="1"/>
  <c r="CH155" i="1"/>
  <c r="CG155" i="1"/>
  <c r="CF155" i="1"/>
  <c r="CE155" i="1"/>
  <c r="DA154" i="1"/>
  <c r="CZ154" i="1"/>
  <c r="CY154" i="1"/>
  <c r="CX154" i="1"/>
  <c r="CW154" i="1"/>
  <c r="CI154" i="1"/>
  <c r="CH154" i="1"/>
  <c r="CG154" i="1"/>
  <c r="CF154" i="1"/>
  <c r="CE154" i="1"/>
  <c r="DA153" i="1"/>
  <c r="CZ153" i="1"/>
  <c r="CY153" i="1"/>
  <c r="CX153" i="1"/>
  <c r="CW153" i="1"/>
  <c r="CI153" i="1"/>
  <c r="CH153" i="1"/>
  <c r="CG153" i="1"/>
  <c r="CF153" i="1"/>
  <c r="CE153" i="1"/>
  <c r="AE153" i="1"/>
  <c r="AF153" i="1" s="1"/>
  <c r="DA152" i="1"/>
  <c r="CZ152" i="1"/>
  <c r="DF152" i="1" s="1"/>
  <c r="CY152" i="1"/>
  <c r="CX152" i="1"/>
  <c r="DC152" i="1" s="1"/>
  <c r="CW152" i="1"/>
  <c r="CI152" i="1"/>
  <c r="CH152" i="1"/>
  <c r="CG152" i="1"/>
  <c r="CF152" i="1"/>
  <c r="CE152" i="1"/>
  <c r="DF151" i="1"/>
  <c r="DA151" i="1"/>
  <c r="CZ151" i="1"/>
  <c r="CY151" i="1"/>
  <c r="CX151" i="1"/>
  <c r="CW151" i="1"/>
  <c r="CI151" i="1"/>
  <c r="CH151" i="1"/>
  <c r="CG151" i="1"/>
  <c r="CF151" i="1"/>
  <c r="CE151" i="1"/>
  <c r="DA150" i="1"/>
  <c r="CZ150" i="1"/>
  <c r="DC150" i="1" s="1"/>
  <c r="CY150" i="1"/>
  <c r="CX150" i="1"/>
  <c r="CW150" i="1"/>
  <c r="CI150" i="1"/>
  <c r="CH150" i="1"/>
  <c r="CG150" i="1"/>
  <c r="CF150" i="1"/>
  <c r="CE150" i="1"/>
  <c r="DA149" i="1"/>
  <c r="CZ149" i="1"/>
  <c r="CY149" i="1"/>
  <c r="CX149" i="1"/>
  <c r="CW149" i="1"/>
  <c r="CI149" i="1"/>
  <c r="CH149" i="1"/>
  <c r="CG149" i="1"/>
  <c r="CF149" i="1"/>
  <c r="CE149" i="1"/>
  <c r="DA148" i="1"/>
  <c r="CZ148" i="1"/>
  <c r="CY148" i="1"/>
  <c r="CX148" i="1"/>
  <c r="CW148" i="1"/>
  <c r="CI148" i="1"/>
  <c r="CH148" i="1"/>
  <c r="CG148" i="1"/>
  <c r="CF148" i="1"/>
  <c r="CE148" i="1"/>
  <c r="DA147" i="1"/>
  <c r="CZ147" i="1"/>
  <c r="CY147" i="1"/>
  <c r="CX147" i="1"/>
  <c r="CW147" i="1"/>
  <c r="CI147" i="1"/>
  <c r="CH147" i="1"/>
  <c r="CG147" i="1"/>
  <c r="CF147" i="1"/>
  <c r="CE147" i="1"/>
  <c r="DA146" i="1"/>
  <c r="CZ146" i="1"/>
  <c r="CY146" i="1"/>
  <c r="CX146" i="1"/>
  <c r="CW146" i="1"/>
  <c r="CI146" i="1"/>
  <c r="CH146" i="1"/>
  <c r="CG146" i="1"/>
  <c r="CF146" i="1"/>
  <c r="CE146" i="1"/>
  <c r="AE146" i="1"/>
  <c r="AF146" i="1" s="1"/>
  <c r="DA145" i="1"/>
  <c r="CZ145" i="1"/>
  <c r="DF145" i="1" s="1"/>
  <c r="CY145" i="1"/>
  <c r="CX145" i="1"/>
  <c r="CW145" i="1"/>
  <c r="CI145" i="1"/>
  <c r="CH145" i="1"/>
  <c r="CG145" i="1"/>
  <c r="CF145" i="1"/>
  <c r="CE145" i="1"/>
  <c r="DA144" i="1"/>
  <c r="DD144" i="1" s="1"/>
  <c r="CZ144" i="1"/>
  <c r="CY144" i="1"/>
  <c r="CX144" i="1"/>
  <c r="CW144" i="1"/>
  <c r="CI144" i="1"/>
  <c r="CH144" i="1"/>
  <c r="CG144" i="1"/>
  <c r="CF144" i="1"/>
  <c r="CE144" i="1"/>
  <c r="DA143" i="1"/>
  <c r="CZ143" i="1"/>
  <c r="DC143" i="1" s="1"/>
  <c r="CY143" i="1"/>
  <c r="CX143" i="1"/>
  <c r="CW143" i="1"/>
  <c r="CI143" i="1"/>
  <c r="CH143" i="1"/>
  <c r="CG143" i="1"/>
  <c r="CF143" i="1"/>
  <c r="CE143" i="1"/>
  <c r="DA142" i="1"/>
  <c r="CZ142" i="1"/>
  <c r="CY142" i="1"/>
  <c r="CX142" i="1"/>
  <c r="CW142" i="1"/>
  <c r="CI142" i="1"/>
  <c r="CH142" i="1"/>
  <c r="CG142" i="1"/>
  <c r="CF142" i="1"/>
  <c r="CE142" i="1"/>
  <c r="DA141" i="1"/>
  <c r="CZ141" i="1"/>
  <c r="CY141" i="1"/>
  <c r="CX141" i="1"/>
  <c r="CW141" i="1"/>
  <c r="CI141" i="1"/>
  <c r="CH141" i="1"/>
  <c r="CG141" i="1"/>
  <c r="CF141" i="1"/>
  <c r="CE141" i="1"/>
  <c r="AE141" i="1"/>
  <c r="AF141" i="1" s="1"/>
  <c r="DA140" i="1"/>
  <c r="CZ140" i="1"/>
  <c r="CY140" i="1"/>
  <c r="CX140" i="1"/>
  <c r="CW140" i="1"/>
  <c r="CI140" i="1"/>
  <c r="CH140" i="1"/>
  <c r="CG140" i="1"/>
  <c r="CF140" i="1"/>
  <c r="CE140" i="1"/>
  <c r="DA139" i="1"/>
  <c r="CZ139" i="1"/>
  <c r="DC139" i="1" s="1"/>
  <c r="CY139" i="1"/>
  <c r="CX139" i="1"/>
  <c r="CW139" i="1"/>
  <c r="CI139" i="1"/>
  <c r="CH139" i="1"/>
  <c r="CG139" i="1"/>
  <c r="CF139" i="1"/>
  <c r="CE139" i="1"/>
  <c r="DA138" i="1"/>
  <c r="CZ138" i="1"/>
  <c r="DC138" i="1" s="1"/>
  <c r="CY138" i="1"/>
  <c r="CX138" i="1"/>
  <c r="CW138" i="1"/>
  <c r="CI138" i="1"/>
  <c r="CH138" i="1"/>
  <c r="CG138" i="1"/>
  <c r="CF138" i="1"/>
  <c r="CE138" i="1"/>
  <c r="DA137" i="1"/>
  <c r="CZ137" i="1"/>
  <c r="CY137" i="1"/>
  <c r="CX137" i="1"/>
  <c r="CW137" i="1"/>
  <c r="CI137" i="1"/>
  <c r="CH137" i="1"/>
  <c r="CG137" i="1"/>
  <c r="CF137" i="1"/>
  <c r="CE137" i="1"/>
  <c r="DA136" i="1"/>
  <c r="CZ136" i="1"/>
  <c r="DF136" i="1" s="1"/>
  <c r="CY136" i="1"/>
  <c r="CX136" i="1"/>
  <c r="CW136" i="1"/>
  <c r="CI136" i="1"/>
  <c r="CH136" i="1"/>
  <c r="CG136" i="1"/>
  <c r="CF136" i="1"/>
  <c r="CE136" i="1"/>
  <c r="DA135" i="1"/>
  <c r="CZ135" i="1"/>
  <c r="DF135" i="1" s="1"/>
  <c r="CY135" i="1"/>
  <c r="CX135" i="1"/>
  <c r="CW135" i="1"/>
  <c r="CI135" i="1"/>
  <c r="CH135" i="1"/>
  <c r="CG135" i="1"/>
  <c r="CF135" i="1"/>
  <c r="CE135" i="1"/>
  <c r="DA134" i="1"/>
  <c r="CZ134" i="1"/>
  <c r="CY134" i="1"/>
  <c r="CX134" i="1"/>
  <c r="CW134" i="1"/>
  <c r="CI134" i="1"/>
  <c r="CH134" i="1"/>
  <c r="CG134" i="1"/>
  <c r="CF134" i="1"/>
  <c r="CE134" i="1"/>
  <c r="DA133" i="1"/>
  <c r="CZ133" i="1"/>
  <c r="CY133" i="1"/>
  <c r="DD133" i="1" s="1"/>
  <c r="CX133" i="1"/>
  <c r="CW133" i="1"/>
  <c r="CI133" i="1"/>
  <c r="CH133" i="1"/>
  <c r="CG133" i="1"/>
  <c r="CF133" i="1"/>
  <c r="CE133" i="1"/>
  <c r="DA132" i="1"/>
  <c r="CZ132" i="1"/>
  <c r="CY132" i="1"/>
  <c r="CX132" i="1"/>
  <c r="CW132" i="1"/>
  <c r="CI132" i="1"/>
  <c r="CH132" i="1"/>
  <c r="CG132" i="1"/>
  <c r="CF132" i="1"/>
  <c r="CE132" i="1"/>
  <c r="AE132" i="1"/>
  <c r="AF132" i="1" s="1"/>
  <c r="DA131" i="1"/>
  <c r="CZ131" i="1"/>
  <c r="CY131" i="1"/>
  <c r="CX131" i="1"/>
  <c r="CW131" i="1"/>
  <c r="CI131" i="1"/>
  <c r="CH131" i="1"/>
  <c r="CG131" i="1"/>
  <c r="CF131" i="1"/>
  <c r="CE131" i="1"/>
  <c r="DA130" i="1"/>
  <c r="DD130" i="1" s="1"/>
  <c r="CZ130" i="1"/>
  <c r="CY130" i="1"/>
  <c r="CX130" i="1"/>
  <c r="CW130" i="1"/>
  <c r="CI130" i="1"/>
  <c r="CH130" i="1"/>
  <c r="CG130" i="1"/>
  <c r="CF130" i="1"/>
  <c r="CE130" i="1"/>
  <c r="DA129" i="1"/>
  <c r="CZ129" i="1"/>
  <c r="DF129" i="1" s="1"/>
  <c r="CY129" i="1"/>
  <c r="CX129" i="1"/>
  <c r="CW129" i="1"/>
  <c r="CI129" i="1"/>
  <c r="CH129" i="1"/>
  <c r="CG129" i="1"/>
  <c r="CF129" i="1"/>
  <c r="CE129" i="1"/>
  <c r="DA128" i="1"/>
  <c r="CZ128" i="1"/>
  <c r="CY128" i="1"/>
  <c r="CX128" i="1"/>
  <c r="CW128" i="1"/>
  <c r="CI128" i="1"/>
  <c r="CH128" i="1"/>
  <c r="CG128" i="1"/>
  <c r="CF128" i="1"/>
  <c r="CE128" i="1"/>
  <c r="AE128" i="1"/>
  <c r="AF128" i="1" s="1"/>
  <c r="DA127" i="1"/>
  <c r="CZ127" i="1"/>
  <c r="CY127" i="1"/>
  <c r="CX127" i="1"/>
  <c r="CW127" i="1"/>
  <c r="CI127" i="1"/>
  <c r="CH127" i="1"/>
  <c r="CG127" i="1"/>
  <c r="CF127" i="1"/>
  <c r="CE127" i="1"/>
  <c r="AE127" i="1"/>
  <c r="AF127" i="1" s="1"/>
  <c r="DA126" i="1"/>
  <c r="CZ126" i="1"/>
  <c r="CY126" i="1"/>
  <c r="CX126" i="1"/>
  <c r="CW126" i="1"/>
  <c r="CI126" i="1"/>
  <c r="CH126" i="1"/>
  <c r="CG126" i="1"/>
  <c r="CF126" i="1"/>
  <c r="CE126" i="1"/>
  <c r="DA125" i="1"/>
  <c r="CZ125" i="1"/>
  <c r="CY125" i="1"/>
  <c r="CX125" i="1"/>
  <c r="CW125" i="1"/>
  <c r="CI125" i="1"/>
  <c r="CH125" i="1"/>
  <c r="CG125" i="1"/>
  <c r="CF125" i="1"/>
  <c r="CE125" i="1"/>
  <c r="DA124" i="1"/>
  <c r="CZ124" i="1"/>
  <c r="CY124" i="1"/>
  <c r="CX124" i="1"/>
  <c r="CW124" i="1"/>
  <c r="CI124" i="1"/>
  <c r="CH124" i="1"/>
  <c r="CG124" i="1"/>
  <c r="CF124" i="1"/>
  <c r="CE124" i="1"/>
  <c r="DA123" i="1"/>
  <c r="CZ123" i="1"/>
  <c r="CY123" i="1"/>
  <c r="CX123" i="1"/>
  <c r="CW123" i="1"/>
  <c r="CI123" i="1"/>
  <c r="CH123" i="1"/>
  <c r="CG123" i="1"/>
  <c r="CF123" i="1"/>
  <c r="CE123" i="1"/>
  <c r="DA122" i="1"/>
  <c r="CZ122" i="1"/>
  <c r="CY122" i="1"/>
  <c r="DD122" i="1" s="1"/>
  <c r="CX122" i="1"/>
  <c r="CW122" i="1"/>
  <c r="CI122" i="1"/>
  <c r="CH122" i="1"/>
  <c r="CG122" i="1"/>
  <c r="CF122" i="1"/>
  <c r="CE122" i="1"/>
  <c r="DA121" i="1"/>
  <c r="CZ121" i="1"/>
  <c r="CY121" i="1"/>
  <c r="DD121" i="1" s="1"/>
  <c r="CX121" i="1"/>
  <c r="CW121" i="1"/>
  <c r="CI121" i="1"/>
  <c r="CH121" i="1"/>
  <c r="CG121" i="1"/>
  <c r="CF121" i="1"/>
  <c r="CE121" i="1"/>
  <c r="AE121" i="1"/>
  <c r="AF121" i="1" s="1"/>
  <c r="DA120" i="1"/>
  <c r="CZ120" i="1"/>
  <c r="DF120" i="1" s="1"/>
  <c r="CY120" i="1"/>
  <c r="CX120" i="1"/>
  <c r="DC120" i="1" s="1"/>
  <c r="CW120" i="1"/>
  <c r="CI120" i="1"/>
  <c r="CH120" i="1"/>
  <c r="CG120" i="1"/>
  <c r="CF120" i="1"/>
  <c r="CE120" i="1"/>
  <c r="DF119" i="1"/>
  <c r="DA119" i="1"/>
  <c r="CZ119" i="1"/>
  <c r="CY119" i="1"/>
  <c r="CX119" i="1"/>
  <c r="CW119" i="1"/>
  <c r="CI119" i="1"/>
  <c r="CH119" i="1"/>
  <c r="CG119" i="1"/>
  <c r="CF119" i="1"/>
  <c r="CE119" i="1"/>
  <c r="DA118" i="1"/>
  <c r="CZ118" i="1"/>
  <c r="DC118" i="1" s="1"/>
  <c r="CY118" i="1"/>
  <c r="CX118" i="1"/>
  <c r="CW118" i="1"/>
  <c r="CI118" i="1"/>
  <c r="CH118" i="1"/>
  <c r="CG118" i="1"/>
  <c r="CF118" i="1"/>
  <c r="CE118" i="1"/>
  <c r="DA117" i="1"/>
  <c r="CZ117" i="1"/>
  <c r="CY117" i="1"/>
  <c r="CX117" i="1"/>
  <c r="CW117" i="1"/>
  <c r="CI117" i="1"/>
  <c r="CH117" i="1"/>
  <c r="CG117" i="1"/>
  <c r="CF117" i="1"/>
  <c r="CE117" i="1"/>
  <c r="DA116" i="1"/>
  <c r="CZ116" i="1"/>
  <c r="CY116" i="1"/>
  <c r="CX116" i="1"/>
  <c r="CW116" i="1"/>
  <c r="CI116" i="1"/>
  <c r="CH116" i="1"/>
  <c r="CG116" i="1"/>
  <c r="CF116" i="1"/>
  <c r="CE116" i="1"/>
  <c r="DA115" i="1"/>
  <c r="CZ115" i="1"/>
  <c r="CY115" i="1"/>
  <c r="CX115" i="1"/>
  <c r="CW115" i="1"/>
  <c r="CI115" i="1"/>
  <c r="CH115" i="1"/>
  <c r="CG115" i="1"/>
  <c r="CF115" i="1"/>
  <c r="CE115" i="1"/>
  <c r="DA114" i="1"/>
  <c r="CZ114" i="1"/>
  <c r="CY114" i="1"/>
  <c r="CX114" i="1"/>
  <c r="CW114" i="1"/>
  <c r="CI114" i="1"/>
  <c r="CH114" i="1"/>
  <c r="CG114" i="1"/>
  <c r="CF114" i="1"/>
  <c r="CE114" i="1"/>
  <c r="AE114" i="1"/>
  <c r="AF114" i="1" s="1"/>
  <c r="DA113" i="1"/>
  <c r="CZ113" i="1"/>
  <c r="CY113" i="1"/>
  <c r="CX113" i="1"/>
  <c r="CW113" i="1"/>
  <c r="CI113" i="1"/>
  <c r="CH113" i="1"/>
  <c r="CG113" i="1"/>
  <c r="CF113" i="1"/>
  <c r="CE113" i="1"/>
  <c r="DA112" i="1"/>
  <c r="DD112" i="1" s="1"/>
  <c r="CZ112" i="1"/>
  <c r="CY112" i="1"/>
  <c r="CX112" i="1"/>
  <c r="CW112" i="1"/>
  <c r="CI112" i="1"/>
  <c r="CH112" i="1"/>
  <c r="CG112" i="1"/>
  <c r="CF112" i="1"/>
  <c r="CE112" i="1"/>
  <c r="DA111" i="1"/>
  <c r="CZ111" i="1"/>
  <c r="DC111" i="1" s="1"/>
  <c r="CY111" i="1"/>
  <c r="CX111" i="1"/>
  <c r="CW111" i="1"/>
  <c r="CI111" i="1"/>
  <c r="CH111" i="1"/>
  <c r="CG111" i="1"/>
  <c r="CF111" i="1"/>
  <c r="CE111" i="1"/>
  <c r="DA110" i="1"/>
  <c r="CZ110" i="1"/>
  <c r="CY110" i="1"/>
  <c r="CX110" i="1"/>
  <c r="CW110" i="1"/>
  <c r="CI110" i="1"/>
  <c r="CH110" i="1"/>
  <c r="CG110" i="1"/>
  <c r="CF110" i="1"/>
  <c r="CE110" i="1"/>
  <c r="DA109" i="1"/>
  <c r="CZ109" i="1"/>
  <c r="CY109" i="1"/>
  <c r="CX109" i="1"/>
  <c r="CW109" i="1"/>
  <c r="CI109" i="1"/>
  <c r="CH109" i="1"/>
  <c r="CG109" i="1"/>
  <c r="CF109" i="1"/>
  <c r="CE109" i="1"/>
  <c r="AE109" i="1"/>
  <c r="AF109" i="1" s="1"/>
  <c r="DA108" i="1"/>
  <c r="CZ108" i="1"/>
  <c r="CY108" i="1"/>
  <c r="CX108" i="1"/>
  <c r="CW108" i="1"/>
  <c r="CI108" i="1"/>
  <c r="CH108" i="1"/>
  <c r="CG108" i="1"/>
  <c r="CF108" i="1"/>
  <c r="CE108" i="1"/>
  <c r="DA107" i="1"/>
  <c r="DD107" i="1" s="1"/>
  <c r="CZ107" i="1"/>
  <c r="CY107" i="1"/>
  <c r="CX107" i="1"/>
  <c r="CW107" i="1"/>
  <c r="CI107" i="1"/>
  <c r="CH107" i="1"/>
  <c r="CG107" i="1"/>
  <c r="CF107" i="1"/>
  <c r="CE107" i="1"/>
  <c r="DA106" i="1"/>
  <c r="CZ106" i="1"/>
  <c r="DC106" i="1" s="1"/>
  <c r="CY106" i="1"/>
  <c r="CX106" i="1"/>
  <c r="CW106" i="1"/>
  <c r="CI106" i="1"/>
  <c r="CH106" i="1"/>
  <c r="CG106" i="1"/>
  <c r="CF106" i="1"/>
  <c r="CE106" i="1"/>
  <c r="DA105" i="1"/>
  <c r="CZ105" i="1"/>
  <c r="DF105" i="1" s="1"/>
  <c r="CY105" i="1"/>
  <c r="DD105" i="1" s="1"/>
  <c r="CX105" i="1"/>
  <c r="CW105" i="1"/>
  <c r="CI105" i="1"/>
  <c r="CH105" i="1"/>
  <c r="CG105" i="1"/>
  <c r="CF105" i="1"/>
  <c r="CE105" i="1"/>
  <c r="DA104" i="1"/>
  <c r="CZ104" i="1"/>
  <c r="DF104" i="1" s="1"/>
  <c r="CY104" i="1"/>
  <c r="CX104" i="1"/>
  <c r="CW104" i="1"/>
  <c r="CI104" i="1"/>
  <c r="CH104" i="1"/>
  <c r="CG104" i="1"/>
  <c r="CF104" i="1"/>
  <c r="CE104" i="1"/>
  <c r="DA103" i="1"/>
  <c r="CZ103" i="1"/>
  <c r="CY103" i="1"/>
  <c r="DD103" i="1" s="1"/>
  <c r="CX103" i="1"/>
  <c r="CW103" i="1"/>
  <c r="CI103" i="1"/>
  <c r="CH103" i="1"/>
  <c r="CG103" i="1"/>
  <c r="CF103" i="1"/>
  <c r="CE103" i="1"/>
  <c r="DA102" i="1"/>
  <c r="CZ102" i="1"/>
  <c r="CY102" i="1"/>
  <c r="DD102" i="1" s="1"/>
  <c r="CX102" i="1"/>
  <c r="CW102" i="1"/>
  <c r="CI102" i="1"/>
  <c r="CH102" i="1"/>
  <c r="CG102" i="1"/>
  <c r="CF102" i="1"/>
  <c r="CE102" i="1"/>
  <c r="AE102" i="1"/>
  <c r="AF102" i="1" s="1"/>
  <c r="DA101" i="1"/>
  <c r="CZ101" i="1"/>
  <c r="CY101" i="1"/>
  <c r="CX101" i="1"/>
  <c r="DC101" i="1" s="1"/>
  <c r="CW101" i="1"/>
  <c r="CI101" i="1"/>
  <c r="CH101" i="1"/>
  <c r="CG101" i="1"/>
  <c r="CF101" i="1"/>
  <c r="CE101" i="1"/>
  <c r="DA100" i="1"/>
  <c r="DD100" i="1" s="1"/>
  <c r="CZ100" i="1"/>
  <c r="CY100" i="1"/>
  <c r="CX100" i="1"/>
  <c r="CW100" i="1"/>
  <c r="CI100" i="1"/>
  <c r="CH100" i="1"/>
  <c r="CG100" i="1"/>
  <c r="CF100" i="1"/>
  <c r="CE100" i="1"/>
  <c r="DA99" i="1"/>
  <c r="CZ99" i="1"/>
  <c r="DC99" i="1" s="1"/>
  <c r="CY99" i="1"/>
  <c r="CX99" i="1"/>
  <c r="CW99" i="1"/>
  <c r="CI99" i="1"/>
  <c r="CH99" i="1"/>
  <c r="CG99" i="1"/>
  <c r="CF99" i="1"/>
  <c r="CE99" i="1"/>
  <c r="DA98" i="1"/>
  <c r="CZ98" i="1"/>
  <c r="CY98" i="1"/>
  <c r="CX98" i="1"/>
  <c r="CW98" i="1"/>
  <c r="DF98" i="1" s="1"/>
  <c r="CI98" i="1"/>
  <c r="CH98" i="1"/>
  <c r="CG98" i="1"/>
  <c r="CF98" i="1"/>
  <c r="CE98" i="1"/>
  <c r="AE98" i="1"/>
  <c r="AF98" i="1" s="1"/>
  <c r="DA97" i="1"/>
  <c r="CZ97" i="1"/>
  <c r="CY97" i="1"/>
  <c r="CX97" i="1"/>
  <c r="CW97" i="1"/>
  <c r="CI97" i="1"/>
  <c r="CH97" i="1"/>
  <c r="CG97" i="1"/>
  <c r="CF97" i="1"/>
  <c r="CE97" i="1"/>
  <c r="DA96" i="1"/>
  <c r="CZ96" i="1"/>
  <c r="CW96" i="1"/>
  <c r="CI96" i="1"/>
  <c r="CH96" i="1"/>
  <c r="CE96" i="1"/>
  <c r="BI96" i="1"/>
  <c r="CY96" i="1" s="1"/>
  <c r="BH96" i="1"/>
  <c r="DA95" i="1"/>
  <c r="CZ95" i="1"/>
  <c r="CY95" i="1"/>
  <c r="DD95" i="1" s="1"/>
  <c r="CX95" i="1"/>
  <c r="CW95" i="1"/>
  <c r="CI95" i="1"/>
  <c r="CH95" i="1"/>
  <c r="CG95" i="1"/>
  <c r="CF95" i="1"/>
  <c r="CE95" i="1"/>
  <c r="DA94" i="1"/>
  <c r="CZ94" i="1"/>
  <c r="CY94" i="1"/>
  <c r="CX94" i="1"/>
  <c r="DC94" i="1" s="1"/>
  <c r="CW94" i="1"/>
  <c r="CI94" i="1"/>
  <c r="CH94" i="1"/>
  <c r="CG94" i="1"/>
  <c r="CF94" i="1"/>
  <c r="CE94" i="1"/>
  <c r="AE94" i="1"/>
  <c r="AF94" i="1" s="1"/>
  <c r="DA93" i="1"/>
  <c r="CZ93" i="1"/>
  <c r="CY93" i="1"/>
  <c r="CX93" i="1"/>
  <c r="CW93" i="1"/>
  <c r="DF93" i="1" s="1"/>
  <c r="CI93" i="1"/>
  <c r="CH93" i="1"/>
  <c r="CG93" i="1"/>
  <c r="CF93" i="1"/>
  <c r="CE93" i="1"/>
  <c r="AE93" i="1"/>
  <c r="AF93" i="1" s="1"/>
  <c r="DA92" i="1"/>
  <c r="DD92" i="1" s="1"/>
  <c r="CZ92" i="1"/>
  <c r="CY92" i="1"/>
  <c r="CX92" i="1"/>
  <c r="CW92" i="1"/>
  <c r="CI92" i="1"/>
  <c r="CH92" i="1"/>
  <c r="CG92" i="1"/>
  <c r="CF92" i="1"/>
  <c r="CE92" i="1"/>
  <c r="AE92" i="1"/>
  <c r="AF92" i="1" s="1"/>
  <c r="DA91" i="1"/>
  <c r="CZ91" i="1"/>
  <c r="CW91" i="1"/>
  <c r="CI91" i="1"/>
  <c r="CH91" i="1"/>
  <c r="CE91" i="1"/>
  <c r="BI91" i="1"/>
  <c r="CY91" i="1" s="1"/>
  <c r="DD91" i="1" s="1"/>
  <c r="BH91" i="1"/>
  <c r="CF91" i="1" s="1"/>
  <c r="AE91" i="1"/>
  <c r="AF91" i="1" s="1"/>
  <c r="DA90" i="1"/>
  <c r="CZ90" i="1"/>
  <c r="CY90" i="1"/>
  <c r="CX90" i="1"/>
  <c r="CW90" i="1"/>
  <c r="CI90" i="1"/>
  <c r="CH90" i="1"/>
  <c r="CG90" i="1"/>
  <c r="CF90" i="1"/>
  <c r="CE90" i="1"/>
  <c r="AE90" i="1"/>
  <c r="AF90" i="1" s="1"/>
  <c r="DA89" i="1"/>
  <c r="CZ89" i="1"/>
  <c r="DF89" i="1" s="1"/>
  <c r="CY89" i="1"/>
  <c r="CX89" i="1"/>
  <c r="CW89" i="1"/>
  <c r="CI89" i="1"/>
  <c r="CH89" i="1"/>
  <c r="CG89" i="1"/>
  <c r="CF89" i="1"/>
  <c r="CE89" i="1"/>
  <c r="DA88" i="1"/>
  <c r="CZ88" i="1"/>
  <c r="CY88" i="1"/>
  <c r="CX88" i="1"/>
  <c r="CW88" i="1"/>
  <c r="CI88" i="1"/>
  <c r="CH88" i="1"/>
  <c r="CG88" i="1"/>
  <c r="CF88" i="1"/>
  <c r="CE88" i="1"/>
  <c r="DA87" i="1"/>
  <c r="CZ87" i="1"/>
  <c r="CY87" i="1"/>
  <c r="CX87" i="1"/>
  <c r="CW87" i="1"/>
  <c r="CI87" i="1"/>
  <c r="CH87" i="1"/>
  <c r="CG87" i="1"/>
  <c r="CF87" i="1"/>
  <c r="CE87" i="1"/>
  <c r="DA86" i="1"/>
  <c r="CZ86" i="1"/>
  <c r="CY86" i="1"/>
  <c r="CX86" i="1"/>
  <c r="CW86" i="1"/>
  <c r="CI86" i="1"/>
  <c r="CH86" i="1"/>
  <c r="CG86" i="1"/>
  <c r="CF86" i="1"/>
  <c r="CE86" i="1"/>
  <c r="DA85" i="1"/>
  <c r="CZ85" i="1"/>
  <c r="CY85" i="1"/>
  <c r="DD85" i="1" s="1"/>
  <c r="CX85" i="1"/>
  <c r="CW85" i="1"/>
  <c r="CI85" i="1"/>
  <c r="CH85" i="1"/>
  <c r="CG85" i="1"/>
  <c r="CF85" i="1"/>
  <c r="CE85" i="1"/>
  <c r="AE85" i="1"/>
  <c r="AF85" i="1" s="1"/>
  <c r="DA84" i="1"/>
  <c r="CZ84" i="1"/>
  <c r="CY84" i="1"/>
  <c r="CX84" i="1"/>
  <c r="DC84" i="1" s="1"/>
  <c r="CW84" i="1"/>
  <c r="CI84" i="1"/>
  <c r="CH84" i="1"/>
  <c r="CG84" i="1"/>
  <c r="CF84" i="1"/>
  <c r="CE84" i="1"/>
  <c r="DF83" i="1"/>
  <c r="DA83" i="1"/>
  <c r="CZ83" i="1"/>
  <c r="CY83" i="1"/>
  <c r="CX83" i="1"/>
  <c r="CW83" i="1"/>
  <c r="CI83" i="1"/>
  <c r="CH83" i="1"/>
  <c r="CG83" i="1"/>
  <c r="CF83" i="1"/>
  <c r="CE83" i="1"/>
  <c r="DA82" i="1"/>
  <c r="DD82" i="1" s="1"/>
  <c r="CZ82" i="1"/>
  <c r="DC82" i="1" s="1"/>
  <c r="CY82" i="1"/>
  <c r="CX82" i="1"/>
  <c r="CW82" i="1"/>
  <c r="CI82" i="1"/>
  <c r="CH82" i="1"/>
  <c r="CG82" i="1"/>
  <c r="CF82" i="1"/>
  <c r="CE82" i="1"/>
  <c r="DA81" i="1"/>
  <c r="CZ81" i="1"/>
  <c r="CY81" i="1"/>
  <c r="CX81" i="1"/>
  <c r="CW81" i="1"/>
  <c r="CI81" i="1"/>
  <c r="CH81" i="1"/>
  <c r="CG81" i="1"/>
  <c r="CF81" i="1"/>
  <c r="CE81" i="1"/>
  <c r="DA80" i="1"/>
  <c r="CZ80" i="1"/>
  <c r="DF80" i="1" s="1"/>
  <c r="CY80" i="1"/>
  <c r="CX80" i="1"/>
  <c r="CW80" i="1"/>
  <c r="CI80" i="1"/>
  <c r="CH80" i="1"/>
  <c r="CG80" i="1"/>
  <c r="CF80" i="1"/>
  <c r="CE80" i="1"/>
  <c r="DA79" i="1"/>
  <c r="CZ79" i="1"/>
  <c r="DF79" i="1" s="1"/>
  <c r="CY79" i="1"/>
  <c r="CX79" i="1"/>
  <c r="CW79" i="1"/>
  <c r="CI79" i="1"/>
  <c r="CH79" i="1"/>
  <c r="CG79" i="1"/>
  <c r="CF79" i="1"/>
  <c r="CE79" i="1"/>
  <c r="DA78" i="1"/>
  <c r="CZ78" i="1"/>
  <c r="CY78" i="1"/>
  <c r="DD78" i="1" s="1"/>
  <c r="CX78" i="1"/>
  <c r="CW78" i="1"/>
  <c r="CI78" i="1"/>
  <c r="CH78" i="1"/>
  <c r="CG78" i="1"/>
  <c r="CF78" i="1"/>
  <c r="CE78" i="1"/>
  <c r="AE78" i="1"/>
  <c r="AF78" i="1" s="1"/>
  <c r="DA77" i="1"/>
  <c r="CZ77" i="1"/>
  <c r="DF77" i="1" s="1"/>
  <c r="CY77" i="1"/>
  <c r="CX77" i="1"/>
  <c r="DC77" i="1" s="1"/>
  <c r="CW77" i="1"/>
  <c r="CI77" i="1"/>
  <c r="CH77" i="1"/>
  <c r="CG77" i="1"/>
  <c r="CF77" i="1"/>
  <c r="CE77" i="1"/>
  <c r="DA76" i="1"/>
  <c r="DD76" i="1" s="1"/>
  <c r="CZ76" i="1"/>
  <c r="CY76" i="1"/>
  <c r="CX76" i="1"/>
  <c r="CW76" i="1"/>
  <c r="CI76" i="1"/>
  <c r="CH76" i="1"/>
  <c r="CG76" i="1"/>
  <c r="CF76" i="1"/>
  <c r="CE76" i="1"/>
  <c r="AE76" i="1"/>
  <c r="AF76" i="1" s="1"/>
  <c r="DA75" i="1"/>
  <c r="CZ75" i="1"/>
  <c r="DC75" i="1" s="1"/>
  <c r="CY75" i="1"/>
  <c r="CX75" i="1"/>
  <c r="CW75" i="1"/>
  <c r="CI75" i="1"/>
  <c r="CH75" i="1"/>
  <c r="CG75" i="1"/>
  <c r="CF75" i="1"/>
  <c r="CE75" i="1"/>
  <c r="AE75" i="1"/>
  <c r="AF75" i="1" s="1"/>
  <c r="DA74" i="1"/>
  <c r="CZ74" i="1"/>
  <c r="CY74" i="1"/>
  <c r="CX74" i="1"/>
  <c r="CW74" i="1"/>
  <c r="CI74" i="1"/>
  <c r="CH74" i="1"/>
  <c r="CG74" i="1"/>
  <c r="CF74" i="1"/>
  <c r="CE74" i="1"/>
  <c r="AE74" i="1"/>
  <c r="AF74" i="1" s="1"/>
  <c r="DA73" i="1"/>
  <c r="CZ73" i="1"/>
  <c r="CY73" i="1"/>
  <c r="CX73" i="1"/>
  <c r="DC73" i="1" s="1"/>
  <c r="CW73" i="1"/>
  <c r="CI73" i="1"/>
  <c r="CH73" i="1"/>
  <c r="CG73" i="1"/>
  <c r="CF73" i="1"/>
  <c r="CE73" i="1"/>
  <c r="AE73" i="1"/>
  <c r="AF73" i="1" s="1"/>
  <c r="DA72" i="1"/>
  <c r="DD72" i="1" s="1"/>
  <c r="CZ72" i="1"/>
  <c r="CY72" i="1"/>
  <c r="CX72" i="1"/>
  <c r="CW72" i="1"/>
  <c r="CI72" i="1"/>
  <c r="CH72" i="1"/>
  <c r="CG72" i="1"/>
  <c r="CF72" i="1"/>
  <c r="CE72" i="1"/>
  <c r="DA71" i="1"/>
  <c r="CZ71" i="1"/>
  <c r="DC71" i="1" s="1"/>
  <c r="CY71" i="1"/>
  <c r="CX71" i="1"/>
  <c r="CW71" i="1"/>
  <c r="CI71" i="1"/>
  <c r="CH71" i="1"/>
  <c r="CG71" i="1"/>
  <c r="CF71" i="1"/>
  <c r="CE71" i="1"/>
  <c r="DA70" i="1"/>
  <c r="CZ70" i="1"/>
  <c r="CW70" i="1"/>
  <c r="CI70" i="1"/>
  <c r="CH70" i="1"/>
  <c r="CE70" i="1"/>
  <c r="BI70" i="1"/>
  <c r="CG70" i="1" s="1"/>
  <c r="BH70" i="1"/>
  <c r="CX70" i="1" s="1"/>
  <c r="AE70" i="1"/>
  <c r="AF70" i="1" s="1"/>
  <c r="DA69" i="1"/>
  <c r="DD69" i="1" s="1"/>
  <c r="CZ69" i="1"/>
  <c r="DC69" i="1" s="1"/>
  <c r="CY69" i="1"/>
  <c r="CX69" i="1"/>
  <c r="CW69" i="1"/>
  <c r="CI69" i="1"/>
  <c r="CH69" i="1"/>
  <c r="CG69" i="1"/>
  <c r="CF69" i="1"/>
  <c r="CE69" i="1"/>
  <c r="DA68" i="1"/>
  <c r="DD68" i="1" s="1"/>
  <c r="CZ68" i="1"/>
  <c r="CY68" i="1"/>
  <c r="CX68" i="1"/>
  <c r="CW68" i="1"/>
  <c r="CI68" i="1"/>
  <c r="CH68" i="1"/>
  <c r="CG68" i="1"/>
  <c r="CF68" i="1"/>
  <c r="CE68" i="1"/>
  <c r="DA67" i="1"/>
  <c r="CZ67" i="1"/>
  <c r="CY67" i="1"/>
  <c r="CX67" i="1"/>
  <c r="CW67" i="1"/>
  <c r="CI67" i="1"/>
  <c r="CH67" i="1"/>
  <c r="CG67" i="1"/>
  <c r="CF67" i="1"/>
  <c r="CE67" i="1"/>
  <c r="AE67" i="1"/>
  <c r="AF67" i="1" s="1"/>
  <c r="DA66" i="1"/>
  <c r="CZ66" i="1"/>
  <c r="CY66" i="1"/>
  <c r="CX66" i="1"/>
  <c r="CW66" i="1"/>
  <c r="CI66" i="1"/>
  <c r="CH66" i="1"/>
  <c r="CG66" i="1"/>
  <c r="CF66" i="1"/>
  <c r="CE66" i="1"/>
  <c r="AE66" i="1"/>
  <c r="AF66" i="1" s="1"/>
  <c r="DA65" i="1"/>
  <c r="CZ65" i="1"/>
  <c r="CY65" i="1"/>
  <c r="CX65" i="1"/>
  <c r="CW65" i="1"/>
  <c r="CI65" i="1"/>
  <c r="CH65" i="1"/>
  <c r="CG65" i="1"/>
  <c r="CF65" i="1"/>
  <c r="CE65" i="1"/>
  <c r="AE65" i="1"/>
  <c r="AF65" i="1" s="1"/>
  <c r="DA64" i="1"/>
  <c r="DD64" i="1" s="1"/>
  <c r="CZ64" i="1"/>
  <c r="CY64" i="1"/>
  <c r="CX64" i="1"/>
  <c r="CW64" i="1"/>
  <c r="CI64" i="1"/>
  <c r="CH64" i="1"/>
  <c r="CG64" i="1"/>
  <c r="CF64" i="1"/>
  <c r="CE64" i="1"/>
  <c r="AE64" i="1"/>
  <c r="AF64" i="1" s="1"/>
  <c r="DA63" i="1"/>
  <c r="CZ63" i="1"/>
  <c r="CY63" i="1"/>
  <c r="CX63" i="1"/>
  <c r="DC63" i="1" s="1"/>
  <c r="CW63" i="1"/>
  <c r="CI63" i="1"/>
  <c r="CH63" i="1"/>
  <c r="CG63" i="1"/>
  <c r="CF63" i="1"/>
  <c r="CE63" i="1"/>
  <c r="AE63" i="1"/>
  <c r="AF63" i="1" s="1"/>
  <c r="DA62" i="1"/>
  <c r="DD62" i="1" s="1"/>
  <c r="CZ62" i="1"/>
  <c r="CY62" i="1"/>
  <c r="CX62" i="1"/>
  <c r="CW62" i="1"/>
  <c r="CI62" i="1"/>
  <c r="CH62" i="1"/>
  <c r="CG62" i="1"/>
  <c r="CF62" i="1"/>
  <c r="CE62" i="1"/>
  <c r="AE62" i="1"/>
  <c r="AF62" i="1" s="1"/>
  <c r="DA61" i="1"/>
  <c r="CZ61" i="1"/>
  <c r="DC61" i="1" s="1"/>
  <c r="CY61" i="1"/>
  <c r="CX61" i="1"/>
  <c r="CW61" i="1"/>
  <c r="CI61" i="1"/>
  <c r="CH61" i="1"/>
  <c r="CG61" i="1"/>
  <c r="CF61" i="1"/>
  <c r="CE61" i="1"/>
  <c r="AF61" i="1"/>
  <c r="AE61" i="1"/>
  <c r="DA60" i="1"/>
  <c r="CZ60" i="1"/>
  <c r="DC60" i="1" s="1"/>
  <c r="CY60" i="1"/>
  <c r="CX60" i="1"/>
  <c r="CW60" i="1"/>
  <c r="CI60" i="1"/>
  <c r="CH60" i="1"/>
  <c r="CG60" i="1"/>
  <c r="CF60" i="1"/>
  <c r="CE60" i="1"/>
  <c r="AE60" i="1"/>
  <c r="AF60" i="1" s="1"/>
  <c r="DA59" i="1"/>
  <c r="CZ59" i="1"/>
  <c r="DF59" i="1" s="1"/>
  <c r="CY59" i="1"/>
  <c r="CX59" i="1"/>
  <c r="CW59" i="1"/>
  <c r="CI59" i="1"/>
  <c r="CH59" i="1"/>
  <c r="CG59" i="1"/>
  <c r="CF59" i="1"/>
  <c r="CE59" i="1"/>
  <c r="AE59" i="1"/>
  <c r="AF59" i="1" s="1"/>
  <c r="DA58" i="1"/>
  <c r="CZ58" i="1"/>
  <c r="CY58" i="1"/>
  <c r="CX58" i="1"/>
  <c r="CW58" i="1"/>
  <c r="CI58" i="1"/>
  <c r="CH58" i="1"/>
  <c r="CG58" i="1"/>
  <c r="CF58" i="1"/>
  <c r="CE58" i="1"/>
  <c r="AE58" i="1"/>
  <c r="AF58" i="1" s="1"/>
  <c r="DA57" i="1"/>
  <c r="CZ57" i="1"/>
  <c r="DC57" i="1" s="1"/>
  <c r="CY57" i="1"/>
  <c r="CX57" i="1"/>
  <c r="CW57" i="1"/>
  <c r="CI57" i="1"/>
  <c r="CH57" i="1"/>
  <c r="CG57" i="1"/>
  <c r="CF57" i="1"/>
  <c r="CE57" i="1"/>
  <c r="AE57" i="1"/>
  <c r="AF57" i="1" s="1"/>
  <c r="DA56" i="1"/>
  <c r="DD56" i="1" s="1"/>
  <c r="CZ56" i="1"/>
  <c r="CY56" i="1"/>
  <c r="CX56" i="1"/>
  <c r="CW56" i="1"/>
  <c r="CI56" i="1"/>
  <c r="CH56" i="1"/>
  <c r="CG56" i="1"/>
  <c r="CF56" i="1"/>
  <c r="CE56" i="1"/>
  <c r="AE56" i="1"/>
  <c r="AF56" i="1" s="1"/>
  <c r="DA55" i="1"/>
  <c r="CZ55" i="1"/>
  <c r="DF55" i="1" s="1"/>
  <c r="CY55" i="1"/>
  <c r="CX55" i="1"/>
  <c r="CW55" i="1"/>
  <c r="CI55" i="1"/>
  <c r="CH55" i="1"/>
  <c r="CG55" i="1"/>
  <c r="CF55" i="1"/>
  <c r="CE55" i="1"/>
  <c r="AE55" i="1"/>
  <c r="AF55" i="1" s="1"/>
  <c r="DA54" i="1"/>
  <c r="CZ54" i="1"/>
  <c r="CY54" i="1"/>
  <c r="CX54" i="1"/>
  <c r="CW54" i="1"/>
  <c r="CI54" i="1"/>
  <c r="CH54" i="1"/>
  <c r="CG54" i="1"/>
  <c r="CF54" i="1"/>
  <c r="CE54" i="1"/>
  <c r="AE54" i="1"/>
  <c r="AF54" i="1" s="1"/>
  <c r="DA53" i="1"/>
  <c r="CZ53" i="1"/>
  <c r="CY53" i="1"/>
  <c r="CX53" i="1"/>
  <c r="CW53" i="1"/>
  <c r="CI53" i="1"/>
  <c r="CH53" i="1"/>
  <c r="CG53" i="1"/>
  <c r="CF53" i="1"/>
  <c r="CE53" i="1"/>
  <c r="AE53" i="1"/>
  <c r="AF53" i="1" s="1"/>
  <c r="DD52" i="1"/>
  <c r="DA52" i="1"/>
  <c r="CZ52" i="1"/>
  <c r="CY52" i="1"/>
  <c r="CX52" i="1"/>
  <c r="CW52" i="1"/>
  <c r="CI52" i="1"/>
  <c r="CH52" i="1"/>
  <c r="CG52" i="1"/>
  <c r="CF52" i="1"/>
  <c r="CE52" i="1"/>
  <c r="AE52" i="1"/>
  <c r="AF52" i="1" s="1"/>
  <c r="DA51" i="1"/>
  <c r="CZ51" i="1"/>
  <c r="CY51" i="1"/>
  <c r="CX51" i="1"/>
  <c r="CW51" i="1"/>
  <c r="CI51" i="1"/>
  <c r="CH51" i="1"/>
  <c r="CG51" i="1"/>
  <c r="CF51" i="1"/>
  <c r="CE51" i="1"/>
  <c r="AE51" i="1"/>
  <c r="AF51" i="1" s="1"/>
  <c r="DA50" i="1"/>
  <c r="DD50" i="1" s="1"/>
  <c r="CZ50" i="1"/>
  <c r="DF50" i="1" s="1"/>
  <c r="CY50" i="1"/>
  <c r="CX50" i="1"/>
  <c r="CW50" i="1"/>
  <c r="CI50" i="1"/>
  <c r="CH50" i="1"/>
  <c r="CG50" i="1"/>
  <c r="CF50" i="1"/>
  <c r="CE50" i="1"/>
  <c r="AE50" i="1"/>
  <c r="AF50" i="1" s="1"/>
  <c r="DA49" i="1"/>
  <c r="CZ49" i="1"/>
  <c r="DC49" i="1" s="1"/>
  <c r="CY49" i="1"/>
  <c r="CX49" i="1"/>
  <c r="CW49" i="1"/>
  <c r="CI49" i="1"/>
  <c r="CH49" i="1"/>
  <c r="CG49" i="1"/>
  <c r="CF49" i="1"/>
  <c r="CE49" i="1"/>
  <c r="AF49" i="1"/>
  <c r="AE49" i="1"/>
  <c r="DA48" i="1"/>
  <c r="CZ48" i="1"/>
  <c r="CY48" i="1"/>
  <c r="CX48" i="1"/>
  <c r="CW48" i="1"/>
  <c r="CI48" i="1"/>
  <c r="CH48" i="1"/>
  <c r="CG48" i="1"/>
  <c r="CF48" i="1"/>
  <c r="CE48" i="1"/>
  <c r="AF48" i="1"/>
  <c r="AE48" i="1"/>
  <c r="DA47" i="1"/>
  <c r="CZ47" i="1"/>
  <c r="CY47" i="1"/>
  <c r="CX47" i="1"/>
  <c r="CW47" i="1"/>
  <c r="CI47" i="1"/>
  <c r="CH47" i="1"/>
  <c r="CG47" i="1"/>
  <c r="CF47" i="1"/>
  <c r="CE47" i="1"/>
  <c r="AE47" i="1"/>
  <c r="AF47" i="1" s="1"/>
  <c r="DA46" i="1"/>
  <c r="CZ46" i="1"/>
  <c r="CW46" i="1"/>
  <c r="CI46" i="1"/>
  <c r="CH46" i="1"/>
  <c r="CE46" i="1"/>
  <c r="BI46" i="1"/>
  <c r="CY46" i="1" s="1"/>
  <c r="BH46" i="1"/>
  <c r="CX46" i="1" s="1"/>
  <c r="AE46" i="1"/>
  <c r="AF46" i="1" s="1"/>
  <c r="DA45" i="1"/>
  <c r="CZ45" i="1"/>
  <c r="DF45" i="1" s="1"/>
  <c r="CW45" i="1"/>
  <c r="CI45" i="1"/>
  <c r="CH45" i="1"/>
  <c r="CE45" i="1"/>
  <c r="BI45" i="1"/>
  <c r="CY45" i="1" s="1"/>
  <c r="BH45" i="1"/>
  <c r="CF45" i="1" s="1"/>
  <c r="AE45" i="1"/>
  <c r="AF45" i="1" s="1"/>
  <c r="DA44" i="1"/>
  <c r="CZ44" i="1"/>
  <c r="CY44" i="1"/>
  <c r="CX44" i="1"/>
  <c r="CW44" i="1"/>
  <c r="CI44" i="1"/>
  <c r="CH44" i="1"/>
  <c r="CG44" i="1"/>
  <c r="CF44" i="1"/>
  <c r="CE44" i="1"/>
  <c r="AE44" i="1"/>
  <c r="AF44" i="1" s="1"/>
  <c r="DA43" i="1"/>
  <c r="CZ43" i="1"/>
  <c r="CY43" i="1"/>
  <c r="CX43" i="1"/>
  <c r="CW43" i="1"/>
  <c r="CI43" i="1"/>
  <c r="CH43" i="1"/>
  <c r="CG43" i="1"/>
  <c r="CF43" i="1"/>
  <c r="CE43" i="1"/>
  <c r="AE43" i="1"/>
  <c r="AF43" i="1" s="1"/>
  <c r="DA42" i="1"/>
  <c r="CZ42" i="1"/>
  <c r="CY42" i="1"/>
  <c r="CX42" i="1"/>
  <c r="CW42" i="1"/>
  <c r="CI42" i="1"/>
  <c r="CH42" i="1"/>
  <c r="CG42" i="1"/>
  <c r="CF42" i="1"/>
  <c r="CE42" i="1"/>
  <c r="AE42" i="1"/>
  <c r="AF42" i="1" s="1"/>
  <c r="DA41" i="1"/>
  <c r="CZ41" i="1"/>
  <c r="DC41" i="1" s="1"/>
  <c r="CY41" i="1"/>
  <c r="CX41" i="1"/>
  <c r="CW41" i="1"/>
  <c r="CI41" i="1"/>
  <c r="CH41" i="1"/>
  <c r="CG41" i="1"/>
  <c r="CF41" i="1"/>
  <c r="CE41" i="1"/>
  <c r="AF41" i="1"/>
  <c r="AE41" i="1"/>
  <c r="DA40" i="1"/>
  <c r="DD40" i="1" s="1"/>
  <c r="CZ40" i="1"/>
  <c r="DC40" i="1" s="1"/>
  <c r="CY40" i="1"/>
  <c r="CX40" i="1"/>
  <c r="CW40" i="1"/>
  <c r="CI40" i="1"/>
  <c r="CH40" i="1"/>
  <c r="CG40" i="1"/>
  <c r="CF40" i="1"/>
  <c r="CE40" i="1"/>
  <c r="AE40" i="1"/>
  <c r="AF40" i="1" s="1"/>
  <c r="DA39" i="1"/>
  <c r="CZ39" i="1"/>
  <c r="DF39" i="1" s="1"/>
  <c r="CY39" i="1"/>
  <c r="CX39" i="1"/>
  <c r="CW39" i="1"/>
  <c r="CI39" i="1"/>
  <c r="CH39" i="1"/>
  <c r="CG39" i="1"/>
  <c r="CF39" i="1"/>
  <c r="CE39" i="1"/>
  <c r="AE39" i="1"/>
  <c r="AF39" i="1" s="1"/>
  <c r="DA38" i="1"/>
  <c r="CZ38" i="1"/>
  <c r="CY38" i="1"/>
  <c r="CX38" i="1"/>
  <c r="CW38" i="1"/>
  <c r="CI38" i="1"/>
  <c r="CH38" i="1"/>
  <c r="CG38" i="1"/>
  <c r="CF38" i="1"/>
  <c r="CE38" i="1"/>
  <c r="AE38" i="1"/>
  <c r="AF38" i="1" s="1"/>
  <c r="DA37" i="1"/>
  <c r="CZ37" i="1"/>
  <c r="CY37" i="1"/>
  <c r="CX37" i="1"/>
  <c r="CW37" i="1"/>
  <c r="CI37" i="1"/>
  <c r="CH37" i="1"/>
  <c r="CG37" i="1"/>
  <c r="CF37" i="1"/>
  <c r="CE37" i="1"/>
  <c r="AE37" i="1"/>
  <c r="AF37" i="1" s="1"/>
  <c r="DA36" i="1"/>
  <c r="DD36" i="1" s="1"/>
  <c r="CZ36" i="1"/>
  <c r="CY36" i="1"/>
  <c r="CX36" i="1"/>
  <c r="CW36" i="1"/>
  <c r="CI36" i="1"/>
  <c r="CH36" i="1"/>
  <c r="CG36" i="1"/>
  <c r="CF36" i="1"/>
  <c r="CE36" i="1"/>
  <c r="AE36" i="1"/>
  <c r="AF36" i="1" s="1"/>
  <c r="DA35" i="1"/>
  <c r="CZ35" i="1"/>
  <c r="DF35" i="1" s="1"/>
  <c r="CY35" i="1"/>
  <c r="CX35" i="1"/>
  <c r="CW35" i="1"/>
  <c r="CI35" i="1"/>
  <c r="CH35" i="1"/>
  <c r="CG35" i="1"/>
  <c r="CF35" i="1"/>
  <c r="CE35" i="1"/>
  <c r="AE35" i="1"/>
  <c r="AF35" i="1" s="1"/>
  <c r="DA34" i="1"/>
  <c r="CZ34" i="1"/>
  <c r="DF34" i="1" s="1"/>
  <c r="CY34" i="1"/>
  <c r="CX34" i="1"/>
  <c r="CW34" i="1"/>
  <c r="CI34" i="1"/>
  <c r="CH34" i="1"/>
  <c r="CG34" i="1"/>
  <c r="CF34" i="1"/>
  <c r="CE34" i="1"/>
  <c r="AE34" i="1"/>
  <c r="AF34" i="1" s="1"/>
  <c r="DA33" i="1"/>
  <c r="CZ33" i="1"/>
  <c r="CY33" i="1"/>
  <c r="CX33" i="1"/>
  <c r="CW33" i="1"/>
  <c r="CI33" i="1"/>
  <c r="CH33" i="1"/>
  <c r="CG33" i="1"/>
  <c r="CF33" i="1"/>
  <c r="CE33" i="1"/>
  <c r="AE33" i="1"/>
  <c r="AF33" i="1" s="1"/>
  <c r="DA32" i="1"/>
  <c r="CZ32" i="1"/>
  <c r="CY32" i="1"/>
  <c r="CX32" i="1"/>
  <c r="CW32" i="1"/>
  <c r="CI32" i="1"/>
  <c r="CH32" i="1"/>
  <c r="CG32" i="1"/>
  <c r="CF32" i="1"/>
  <c r="CE32" i="1"/>
  <c r="AE32" i="1"/>
  <c r="AF32" i="1" s="1"/>
  <c r="DA31" i="1"/>
  <c r="CZ31" i="1"/>
  <c r="CY31" i="1"/>
  <c r="CX31" i="1"/>
  <c r="DC31" i="1" s="1"/>
  <c r="CW31" i="1"/>
  <c r="CI31" i="1"/>
  <c r="CH31" i="1"/>
  <c r="CG31" i="1"/>
  <c r="CF31" i="1"/>
  <c r="CE31" i="1"/>
  <c r="AE31" i="1"/>
  <c r="AF31" i="1" s="1"/>
  <c r="DA30" i="1"/>
  <c r="DD30" i="1" s="1"/>
  <c r="CZ30" i="1"/>
  <c r="CY30" i="1"/>
  <c r="CX30" i="1"/>
  <c r="CW30" i="1"/>
  <c r="CI30" i="1"/>
  <c r="CH30" i="1"/>
  <c r="CG30" i="1"/>
  <c r="CF30" i="1"/>
  <c r="CE30" i="1"/>
  <c r="AE30" i="1"/>
  <c r="AF30" i="1" s="1"/>
  <c r="DA29" i="1"/>
  <c r="CZ29" i="1"/>
  <c r="DC29" i="1" s="1"/>
  <c r="CY29" i="1"/>
  <c r="CX29" i="1"/>
  <c r="CW29" i="1"/>
  <c r="CI29" i="1"/>
  <c r="CH29" i="1"/>
  <c r="CG29" i="1"/>
  <c r="CF29" i="1"/>
  <c r="CE29" i="1"/>
  <c r="AE29" i="1"/>
  <c r="AF29" i="1" s="1"/>
  <c r="DA28" i="1"/>
  <c r="CZ28" i="1"/>
  <c r="DC28" i="1" s="1"/>
  <c r="CY28" i="1"/>
  <c r="CX28" i="1"/>
  <c r="CW28" i="1"/>
  <c r="CI28" i="1"/>
  <c r="CH28" i="1"/>
  <c r="CG28" i="1"/>
  <c r="CF28" i="1"/>
  <c r="CE28" i="1"/>
  <c r="AE28" i="1"/>
  <c r="AF28" i="1" s="1"/>
  <c r="DA27" i="1"/>
  <c r="CZ27" i="1"/>
  <c r="DF27" i="1" s="1"/>
  <c r="CY27" i="1"/>
  <c r="CX27" i="1"/>
  <c r="CW27" i="1"/>
  <c r="CI27" i="1"/>
  <c r="CH27" i="1"/>
  <c r="CG27" i="1"/>
  <c r="CF27" i="1"/>
  <c r="CE27" i="1"/>
  <c r="AE27" i="1"/>
  <c r="AF27" i="1" s="1"/>
  <c r="DA26" i="1"/>
  <c r="CZ26" i="1"/>
  <c r="CY26" i="1"/>
  <c r="CX26" i="1"/>
  <c r="CW26" i="1"/>
  <c r="CI26" i="1"/>
  <c r="CH26" i="1"/>
  <c r="CG26" i="1"/>
  <c r="CF26" i="1"/>
  <c r="CE26" i="1"/>
  <c r="AE26" i="1"/>
  <c r="AF26" i="1" s="1"/>
  <c r="DA25" i="1"/>
  <c r="CZ25" i="1"/>
  <c r="CY25" i="1"/>
  <c r="CX25" i="1"/>
  <c r="CW25" i="1"/>
  <c r="CI25" i="1"/>
  <c r="CH25" i="1"/>
  <c r="CG25" i="1"/>
  <c r="CF25" i="1"/>
  <c r="CE25" i="1"/>
  <c r="AE25" i="1"/>
  <c r="AF25" i="1" s="1"/>
  <c r="DD24" i="1"/>
  <c r="DA24" i="1"/>
  <c r="CZ24" i="1"/>
  <c r="CY24" i="1"/>
  <c r="CX24" i="1"/>
  <c r="CW24" i="1"/>
  <c r="CI24" i="1"/>
  <c r="CH24" i="1"/>
  <c r="CG24" i="1"/>
  <c r="CF24" i="1"/>
  <c r="CE24" i="1"/>
  <c r="AE24" i="1"/>
  <c r="AF24" i="1" s="1"/>
  <c r="DA23" i="1"/>
  <c r="CZ23" i="1"/>
  <c r="CY23" i="1"/>
  <c r="CX23" i="1"/>
  <c r="CW23" i="1"/>
  <c r="CI23" i="1"/>
  <c r="CH23" i="1"/>
  <c r="CG23" i="1"/>
  <c r="CF23" i="1"/>
  <c r="CE23" i="1"/>
  <c r="AE23" i="1"/>
  <c r="AF23" i="1" s="1"/>
  <c r="DA22" i="1"/>
  <c r="CZ22" i="1"/>
  <c r="CY22" i="1"/>
  <c r="CX22" i="1"/>
  <c r="CW22" i="1"/>
  <c r="CI22" i="1"/>
  <c r="CH22" i="1"/>
  <c r="CG22" i="1"/>
  <c r="CF22" i="1"/>
  <c r="CE22" i="1"/>
  <c r="AE22" i="1"/>
  <c r="AF22" i="1" s="1"/>
  <c r="DA21" i="1"/>
  <c r="CZ21" i="1"/>
  <c r="CY21" i="1"/>
  <c r="CX21" i="1"/>
  <c r="CW21" i="1"/>
  <c r="CI21" i="1"/>
  <c r="CH21" i="1"/>
  <c r="CG21" i="1"/>
  <c r="CF21" i="1"/>
  <c r="CE21" i="1"/>
  <c r="AE21" i="1"/>
  <c r="AF21" i="1" s="1"/>
  <c r="DA20" i="1"/>
  <c r="DD20" i="1" s="1"/>
  <c r="CZ20" i="1"/>
  <c r="DC20" i="1" s="1"/>
  <c r="CY20" i="1"/>
  <c r="CX20" i="1"/>
  <c r="CW20" i="1"/>
  <c r="CI20" i="1"/>
  <c r="CH20" i="1"/>
  <c r="CG20" i="1"/>
  <c r="CF20" i="1"/>
  <c r="CE20" i="1"/>
  <c r="AE20" i="1"/>
  <c r="AF20" i="1" s="1"/>
  <c r="DA19" i="1"/>
  <c r="CZ19" i="1"/>
  <c r="DF19" i="1" s="1"/>
  <c r="CY19" i="1"/>
  <c r="CX19" i="1"/>
  <c r="CW19" i="1"/>
  <c r="CI19" i="1"/>
  <c r="CH19" i="1"/>
  <c r="CG19" i="1"/>
  <c r="CF19" i="1"/>
  <c r="CE19" i="1"/>
  <c r="AE19" i="1"/>
  <c r="AF19" i="1" s="1"/>
  <c r="DA18" i="1"/>
  <c r="DD18" i="1" s="1"/>
  <c r="CZ18" i="1"/>
  <c r="CY18" i="1"/>
  <c r="CX18" i="1"/>
  <c r="CW18" i="1"/>
  <c r="CI18" i="1"/>
  <c r="CH18" i="1"/>
  <c r="CG18" i="1"/>
  <c r="CF18" i="1"/>
  <c r="CE18" i="1"/>
  <c r="AE18" i="1"/>
  <c r="AF18" i="1" s="1"/>
  <c r="DA17" i="1"/>
  <c r="CZ17" i="1"/>
  <c r="DC17" i="1" s="1"/>
  <c r="CY17" i="1"/>
  <c r="CX17" i="1"/>
  <c r="CW17" i="1"/>
  <c r="CI17" i="1"/>
  <c r="CH17" i="1"/>
  <c r="CG17" i="1"/>
  <c r="CF17" i="1"/>
  <c r="CE17" i="1"/>
  <c r="AE17" i="1"/>
  <c r="AF17" i="1" s="1"/>
  <c r="DA16" i="1"/>
  <c r="DD16" i="1" s="1"/>
  <c r="CZ16" i="1"/>
  <c r="CY16" i="1"/>
  <c r="CX16" i="1"/>
  <c r="CW16" i="1"/>
  <c r="CI16" i="1"/>
  <c r="CH16" i="1"/>
  <c r="CG16" i="1"/>
  <c r="CF16" i="1"/>
  <c r="CE16" i="1"/>
  <c r="AE16" i="1"/>
  <c r="AF16" i="1" s="1"/>
  <c r="DA15" i="1"/>
  <c r="CZ15" i="1"/>
  <c r="CY15" i="1"/>
  <c r="CX15" i="1"/>
  <c r="CW15" i="1"/>
  <c r="CI15" i="1"/>
  <c r="CH15" i="1"/>
  <c r="CG15" i="1"/>
  <c r="CF15" i="1"/>
  <c r="CE15" i="1"/>
  <c r="AE15" i="1"/>
  <c r="AF15" i="1" s="1"/>
  <c r="DA14" i="1"/>
  <c r="CZ14" i="1"/>
  <c r="CW14" i="1"/>
  <c r="CI14" i="1"/>
  <c r="CH14" i="1"/>
  <c r="CG14" i="1"/>
  <c r="CE14" i="1"/>
  <c r="BI14" i="1"/>
  <c r="BH14" i="1"/>
  <c r="CF14" i="1" s="1"/>
  <c r="AE14" i="1"/>
  <c r="AF14" i="1" s="1"/>
  <c r="DA13" i="1"/>
  <c r="CZ13" i="1"/>
  <c r="CY13" i="1"/>
  <c r="CX13" i="1"/>
  <c r="CW13" i="1"/>
  <c r="CI13" i="1"/>
  <c r="CH13" i="1"/>
  <c r="CG13" i="1"/>
  <c r="CF13" i="1"/>
  <c r="CE13" i="1"/>
  <c r="AE13" i="1"/>
  <c r="AF13" i="1" s="1"/>
  <c r="DA12" i="1"/>
  <c r="CZ12" i="1"/>
  <c r="CY12" i="1"/>
  <c r="CX12" i="1"/>
  <c r="CW12" i="1"/>
  <c r="CI12" i="1"/>
  <c r="CH12" i="1"/>
  <c r="CG12" i="1"/>
  <c r="CF12" i="1"/>
  <c r="CE12" i="1"/>
  <c r="AE12" i="1"/>
  <c r="AF12" i="1" s="1"/>
  <c r="DA11" i="1"/>
  <c r="CZ11" i="1"/>
  <c r="CY11" i="1"/>
  <c r="CX11" i="1"/>
  <c r="CW11" i="1"/>
  <c r="CI11" i="1"/>
  <c r="CH11" i="1"/>
  <c r="CG11" i="1"/>
  <c r="CF11" i="1"/>
  <c r="CE11" i="1"/>
  <c r="AE11" i="1"/>
  <c r="AF11" i="1" s="1"/>
  <c r="DA10" i="1"/>
  <c r="CZ10" i="1"/>
  <c r="CY10" i="1"/>
  <c r="DD10" i="1" s="1"/>
  <c r="CX10" i="1"/>
  <c r="CW10" i="1"/>
  <c r="CI10" i="1"/>
  <c r="CH10" i="1"/>
  <c r="CG10" i="1"/>
  <c r="CF10" i="1"/>
  <c r="CE10" i="1"/>
  <c r="AE10" i="1"/>
  <c r="AF10" i="1" s="1"/>
  <c r="DA9" i="1"/>
  <c r="CZ9" i="1"/>
  <c r="CY9" i="1"/>
  <c r="DD9" i="1" s="1"/>
  <c r="CX9" i="1"/>
  <c r="CW9" i="1"/>
  <c r="CI9" i="1"/>
  <c r="CH9" i="1"/>
  <c r="CG9" i="1"/>
  <c r="CF9" i="1"/>
  <c r="CE9" i="1"/>
  <c r="AE9" i="1"/>
  <c r="AF9" i="1" s="1"/>
  <c r="DA8" i="1"/>
  <c r="CZ8" i="1"/>
  <c r="CY8" i="1"/>
  <c r="CX8" i="1"/>
  <c r="DC8" i="1" s="1"/>
  <c r="CW8" i="1"/>
  <c r="CI8" i="1"/>
  <c r="CH8" i="1"/>
  <c r="CG8" i="1"/>
  <c r="CF8" i="1"/>
  <c r="CE8" i="1"/>
  <c r="AE8" i="1"/>
  <c r="AF8" i="1" s="1"/>
  <c r="DA7" i="1"/>
  <c r="CZ7" i="1"/>
  <c r="CY7" i="1"/>
  <c r="CX7" i="1"/>
  <c r="CW7" i="1"/>
  <c r="DF7" i="1" s="1"/>
  <c r="CI7" i="1"/>
  <c r="CH7" i="1"/>
  <c r="CG7" i="1"/>
  <c r="CF7" i="1"/>
  <c r="CE7" i="1"/>
  <c r="AE7" i="1"/>
  <c r="AF7" i="1" s="1"/>
  <c r="DA6" i="1"/>
  <c r="DD6" i="1" s="1"/>
  <c r="CZ6" i="1"/>
  <c r="DC6" i="1" s="1"/>
  <c r="CY6" i="1"/>
  <c r="CX6" i="1"/>
  <c r="CW6" i="1"/>
  <c r="CI6" i="1"/>
  <c r="CH6" i="1"/>
  <c r="CG6" i="1"/>
  <c r="CF6" i="1"/>
  <c r="CE6" i="1"/>
  <c r="AE6" i="1"/>
  <c r="AF6" i="1" s="1"/>
  <c r="DA5" i="1"/>
  <c r="CZ5" i="1"/>
  <c r="CY5" i="1"/>
  <c r="CX5" i="1"/>
  <c r="CW5" i="1"/>
  <c r="CI5" i="1"/>
  <c r="CH5" i="1"/>
  <c r="CG5" i="1"/>
  <c r="CF5" i="1"/>
  <c r="CE5" i="1"/>
  <c r="AE5" i="1"/>
  <c r="AF5" i="1" s="1"/>
  <c r="DA4" i="1"/>
  <c r="CZ4" i="1"/>
  <c r="CY4" i="1"/>
  <c r="CX4" i="1"/>
  <c r="CW4" i="1"/>
  <c r="CI4" i="1"/>
  <c r="CH4" i="1"/>
  <c r="CG4" i="1"/>
  <c r="CF4" i="1"/>
  <c r="CE4" i="1"/>
  <c r="AE4" i="1"/>
  <c r="AE215" i="1" l="1"/>
  <c r="AF215" i="1" s="1"/>
  <c r="AE214" i="1"/>
  <c r="AF214" i="1" s="1"/>
  <c r="AE213" i="1"/>
  <c r="AF213" i="1" s="1"/>
  <c r="AE203" i="1"/>
  <c r="AF203" i="1" s="1"/>
  <c r="AE202" i="1"/>
  <c r="AF202" i="1" s="1"/>
  <c r="AE201" i="1"/>
  <c r="AF201" i="1" s="1"/>
  <c r="AE200" i="1"/>
  <c r="AF200" i="1" s="1"/>
  <c r="AE191" i="1"/>
  <c r="AF191" i="1" s="1"/>
  <c r="AE190" i="1"/>
  <c r="AF190" i="1" s="1"/>
  <c r="AE189" i="1"/>
  <c r="AF189" i="1" s="1"/>
  <c r="AE188" i="1"/>
  <c r="AF188" i="1" s="1"/>
  <c r="AE179" i="1"/>
  <c r="AF179" i="1" s="1"/>
  <c r="AE178" i="1"/>
  <c r="AF178" i="1" s="1"/>
  <c r="AE177" i="1"/>
  <c r="AF177" i="1" s="1"/>
  <c r="AE176" i="1"/>
  <c r="AF176" i="1" s="1"/>
  <c r="AE171" i="1"/>
  <c r="AF171" i="1" s="1"/>
  <c r="AE167" i="1"/>
  <c r="AF167" i="1" s="1"/>
  <c r="AE162" i="1"/>
  <c r="AF162" i="1" s="1"/>
  <c r="AE156" i="1"/>
  <c r="AF156" i="1" s="1"/>
  <c r="AE154" i="1"/>
  <c r="AF154" i="1" s="1"/>
  <c r="AE147" i="1"/>
  <c r="AF147" i="1" s="1"/>
  <c r="AE142" i="1"/>
  <c r="AF142" i="1" s="1"/>
  <c r="AE136" i="1"/>
  <c r="AF136" i="1" s="1"/>
  <c r="AE135" i="1"/>
  <c r="AF135" i="1" s="1"/>
  <c r="AE134" i="1"/>
  <c r="AF134" i="1" s="1"/>
  <c r="AE133" i="1"/>
  <c r="AF133" i="1" s="1"/>
  <c r="AE129" i="1"/>
  <c r="AF129" i="1" s="1"/>
  <c r="AE124" i="1"/>
  <c r="AF124" i="1" s="1"/>
  <c r="AE123" i="1"/>
  <c r="AF123" i="1" s="1"/>
  <c r="AE122" i="1"/>
  <c r="AF122" i="1" s="1"/>
  <c r="AE115" i="1"/>
  <c r="AF115" i="1" s="1"/>
  <c r="AE110" i="1"/>
  <c r="AF110" i="1" s="1"/>
  <c r="AE104" i="1"/>
  <c r="AF104" i="1" s="1"/>
  <c r="AE103" i="1"/>
  <c r="AF103" i="1" s="1"/>
  <c r="AE99" i="1"/>
  <c r="AF99" i="1" s="1"/>
  <c r="AE95" i="1"/>
  <c r="AF95" i="1" s="1"/>
  <c r="AE87" i="1"/>
  <c r="AF87" i="1" s="1"/>
  <c r="AE86" i="1"/>
  <c r="AF86" i="1" s="1"/>
  <c r="AE80" i="1"/>
  <c r="AF80" i="1" s="1"/>
  <c r="AE79" i="1"/>
  <c r="AF79" i="1" s="1"/>
  <c r="AE219" i="1"/>
  <c r="AF219" i="1" s="1"/>
  <c r="AE218" i="1"/>
  <c r="AF218" i="1" s="1"/>
  <c r="AE217" i="1"/>
  <c r="AF217" i="1" s="1"/>
  <c r="AE216" i="1"/>
  <c r="AF216" i="1" s="1"/>
  <c r="AE207" i="1"/>
  <c r="AF207" i="1" s="1"/>
  <c r="AE206" i="1"/>
  <c r="AF206" i="1" s="1"/>
  <c r="AE205" i="1"/>
  <c r="AF205" i="1" s="1"/>
  <c r="AE204" i="1"/>
  <c r="AF204" i="1" s="1"/>
  <c r="AE195" i="1"/>
  <c r="AF195" i="1" s="1"/>
  <c r="AE194" i="1"/>
  <c r="AF194" i="1" s="1"/>
  <c r="AE193" i="1"/>
  <c r="AF193" i="1" s="1"/>
  <c r="AE192" i="1"/>
  <c r="AF192" i="1" s="1"/>
  <c r="AE180" i="1"/>
  <c r="AF180" i="1" s="1"/>
  <c r="AE172" i="1"/>
  <c r="AF172" i="1" s="1"/>
  <c r="AE168" i="1"/>
  <c r="AF168" i="1" s="1"/>
  <c r="AE163" i="1"/>
  <c r="AF163" i="1" s="1"/>
  <c r="AE157" i="1"/>
  <c r="AF157" i="1" s="1"/>
  <c r="AE155" i="1"/>
  <c r="AF155" i="1" s="1"/>
  <c r="AE148" i="1"/>
  <c r="AF148" i="1" s="1"/>
  <c r="AE144" i="1"/>
  <c r="AF144" i="1" s="1"/>
  <c r="AE143" i="1"/>
  <c r="AF143" i="1" s="1"/>
  <c r="AE137" i="1"/>
  <c r="AF137" i="1" s="1"/>
  <c r="AE130" i="1"/>
  <c r="AF130" i="1" s="1"/>
  <c r="AE125" i="1"/>
  <c r="AF125" i="1" s="1"/>
  <c r="AE116" i="1"/>
  <c r="AF116" i="1" s="1"/>
  <c r="AE112" i="1"/>
  <c r="AF112" i="1" s="1"/>
  <c r="AE111" i="1"/>
  <c r="AF111" i="1" s="1"/>
  <c r="AE106" i="1"/>
  <c r="AF106" i="1" s="1"/>
  <c r="AE105" i="1"/>
  <c r="AF105" i="1" s="1"/>
  <c r="AE100" i="1"/>
  <c r="AF100" i="1" s="1"/>
  <c r="AE96" i="1"/>
  <c r="AF96" i="1" s="1"/>
  <c r="AE88" i="1"/>
  <c r="AF88" i="1" s="1"/>
  <c r="AE81" i="1"/>
  <c r="AF81" i="1" s="1"/>
  <c r="AE220" i="1"/>
  <c r="AF220" i="1" s="1"/>
  <c r="AE211" i="1"/>
  <c r="AF211" i="1" s="1"/>
  <c r="AE210" i="1"/>
  <c r="AF210" i="1" s="1"/>
  <c r="AE209" i="1"/>
  <c r="AF209" i="1" s="1"/>
  <c r="AE208" i="1"/>
  <c r="AF208" i="1" s="1"/>
  <c r="AE196" i="1"/>
  <c r="AF196" i="1" s="1"/>
  <c r="AE183" i="1"/>
  <c r="AF183" i="1" s="1"/>
  <c r="AE182" i="1"/>
  <c r="AF182" i="1" s="1"/>
  <c r="AE181" i="1"/>
  <c r="AF181" i="1" s="1"/>
  <c r="AE173" i="1"/>
  <c r="AF173" i="1" s="1"/>
  <c r="AE170" i="1"/>
  <c r="AF170" i="1" s="1"/>
  <c r="AE169" i="1"/>
  <c r="AF169" i="1" s="1"/>
  <c r="AE165" i="1"/>
  <c r="AF165" i="1" s="1"/>
  <c r="AE164" i="1"/>
  <c r="AF164" i="1" s="1"/>
  <c r="AE158" i="1"/>
  <c r="AF158" i="1" s="1"/>
  <c r="AE152" i="1"/>
  <c r="AF152" i="1" s="1"/>
  <c r="AE151" i="1"/>
  <c r="AF151" i="1" s="1"/>
  <c r="AE150" i="1"/>
  <c r="AF150" i="1" s="1"/>
  <c r="AE149" i="1"/>
  <c r="AF149" i="1" s="1"/>
  <c r="AE145" i="1"/>
  <c r="AF145" i="1" s="1"/>
  <c r="AE140" i="1"/>
  <c r="AF140" i="1" s="1"/>
  <c r="AE139" i="1"/>
  <c r="AF139" i="1" s="1"/>
  <c r="AE138" i="1"/>
  <c r="AF138" i="1" s="1"/>
  <c r="AE131" i="1"/>
  <c r="AF131" i="1" s="1"/>
  <c r="AE126" i="1"/>
  <c r="AF126" i="1" s="1"/>
  <c r="AE120" i="1"/>
  <c r="AF120" i="1" s="1"/>
  <c r="AE119" i="1"/>
  <c r="AF119" i="1" s="1"/>
  <c r="AE118" i="1"/>
  <c r="AF118" i="1" s="1"/>
  <c r="AE117" i="1"/>
  <c r="AF117" i="1" s="1"/>
  <c r="AE113" i="1"/>
  <c r="AF113" i="1" s="1"/>
  <c r="AE108" i="1"/>
  <c r="AF108" i="1" s="1"/>
  <c r="AE107" i="1"/>
  <c r="AF107" i="1" s="1"/>
  <c r="AE101" i="1"/>
  <c r="AF101" i="1" s="1"/>
  <c r="AE97" i="1"/>
  <c r="AF97" i="1" s="1"/>
  <c r="AE89" i="1"/>
  <c r="AF89" i="1" s="1"/>
  <c r="AE84" i="1"/>
  <c r="AF84" i="1" s="1"/>
  <c r="AE83" i="1"/>
  <c r="AF83" i="1" s="1"/>
  <c r="AE82" i="1"/>
  <c r="AF82" i="1" s="1"/>
  <c r="AE77" i="1"/>
  <c r="AF77" i="1" s="1"/>
  <c r="AE72" i="1"/>
  <c r="AF72" i="1" s="1"/>
  <c r="AE71" i="1"/>
  <c r="AF71" i="1" s="1"/>
  <c r="AE69" i="1"/>
  <c r="AF69" i="1" s="1"/>
  <c r="AE68" i="1"/>
  <c r="AF68" i="1" s="1"/>
  <c r="DF29" i="1"/>
  <c r="DC155" i="1"/>
  <c r="DF155" i="1"/>
  <c r="DC10" i="1"/>
  <c r="DC15" i="1"/>
  <c r="DC24" i="1"/>
  <c r="DC33" i="1"/>
  <c r="DD34" i="1"/>
  <c r="DC44" i="1"/>
  <c r="CG46" i="1"/>
  <c r="DF48" i="1"/>
  <c r="DD48" i="1"/>
  <c r="DC52" i="1"/>
  <c r="DF61" i="1"/>
  <c r="DC65" i="1"/>
  <c r="DD66" i="1"/>
  <c r="DC67" i="1"/>
  <c r="DD90" i="1"/>
  <c r="AE166" i="1"/>
  <c r="AF166" i="1" s="1"/>
  <c r="AE174" i="1"/>
  <c r="AF174" i="1" s="1"/>
  <c r="AE185" i="1"/>
  <c r="AF185" i="1" s="1"/>
  <c r="AE199" i="1"/>
  <c r="AF199" i="1" s="1"/>
  <c r="DF16" i="1"/>
  <c r="DD5" i="1"/>
  <c r="DF8" i="1"/>
  <c r="DF13" i="1"/>
  <c r="DF18" i="1"/>
  <c r="DF23" i="1"/>
  <c r="DC25" i="1"/>
  <c r="DF32" i="1"/>
  <c r="DD32" i="1"/>
  <c r="DC36" i="1"/>
  <c r="DF43" i="1"/>
  <c r="DD45" i="1"/>
  <c r="DC46" i="1"/>
  <c r="DC47" i="1"/>
  <c r="DF51" i="1"/>
  <c r="DC56" i="1"/>
  <c r="DD65" i="1"/>
  <c r="DF72" i="1"/>
  <c r="DD74" i="1"/>
  <c r="CX96" i="1"/>
  <c r="DC96" i="1" s="1"/>
  <c r="CF96" i="1"/>
  <c r="AE161" i="1"/>
  <c r="AF161" i="1" s="1"/>
  <c r="AE184" i="1"/>
  <c r="AF184" i="1" s="1"/>
  <c r="AE198" i="1"/>
  <c r="AF198" i="1" s="1"/>
  <c r="DD75" i="1"/>
  <c r="DC76" i="1"/>
  <c r="DD77" i="1"/>
  <c r="DC86" i="1"/>
  <c r="DC90" i="1"/>
  <c r="CG91" i="1"/>
  <c r="CX91" i="1"/>
  <c r="DC91" i="1" s="1"/>
  <c r="DD99" i="1"/>
  <c r="DD101" i="1"/>
  <c r="DC102" i="1"/>
  <c r="DC103" i="1"/>
  <c r="DF109" i="1"/>
  <c r="DF121" i="1"/>
  <c r="DC122" i="1"/>
  <c r="DC123" i="1"/>
  <c r="DF132" i="1"/>
  <c r="DF133" i="1"/>
  <c r="DC134" i="1"/>
  <c r="DF141" i="1"/>
  <c r="DC153" i="1"/>
  <c r="DD156" i="1"/>
  <c r="DD159" i="1"/>
  <c r="DD162" i="1"/>
  <c r="CF170" i="1"/>
  <c r="DD171" i="1"/>
  <c r="DC178" i="1"/>
  <c r="DD191" i="1"/>
  <c r="DC201" i="1"/>
  <c r="DC202" i="1"/>
  <c r="DD203" i="1"/>
  <c r="DD218" i="1"/>
  <c r="DC80" i="1"/>
  <c r="DD81" i="1"/>
  <c r="DD86" i="1"/>
  <c r="DF91" i="1"/>
  <c r="DC92" i="1"/>
  <c r="DD114" i="1"/>
  <c r="DD117" i="1"/>
  <c r="DC127" i="1"/>
  <c r="DD128" i="1"/>
  <c r="DD134" i="1"/>
  <c r="DC136" i="1"/>
  <c r="DD137" i="1"/>
  <c r="DD138" i="1"/>
  <c r="DD146" i="1"/>
  <c r="DD149" i="1"/>
  <c r="DC159" i="1"/>
  <c r="DD161" i="1"/>
  <c r="DC165" i="1"/>
  <c r="DD166" i="1"/>
  <c r="DC174" i="1"/>
  <c r="DD175" i="1"/>
  <c r="DD178" i="1"/>
  <c r="DC185" i="1"/>
  <c r="DC186" i="1"/>
  <c r="DD187" i="1"/>
  <c r="DC197" i="1"/>
  <c r="DC198" i="1"/>
  <c r="DD199" i="1"/>
  <c r="DD202" i="1"/>
  <c r="DD210" i="1"/>
  <c r="DD214" i="1"/>
  <c r="DF116" i="1"/>
  <c r="DF117" i="1"/>
  <c r="DF125" i="1"/>
  <c r="DF137" i="1"/>
  <c r="DF148" i="1"/>
  <c r="DF149" i="1"/>
  <c r="DD186" i="1"/>
  <c r="DD198" i="1"/>
  <c r="DC210" i="1"/>
  <c r="DC126" i="1"/>
  <c r="DF126" i="1"/>
  <c r="DC7" i="1"/>
  <c r="DC11" i="1"/>
  <c r="DD12" i="1"/>
  <c r="DD15" i="1"/>
  <c r="DC18" i="1"/>
  <c r="DC19" i="1"/>
  <c r="DD22" i="1"/>
  <c r="DD25" i="1"/>
  <c r="DD26" i="1"/>
  <c r="DC27" i="1"/>
  <c r="DF28" i="1"/>
  <c r="DD33" i="1"/>
  <c r="DC39" i="1"/>
  <c r="DD41" i="1"/>
  <c r="DD42" i="1"/>
  <c r="DF44" i="1"/>
  <c r="DC51" i="1"/>
  <c r="DC53" i="1"/>
  <c r="DC55" i="1"/>
  <c r="DC59" i="1"/>
  <c r="DF60" i="1"/>
  <c r="DC62" i="1"/>
  <c r="DC72" i="1"/>
  <c r="DD73" i="1"/>
  <c r="DC79" i="1"/>
  <c r="DC83" i="1"/>
  <c r="DC87" i="1"/>
  <c r="DD88" i="1"/>
  <c r="DC89" i="1"/>
  <c r="DC93" i="1"/>
  <c r="DD98" i="1"/>
  <c r="DC114" i="1"/>
  <c r="DF114" i="1"/>
  <c r="DC193" i="1"/>
  <c r="DF193" i="1"/>
  <c r="DC205" i="1"/>
  <c r="DF205" i="1"/>
  <c r="DC107" i="1"/>
  <c r="DF107" i="1"/>
  <c r="DC13" i="1"/>
  <c r="DD17" i="1"/>
  <c r="DC21" i="1"/>
  <c r="DC23" i="1"/>
  <c r="DD29" i="1"/>
  <c r="DC30" i="1"/>
  <c r="DD31" i="1"/>
  <c r="DC34" i="1"/>
  <c r="DC35" i="1"/>
  <c r="DC37" i="1"/>
  <c r="DD38" i="1"/>
  <c r="DC43" i="1"/>
  <c r="DD47" i="1"/>
  <c r="DD49" i="1"/>
  <c r="DC50" i="1"/>
  <c r="DD54" i="1"/>
  <c r="DD57" i="1"/>
  <c r="DD58" i="1"/>
  <c r="DD61" i="1"/>
  <c r="DD63" i="1"/>
  <c r="DF65" i="1"/>
  <c r="DC66" i="1"/>
  <c r="DD67" i="1"/>
  <c r="DD71" i="1"/>
  <c r="DC78" i="1"/>
  <c r="DC97" i="1"/>
  <c r="DD118" i="1"/>
  <c r="DC142" i="1"/>
  <c r="DF142" i="1"/>
  <c r="DD150" i="1"/>
  <c r="DC5" i="1"/>
  <c r="DD7" i="1"/>
  <c r="DD8" i="1"/>
  <c r="DC9" i="1"/>
  <c r="DF10" i="1"/>
  <c r="DF11" i="1"/>
  <c r="DD11" i="1"/>
  <c r="DC12" i="1"/>
  <c r="DD13" i="1"/>
  <c r="DF15" i="1"/>
  <c r="DC16" i="1"/>
  <c r="DD19" i="1"/>
  <c r="DF20" i="1"/>
  <c r="DD21" i="1"/>
  <c r="DC22" i="1"/>
  <c r="DD23" i="1"/>
  <c r="DF25" i="1"/>
  <c r="DC26" i="1"/>
  <c r="DD27" i="1"/>
  <c r="DD28" i="1"/>
  <c r="DF31" i="1"/>
  <c r="DC32" i="1"/>
  <c r="DD35" i="1"/>
  <c r="DF36" i="1"/>
  <c r="DD37" i="1"/>
  <c r="DC38" i="1"/>
  <c r="DD39" i="1"/>
  <c r="DF41" i="1"/>
  <c r="DC42" i="1"/>
  <c r="DD43" i="1"/>
  <c r="DD44" i="1"/>
  <c r="CX45" i="1"/>
  <c r="DC45" i="1" s="1"/>
  <c r="CF46" i="1"/>
  <c r="DF47" i="1"/>
  <c r="DC48" i="1"/>
  <c r="DD51" i="1"/>
  <c r="DF52" i="1"/>
  <c r="DD53" i="1"/>
  <c r="DC54" i="1"/>
  <c r="DD55" i="1"/>
  <c r="DF57" i="1"/>
  <c r="DC58" i="1"/>
  <c r="DD59" i="1"/>
  <c r="DD60" i="1"/>
  <c r="DF63" i="1"/>
  <c r="DF67" i="1"/>
  <c r="DC68" i="1"/>
  <c r="DF73" i="1"/>
  <c r="DC74" i="1"/>
  <c r="DF76" i="1"/>
  <c r="DD79" i="1"/>
  <c r="DD80" i="1"/>
  <c r="DC81" i="1"/>
  <c r="DD83" i="1"/>
  <c r="DD84" i="1"/>
  <c r="DC85" i="1"/>
  <c r="DD87" i="1"/>
  <c r="DC88" i="1"/>
  <c r="DD89" i="1"/>
  <c r="DD93" i="1"/>
  <c r="DD94" i="1"/>
  <c r="DC95" i="1"/>
  <c r="DD97" i="1"/>
  <c r="DC98" i="1"/>
  <c r="DC105" i="1"/>
  <c r="DD106" i="1"/>
  <c r="DF113" i="1"/>
  <c r="DC146" i="1"/>
  <c r="DF146" i="1"/>
  <c r="DD155" i="1"/>
  <c r="DC161" i="1"/>
  <c r="DF161" i="1"/>
  <c r="DC177" i="1"/>
  <c r="DF177" i="1"/>
  <c r="DC189" i="1"/>
  <c r="DF189" i="1"/>
  <c r="DC173" i="1"/>
  <c r="DF173" i="1"/>
  <c r="DF5" i="1"/>
  <c r="DF9" i="1"/>
  <c r="DF22" i="1"/>
  <c r="DF26" i="1"/>
  <c r="DF38" i="1"/>
  <c r="DF42" i="1"/>
  <c r="DD46" i="1"/>
  <c r="DF54" i="1"/>
  <c r="DF58" i="1"/>
  <c r="DF81" i="1"/>
  <c r="DF85" i="1"/>
  <c r="DF88" i="1"/>
  <c r="DF95" i="1"/>
  <c r="CG96" i="1"/>
  <c r="DF99" i="1"/>
  <c r="DC110" i="1"/>
  <c r="DF110" i="1"/>
  <c r="DC130" i="1"/>
  <c r="DF130" i="1"/>
  <c r="DC209" i="1"/>
  <c r="DF209" i="1"/>
  <c r="DD108" i="1"/>
  <c r="DC109" i="1"/>
  <c r="DD111" i="1"/>
  <c r="DC112" i="1"/>
  <c r="DC113" i="1"/>
  <c r="DC115" i="1"/>
  <c r="DD116" i="1"/>
  <c r="DC119" i="1"/>
  <c r="DD123" i="1"/>
  <c r="DD124" i="1"/>
  <c r="DC125" i="1"/>
  <c r="DD127" i="1"/>
  <c r="DC128" i="1"/>
  <c r="DC129" i="1"/>
  <c r="DC131" i="1"/>
  <c r="DD132" i="1"/>
  <c r="DC135" i="1"/>
  <c r="DD139" i="1"/>
  <c r="DD140" i="1"/>
  <c r="DC141" i="1"/>
  <c r="DD143" i="1"/>
  <c r="DC144" i="1"/>
  <c r="DC145" i="1"/>
  <c r="DC147" i="1"/>
  <c r="DD148" i="1"/>
  <c r="DC151" i="1"/>
  <c r="DD153" i="1"/>
  <c r="DD154" i="1"/>
  <c r="DC157" i="1"/>
  <c r="DD158" i="1"/>
  <c r="DD160" i="1"/>
  <c r="DC162" i="1"/>
  <c r="DD164" i="1"/>
  <c r="DD167" i="1"/>
  <c r="DC169" i="1"/>
  <c r="DC172" i="1"/>
  <c r="DD174" i="1"/>
  <c r="DC176" i="1"/>
  <c r="DD179" i="1"/>
  <c r="DC180" i="1"/>
  <c r="DC184" i="1"/>
  <c r="DC188" i="1"/>
  <c r="DD190" i="1"/>
  <c r="DC192" i="1"/>
  <c r="DD195" i="1"/>
  <c r="DC196" i="1"/>
  <c r="DC200" i="1"/>
  <c r="DC204" i="1"/>
  <c r="DD206" i="1"/>
  <c r="DC208" i="1"/>
  <c r="DD211" i="1"/>
  <c r="DC212" i="1"/>
  <c r="DC216" i="1"/>
  <c r="DC220" i="1"/>
  <c r="DF101" i="1"/>
  <c r="DF103" i="1"/>
  <c r="DD104" i="1"/>
  <c r="DC108" i="1"/>
  <c r="DD109" i="1"/>
  <c r="DD110" i="1"/>
  <c r="DD113" i="1"/>
  <c r="DD115" i="1"/>
  <c r="DC116" i="1"/>
  <c r="DC117" i="1"/>
  <c r="DD119" i="1"/>
  <c r="DD120" i="1"/>
  <c r="DC121" i="1"/>
  <c r="DF123" i="1"/>
  <c r="DC124" i="1"/>
  <c r="DD125" i="1"/>
  <c r="DD126" i="1"/>
  <c r="DD129" i="1"/>
  <c r="DD131" i="1"/>
  <c r="DC132" i="1"/>
  <c r="DC133" i="1"/>
  <c r="DD135" i="1"/>
  <c r="DD136" i="1"/>
  <c r="DC137" i="1"/>
  <c r="DF139" i="1"/>
  <c r="DC140" i="1"/>
  <c r="DD141" i="1"/>
  <c r="DD142" i="1"/>
  <c r="DD145" i="1"/>
  <c r="DD147" i="1"/>
  <c r="DC148" i="1"/>
  <c r="DC149" i="1"/>
  <c r="DD151" i="1"/>
  <c r="DD152" i="1"/>
  <c r="DF153" i="1"/>
  <c r="DC154" i="1"/>
  <c r="DD157" i="1"/>
  <c r="DC158" i="1"/>
  <c r="DC167" i="1"/>
  <c r="DD169" i="1"/>
  <c r="DD172" i="1"/>
  <c r="DD173" i="1"/>
  <c r="DD176" i="1"/>
  <c r="DD177" i="1"/>
  <c r="DD180" i="1"/>
  <c r="DD181" i="1"/>
  <c r="DD184" i="1"/>
  <c r="DD185" i="1"/>
  <c r="DD188" i="1"/>
  <c r="DD189" i="1"/>
  <c r="DD192" i="1"/>
  <c r="DD193" i="1"/>
  <c r="DD196" i="1"/>
  <c r="DD197" i="1"/>
  <c r="DD200" i="1"/>
  <c r="DD201" i="1"/>
  <c r="DD204" i="1"/>
  <c r="DD205" i="1"/>
  <c r="DD208" i="1"/>
  <c r="DD209" i="1"/>
  <c r="DD212" i="1"/>
  <c r="DD213" i="1"/>
  <c r="DF170" i="1"/>
  <c r="DD215" i="1"/>
  <c r="DD219" i="1"/>
  <c r="CW221" i="1"/>
  <c r="DA221" i="1"/>
  <c r="DD4" i="1"/>
  <c r="BH221" i="1"/>
  <c r="CX14" i="1"/>
  <c r="DC14" i="1" s="1"/>
  <c r="DF17" i="1"/>
  <c r="DF33" i="1"/>
  <c r="CG45" i="1"/>
  <c r="DF49" i="1"/>
  <c r="DC64" i="1"/>
  <c r="DF64" i="1"/>
  <c r="DF69" i="1"/>
  <c r="CY70" i="1"/>
  <c r="DD70" i="1" s="1"/>
  <c r="DF71" i="1"/>
  <c r="DF87" i="1"/>
  <c r="DF100" i="1"/>
  <c r="DC100" i="1"/>
  <c r="DC4" i="1"/>
  <c r="DF6" i="1"/>
  <c r="DF12" i="1"/>
  <c r="DF14" i="1"/>
  <c r="DF21" i="1"/>
  <c r="DF24" i="1"/>
  <c r="DF30" i="1"/>
  <c r="DF37" i="1"/>
  <c r="DF40" i="1"/>
  <c r="DF46" i="1"/>
  <c r="DF53" i="1"/>
  <c r="DF56" i="1"/>
  <c r="DF62" i="1"/>
  <c r="DF66" i="1"/>
  <c r="DC70" i="1"/>
  <c r="DF75" i="1"/>
  <c r="DF84" i="1"/>
  <c r="DF94" i="1"/>
  <c r="DF96" i="1"/>
  <c r="AF4" i="1"/>
  <c r="DD96" i="1"/>
  <c r="CF221" i="1"/>
  <c r="DF102" i="1"/>
  <c r="DF106" i="1"/>
  <c r="DF112" i="1"/>
  <c r="DF122" i="1"/>
  <c r="DF128" i="1"/>
  <c r="DF138" i="1"/>
  <c r="DF144" i="1"/>
  <c r="DF159" i="1"/>
  <c r="DF167" i="1"/>
  <c r="DF175" i="1"/>
  <c r="DC175" i="1"/>
  <c r="DF191" i="1"/>
  <c r="DC191" i="1"/>
  <c r="DF207" i="1"/>
  <c r="DC207" i="1"/>
  <c r="DF78" i="1"/>
  <c r="DF90" i="1"/>
  <c r="DC156" i="1"/>
  <c r="DF156" i="1"/>
  <c r="DF171" i="1"/>
  <c r="DC171" i="1"/>
  <c r="DF187" i="1"/>
  <c r="DC187" i="1"/>
  <c r="DF203" i="1"/>
  <c r="DC203" i="1"/>
  <c r="CH221" i="1"/>
  <c r="BI221" i="1"/>
  <c r="CG221" i="1" s="1"/>
  <c r="CY14" i="1"/>
  <c r="DD14" i="1" s="1"/>
  <c r="CF70" i="1"/>
  <c r="DF97" i="1"/>
  <c r="DC104" i="1"/>
  <c r="DF111" i="1"/>
  <c r="DF127" i="1"/>
  <c r="DF143" i="1"/>
  <c r="DF157" i="1"/>
  <c r="DF163" i="1"/>
  <c r="DF165" i="1"/>
  <c r="DF183" i="1"/>
  <c r="DC183" i="1"/>
  <c r="DF185" i="1"/>
  <c r="DF199" i="1"/>
  <c r="DC199" i="1"/>
  <c r="DF201" i="1"/>
  <c r="DF215" i="1"/>
  <c r="DF68" i="1"/>
  <c r="DF70" i="1"/>
  <c r="DF74" i="1"/>
  <c r="DF82" i="1"/>
  <c r="DF86" i="1"/>
  <c r="DF92" i="1"/>
  <c r="DC164" i="1"/>
  <c r="DF164" i="1"/>
  <c r="CI221" i="1"/>
  <c r="CZ221" i="1"/>
  <c r="DF4" i="1"/>
  <c r="DF108" i="1"/>
  <c r="DF115" i="1"/>
  <c r="DF118" i="1"/>
  <c r="DF124" i="1"/>
  <c r="DF131" i="1"/>
  <c r="DF134" i="1"/>
  <c r="DF140" i="1"/>
  <c r="DF147" i="1"/>
  <c r="DF150" i="1"/>
  <c r="DC160" i="1"/>
  <c r="DF160" i="1"/>
  <c r="DC168" i="1"/>
  <c r="DF168" i="1"/>
  <c r="CG170" i="1"/>
  <c r="CY170" i="1"/>
  <c r="DD170" i="1" s="1"/>
  <c r="DF179" i="1"/>
  <c r="DC179" i="1"/>
  <c r="DF181" i="1"/>
  <c r="DF195" i="1"/>
  <c r="DC195" i="1"/>
  <c r="DF197" i="1"/>
  <c r="DF211" i="1"/>
  <c r="DC211" i="1"/>
  <c r="DF213" i="1"/>
  <c r="DF219" i="1"/>
  <c r="CE221" i="1"/>
  <c r="DF217" i="1"/>
  <c r="DF172" i="1"/>
  <c r="DF174" i="1"/>
  <c r="DF176" i="1"/>
  <c r="DF178" i="1"/>
  <c r="DF180" i="1"/>
  <c r="DF182" i="1"/>
  <c r="DF184" i="1"/>
  <c r="DF186" i="1"/>
  <c r="DF188" i="1"/>
  <c r="DF190" i="1"/>
  <c r="DF192" i="1"/>
  <c r="DF194" i="1"/>
  <c r="DF196" i="1"/>
  <c r="DF198" i="1"/>
  <c r="DF200" i="1"/>
  <c r="DF202" i="1"/>
  <c r="DF204" i="1"/>
  <c r="DF206" i="1"/>
  <c r="DF208" i="1"/>
  <c r="DF210" i="1"/>
  <c r="DF212" i="1"/>
  <c r="DF214" i="1"/>
  <c r="DC215" i="1"/>
  <c r="DF216" i="1"/>
  <c r="DF218" i="1"/>
  <c r="DC219" i="1"/>
  <c r="DF220" i="1"/>
  <c r="DF154" i="1"/>
  <c r="DF158" i="1"/>
  <c r="DF162" i="1"/>
  <c r="DF166" i="1"/>
  <c r="DC170" i="1"/>
  <c r="AE221" i="1" l="1"/>
  <c r="CX221" i="1"/>
  <c r="AF221" i="1"/>
  <c r="DC221" i="1"/>
  <c r="DD221" i="1"/>
  <c r="CY221" i="1"/>
  <c r="DF221" i="1"/>
</calcChain>
</file>

<file path=xl/sharedStrings.xml><?xml version="1.0" encoding="utf-8"?>
<sst xmlns="http://schemas.openxmlformats.org/spreadsheetml/2006/main" count="335" uniqueCount="252">
  <si>
    <t>PILOT: State-Owned Real Property</t>
  </si>
  <si>
    <t>PILOT: Colleges &amp; Hospitals</t>
  </si>
  <si>
    <t xml:space="preserve"> Mashantucket Pequot And Mohegan Fund Grant</t>
  </si>
  <si>
    <t>Town Aid Road Grant</t>
  </si>
  <si>
    <t xml:space="preserve">Local Capital Improvement (LOCIP) </t>
  </si>
  <si>
    <t xml:space="preserve">Adult Education </t>
  </si>
  <si>
    <t xml:space="preserve">Education Cost Sharing </t>
  </si>
  <si>
    <t>Special Education</t>
  </si>
  <si>
    <t>Grants for Municipal Projects</t>
  </si>
  <si>
    <t>MRSF: Municipal Revenue Sharing Grant</t>
  </si>
  <si>
    <t xml:space="preserve">MRSF: 
Additional Payment in Lieu of Taxes </t>
  </si>
  <si>
    <t>MRSF: Motor Vehicle Property Tax Grants</t>
  </si>
  <si>
    <t>MRSF: Urban Stabilization Grants</t>
  </si>
  <si>
    <t xml:space="preserve">TOTAL Statutory Formula Aid </t>
  </si>
  <si>
    <t>Less: Reimbursement from Towns for Teachers' Retirement</t>
  </si>
  <si>
    <t xml:space="preserve">Local Property Tax Revenue on Hospital Real Property </t>
  </si>
  <si>
    <t>Cumulative TOTAL</t>
  </si>
  <si>
    <t>Grantee</t>
  </si>
  <si>
    <t>FY 2017</t>
  </si>
  <si>
    <t>Gov Rec Original FY 18</t>
  </si>
  <si>
    <t>Gov Rec Original FY 19</t>
  </si>
  <si>
    <t>Gov Rec Revised FY 18</t>
  </si>
  <si>
    <t>Gov Rec Revised FY 19</t>
  </si>
  <si>
    <t>FY 2017*</t>
  </si>
  <si>
    <t>Gov Rec
Original FY 18</t>
  </si>
  <si>
    <t>Gov Rec
Original FY 19</t>
  </si>
  <si>
    <t>Gov Rec
Revised FY 18</t>
  </si>
  <si>
    <t>Gov Rec
Revised FY 19</t>
  </si>
  <si>
    <t xml:space="preserve">FY 18 CT Mirror </t>
  </si>
  <si>
    <t>Diff FY 18 Gov Rec vs Gov Rec II</t>
  </si>
  <si>
    <t>Diff FY 19 Gov Rec vs Comm</t>
  </si>
  <si>
    <t>Diff FY 18 Gov Rec vs FY 17</t>
  </si>
  <si>
    <t xml:space="preserve"> </t>
  </si>
  <si>
    <t>Andover</t>
  </si>
  <si>
    <t>Ansonia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</si>
  <si>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</si>
  <si>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</si>
  <si>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</si>
  <si>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</si>
  <si>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</si>
  <si>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</si>
  <si>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</si>
  <si>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</si>
  <si>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</si>
  <si>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</si>
  <si>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Bozrah</t>
  </si>
  <si>
    <t>Branford</t>
  </si>
  <si>
    <t>Bridgeport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</si>
  <si>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</si>
  <si>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</si>
  <si>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</si>
  <si>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</si>
  <si>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</si>
  <si>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</si>
  <si>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</si>
  <si>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</si>
  <si>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</si>
  <si>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</si>
  <si>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</si>
  <si>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</si>
  <si>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</si>
  <si>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</si>
  <si>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</si>
  <si>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</si>
  <si>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</si>
  <si>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</si>
  <si>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</si>
  <si>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</si>
  <si>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</si>
  <si>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Derby</t>
  </si>
  <si>
    <t>Durham</t>
  </si>
  <si>
    <t>East Granby</t>
  </si>
  <si>
    <t>East Haddam</t>
  </si>
  <si>
    <t>East Hampton</t>
  </si>
  <si>
    <t>East Hartford</t>
  </si>
  <si>
    <t>East Haven</t>
  </si>
  <si>
    <t>East Lyme</t>
  </si>
  <si>
    <t>East Windsor</t>
  </si>
  <si>
    <t>Eastford</t>
  </si>
  <si>
    <t>Easton</t>
  </si>
  <si>
    <t>Ellington</t>
  </si>
  <si>
    <t>Enfield</t>
  </si>
  <si>
    <t>Essex</t>
  </si>
  <si>
    <t>Fairfield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</si>
  <si>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</si>
  <si>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</si>
  <si>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</si>
  <si>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</si>
  <si>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</si>
  <si>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</si>
  <si>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</si>
  <si>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</si>
  <si>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</si>
  <si>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</si>
  <si>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Hamden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</si>
  <si>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</si>
  <si>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</si>
  <si>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</si>
  <si>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</si>
  <si>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</si>
  <si>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</si>
  <si>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</si>
  <si>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</si>
  <si>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</si>
  <si>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</si>
  <si>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</si>
  <si>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</si>
  <si>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</si>
  <si>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</si>
  <si>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</si>
  <si>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</si>
  <si>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</si>
  <si>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</si>
  <si>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</si>
  <si>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</si>
  <si>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</si>
  <si>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</si>
  <si>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</si>
  <si>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</si>
  <si>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</si>
  <si>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</si>
  <si>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</si>
  <si>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</si>
  <si>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</si>
  <si>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</si>
  <si>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Haven</t>
  </si>
  <si>
    <t>New London</t>
  </si>
  <si>
    <t>New Milford</t>
  </si>
  <si>
    <t>Newington</t>
  </si>
  <si>
    <t>Newtown</t>
  </si>
  <si>
    <t>Norfolk</t>
  </si>
  <si>
    <t>North Branford</t>
  </si>
  <si>
    <t>North Canaan</t>
  </si>
  <si>
    <t>North Haven</t>
  </si>
  <si>
    <t>North Stonington</t>
  </si>
  <si>
    <t>Norwalk</t>
  </si>
  <si>
    <t>Norwich</t>
  </si>
  <si>
    <t>Old Lyme</t>
  </si>
  <si>
    <t>Old Saybrook</t>
  </si>
  <si>
    <t>Orange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</si>
  <si>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</si>
  <si>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</si>
  <si>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</si>
  <si>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</si>
  <si>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</si>
  <si>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</si>
  <si>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</si>
  <si>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</si>
  <si>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</si>
  <si>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</si>
  <si>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</si>
  <si>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</si>
  <si>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</si>
  <si>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</si>
  <si>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</si>
  <si>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</si>
  <si>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</si>
  <si>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</si>
  <si>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</si>
  <si>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</si>
  <si>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</si>
  <si>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</si>
  <si>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</si>
  <si>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</si>
  <si>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</si>
  <si>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</si>
  <si>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</si>
  <si>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Stamford</t>
  </si>
  <si>
    <t>Sterling</t>
  </si>
  <si>
    <t>Stonington</t>
  </si>
  <si>
    <t>Stratford</t>
  </si>
  <si>
    <t>Suffield</t>
  </si>
  <si>
    <t>Thomaston</t>
  </si>
  <si>
    <t>Thompson</t>
  </si>
  <si>
    <t>Tolland</t>
  </si>
  <si>
    <t>Torrington</t>
  </si>
  <si>
    <t>Trumbull</t>
  </si>
  <si>
    <t>Union</t>
  </si>
  <si>
    <t>Vernon</t>
  </si>
  <si>
    <t>Voluntown</t>
  </si>
  <si>
    <t>Wallingford</t>
  </si>
  <si>
    <t>Warren</t>
  </si>
  <si>
    <t>Washington</t>
  </si>
  <si>
    <t>Waterbury</t>
  </si>
  <si>
    <t>Waterford</t>
  </si>
  <si>
    <t>Watertown</t>
  </si>
  <si>
    <t>West Hartford</t>
  </si>
  <si>
    <t>West Haven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</si>
  <si>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</si>
  <si>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</si>
  <si>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</si>
  <si>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</si>
  <si>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</si>
  <si>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</si>
  <si>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</si>
  <si>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</si>
  <si>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</si>
  <si>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</si>
  <si>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</si>
  <si>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</si>
  <si>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Woodbury</t>
  </si>
  <si>
    <t>Woodstock</t>
  </si>
  <si>
    <t>Bantam (Bor.)</t>
  </si>
  <si>
    <t>Danielson (Bor.)</t>
  </si>
  <si>
    <t>Fenwick (Bor.)</t>
  </si>
  <si>
    <t>Groton (City of)</t>
  </si>
  <si>
    <t>Groton Long Point</t>
  </si>
  <si>
    <t>Jewett City (Bor.)</t>
  </si>
  <si>
    <t>Litchfield (Bor.)</t>
  </si>
  <si>
    <t>Newtown (Bor.)</t>
  </si>
  <si>
    <t>Stonington (Bor.)</t>
  </si>
  <si>
    <t>Woodmont (Bor.)</t>
  </si>
  <si>
    <t>District No.   1</t>
  </si>
  <si>
    <t>District No.   4</t>
  </si>
  <si>
    <t>District No.   5</t>
  </si>
  <si>
    <t>District No.   6</t>
  </si>
  <si>
    <t>District No.   7</t>
  </si>
  <si>
    <t>District No.   8</t>
  </si>
  <si>
    <t>District No. 10</t>
  </si>
  <si>
    <t>District No. 12</t>
  </si>
  <si>
    <t>District No. 13</t>
  </si>
  <si>
    <t>District No. 14</t>
  </si>
  <si>
    <t>District No. 15</t>
  </si>
  <si>
    <t>District No. 16</t>
  </si>
  <si>
    <t>District No. 17</t>
  </si>
  <si>
    <t>District No. 18</t>
  </si>
  <si>
    <t>District No. 19</t>
  </si>
  <si>
    <t>Education Conn</t>
  </si>
  <si>
    <t>EASTCONN</t>
  </si>
  <si>
    <t>SDE Admin Costs</t>
  </si>
  <si>
    <t>Blmfld Cntr FD</t>
  </si>
  <si>
    <t>Blmfld Blue Hills FD</t>
  </si>
  <si>
    <t>Cromwell FD</t>
  </si>
  <si>
    <t>Hazardville FD #3</t>
  </si>
  <si>
    <t xml:space="preserve">Enfield Thmpsnvll </t>
  </si>
  <si>
    <t>Manchester - 8th Utility Dist</t>
  </si>
  <si>
    <t>Groton: Poq. Brdg FD</t>
  </si>
  <si>
    <t>Middletown City FD</t>
  </si>
  <si>
    <t>Middletown  South Fire</t>
  </si>
  <si>
    <t>N. Milford FD</t>
  </si>
  <si>
    <t xml:space="preserve">Norwich - CCD </t>
  </si>
  <si>
    <t>Norwich - TCD</t>
  </si>
  <si>
    <t>Simsbury FD</t>
  </si>
  <si>
    <t>Plainfield FD</t>
  </si>
  <si>
    <t>W. Putnam Dist</t>
  </si>
  <si>
    <t>Wndhm Spec Svc Dist #2</t>
  </si>
  <si>
    <t>W Haven 1st Center</t>
  </si>
  <si>
    <t xml:space="preserve">Allingtown </t>
  </si>
  <si>
    <t xml:space="preserve">W. Shore FD </t>
  </si>
  <si>
    <t>Various Fire Dist</t>
  </si>
  <si>
    <t xml:space="preserve">TOTALS </t>
  </si>
  <si>
    <t xml:space="preserve">*FY 17 Pequot grant estimates reflect the Governor's May 10, 2017 deficit mitigation plan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</si>
</sst>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_(&quot;$&quot;* #,##0_);_(&quot;$&quot;* \(#,##0\);_(&quot;$&quot;* &quot;-&quot;??_);_(@_)"/>
    <numFmt numFmtId="166" formatCode="_(* #,##0.00000_);_(* \(#,##0.00000\);_(* &quot;-&quot;??_);_(@_)"/>
    <numFmt numFmtId="167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rebuchet MS"/>
      <family val="2"/>
    </font>
    <font>
      <b/>
      <sz val="8"/>
      <color rgb="FFFF0000"/>
      <name val="Trebuchet MS"/>
      <family val="2"/>
    </font>
    <font>
      <sz val="8"/>
      <color rgb="FFFF0000"/>
      <name val="Trebuchet MS"/>
      <family val="2"/>
    </font>
    <font>
      <sz val="8"/>
      <color theme="1"/>
      <name val="Trebuchet MS"/>
      <family val="2"/>
    </font>
    <font>
      <b/>
      <sz val="8"/>
      <name val="Trebuchet MS"/>
      <family val="2"/>
    </font>
    <font>
      <u/>
      <sz val="8"/>
      <name val="Trebuchet MS"/>
      <family val="2"/>
    </font>
    <font>
      <b/>
      <i/>
      <u/>
      <sz val="8"/>
      <color rgb="FFFF0000"/>
      <name val="Trebuchet MS"/>
      <family val="2"/>
    </font>
    <font>
      <b/>
      <u/>
      <sz val="8"/>
      <name val="Trebuchet MS"/>
      <family val="2"/>
    </font>
    <font>
      <u/>
      <sz val="8"/>
      <color rgb="FFFF0000"/>
      <name val="Trebuchet MS"/>
      <family val="2"/>
    </font>
    <font>
      <u/>
      <sz val="8"/>
      <color theme="1"/>
      <name val="Trebuchet MS"/>
      <family val="2"/>
    </font>
    <font>
      <b/>
      <i/>
      <sz val="8"/>
      <name val="Trebuchet MS"/>
      <family val="2"/>
    </font>
    <font>
      <b/>
      <i/>
      <sz val="8"/>
      <color rgb="FFFF0000"/>
      <name val="Trebuchet MS"/>
      <family val="2"/>
    </font>
    <font>
      <b/>
      <i/>
      <sz val="8"/>
      <color theme="1"/>
      <name val="Trebuchet MS"/>
      <family val="2"/>
    </font>
    <font>
      <i/>
      <sz val="8"/>
      <color rgb="FFFF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59">
    <xf numFmtId="0" fontId="0" fillId="0" borderId="0" xfId="0"/>
    <xf numFmtId="37" fontId="3" fillId="0" borderId="0" xfId="4" applyNumberFormat="1" applyFont="1" applyFill="1" applyBorder="1" applyAlignment="1">
      <alignment horizontal="center"/>
    </xf>
    <xf numFmtId="37" fontId="3" fillId="0" borderId="0" xfId="5" applyNumberFormat="1" applyFont="1" applyFill="1" applyBorder="1" applyAlignment="1">
      <alignment horizontal="center" wrapText="1"/>
    </xf>
    <xf numFmtId="37" fontId="4" fillId="0" borderId="0" xfId="4" applyNumberFormat="1" applyFont="1" applyFill="1" applyBorder="1" applyAlignment="1">
      <alignment horizontal="center"/>
    </xf>
    <xf numFmtId="37" fontId="5" fillId="0" borderId="0" xfId="4" applyNumberFormat="1" applyFont="1" applyFill="1" applyBorder="1" applyAlignment="1">
      <alignment horizontal="center"/>
    </xf>
    <xf numFmtId="37" fontId="3" fillId="0" borderId="0" xfId="4" applyNumberFormat="1" applyFont="1" applyFill="1" applyBorder="1" applyAlignment="1">
      <alignment horizontal="center" wrapText="1"/>
    </xf>
    <xf numFmtId="37" fontId="3" fillId="0" borderId="0" xfId="4" applyNumberFormat="1" applyFont="1" applyFill="1" applyBorder="1" applyAlignment="1">
      <alignment horizontal="center" wrapText="1"/>
    </xf>
    <xf numFmtId="37" fontId="6" fillId="0" borderId="0" xfId="4" applyNumberFormat="1" applyFont="1" applyFill="1" applyBorder="1" applyAlignment="1">
      <alignment horizontal="center" wrapText="1"/>
    </xf>
    <xf numFmtId="37" fontId="7" fillId="0" borderId="0" xfId="4" applyNumberFormat="1" applyFont="1" applyFill="1" applyBorder="1" applyAlignment="1">
      <alignment horizontal="center" wrapText="1"/>
    </xf>
    <xf numFmtId="164" fontId="6" fillId="0" borderId="0" xfId="3" applyNumberFormat="1" applyFont="1" applyFill="1" applyBorder="1" applyAlignment="1">
      <alignment horizontal="center" wrapText="1"/>
    </xf>
    <xf numFmtId="37" fontId="6" fillId="0" borderId="0" xfId="4" applyNumberFormat="1" applyFont="1" applyFill="1" applyBorder="1" applyAlignment="1">
      <alignment horizontal="center" wrapText="1"/>
    </xf>
    <xf numFmtId="37" fontId="6" fillId="0" borderId="0" xfId="0" applyNumberFormat="1" applyFont="1" applyFill="1" applyAlignment="1"/>
    <xf numFmtId="37" fontId="8" fillId="0" borderId="0" xfId="4" applyNumberFormat="1" applyFont="1" applyFill="1" applyBorder="1" applyAlignment="1">
      <alignment horizontal="center" vertical="center" wrapText="1"/>
    </xf>
    <xf numFmtId="37" fontId="8" fillId="0" borderId="0" xfId="5" applyNumberFormat="1" applyFont="1" applyFill="1" applyBorder="1" applyAlignment="1">
      <alignment horizontal="center" vertical="center" wrapText="1"/>
    </xf>
    <xf numFmtId="37" fontId="9" fillId="0" borderId="0" xfId="4" applyNumberFormat="1" applyFont="1" applyFill="1" applyBorder="1" applyAlignment="1">
      <alignment horizontal="center" vertical="center" wrapText="1"/>
    </xf>
    <xf numFmtId="37" fontId="10" fillId="0" borderId="0" xfId="5" applyNumberFormat="1" applyFont="1" applyFill="1" applyBorder="1" applyAlignment="1">
      <alignment horizontal="center" vertical="center" wrapText="1"/>
    </xf>
    <xf numFmtId="165" fontId="8" fillId="0" borderId="0" xfId="2" applyNumberFormat="1" applyFont="1" applyFill="1" applyBorder="1" applyAlignment="1">
      <alignment horizontal="center" vertical="center" wrapText="1"/>
    </xf>
    <xf numFmtId="37" fontId="11" fillId="0" borderId="0" xfId="4" applyNumberFormat="1" applyFont="1" applyFill="1" applyBorder="1" applyAlignment="1">
      <alignment horizontal="center" vertical="center" wrapText="1"/>
    </xf>
    <xf numFmtId="37" fontId="12" fillId="0" borderId="0" xfId="0" applyNumberFormat="1" applyFont="1" applyFill="1" applyAlignment="1">
      <alignment wrapText="1"/>
    </xf>
    <xf numFmtId="37" fontId="6" fillId="0" borderId="0" xfId="0" applyNumberFormat="1" applyFont="1" applyFill="1" applyAlignment="1">
      <alignment wrapText="1"/>
    </xf>
    <xf numFmtId="37" fontId="3" fillId="0" borderId="0" xfId="4" applyNumberFormat="1" applyFont="1" applyFill="1"/>
    <xf numFmtId="37" fontId="13" fillId="0" borderId="0" xfId="5" applyNumberFormat="1" applyFont="1" applyFill="1" applyBorder="1"/>
    <xf numFmtId="37" fontId="14" fillId="0" borderId="0" xfId="4" applyNumberFormat="1" applyFont="1" applyFill="1" applyBorder="1"/>
    <xf numFmtId="37" fontId="13" fillId="0" borderId="0" xfId="4" applyNumberFormat="1" applyFont="1" applyFill="1" applyBorder="1"/>
    <xf numFmtId="164" fontId="13" fillId="0" borderId="0" xfId="3" applyNumberFormat="1" applyFont="1" applyFill="1" applyBorder="1"/>
    <xf numFmtId="37" fontId="15" fillId="0" borderId="0" xfId="5" applyNumberFormat="1" applyFont="1" applyFill="1" applyBorder="1"/>
    <xf numFmtId="37" fontId="7" fillId="0" borderId="0" xfId="5" applyNumberFormat="1" applyFont="1" applyFill="1" applyBorder="1"/>
    <xf numFmtId="37" fontId="3" fillId="0" borderId="0" xfId="5" applyNumberFormat="1" applyFont="1" applyFill="1" applyBorder="1"/>
    <xf numFmtId="37" fontId="6" fillId="0" borderId="0" xfId="0" applyNumberFormat="1" applyFont="1" applyFill="1"/>
    <xf numFmtId="37" fontId="6" fillId="0" borderId="0" xfId="5" applyNumberFormat="1" applyFont="1" applyFill="1" applyBorder="1" applyAlignment="1">
      <alignment horizontal="left"/>
    </xf>
    <xf numFmtId="37" fontId="6" fillId="0" borderId="0" xfId="6" applyNumberFormat="1" applyFont="1" applyFill="1"/>
    <xf numFmtId="37" fontId="15" fillId="0" borderId="0" xfId="5" applyNumberFormat="1" applyFont="1" applyFill="1"/>
    <xf numFmtId="37" fontId="6" fillId="0" borderId="0" xfId="1" applyNumberFormat="1" applyFont="1" applyFill="1" applyBorder="1" applyAlignment="1">
      <alignment horizontal="right"/>
    </xf>
    <xf numFmtId="166" fontId="6" fillId="0" borderId="0" xfId="1" applyNumberFormat="1" applyFont="1" applyFill="1"/>
    <xf numFmtId="167" fontId="6" fillId="0" borderId="0" xfId="1" applyNumberFormat="1" applyFont="1"/>
    <xf numFmtId="37" fontId="6" fillId="0" borderId="0" xfId="1" applyNumberFormat="1" applyFont="1"/>
    <xf numFmtId="37" fontId="6" fillId="0" borderId="0" xfId="5" applyNumberFormat="1" applyFont="1" applyFill="1"/>
    <xf numFmtId="37" fontId="15" fillId="0" borderId="0" xfId="6" applyNumberFormat="1" applyFont="1" applyFill="1"/>
    <xf numFmtId="10" fontId="6" fillId="0" borderId="0" xfId="3" applyNumberFormat="1" applyFont="1" applyFill="1"/>
    <xf numFmtId="37" fontId="3" fillId="0" borderId="0" xfId="6" applyNumberFormat="1" applyFont="1" applyFill="1"/>
    <xf numFmtId="37" fontId="14" fillId="0" borderId="0" xfId="5" applyNumberFormat="1" applyFont="1" applyFill="1"/>
    <xf numFmtId="37" fontId="3" fillId="0" borderId="0" xfId="1" applyNumberFormat="1" applyFont="1" applyFill="1" applyBorder="1" applyAlignment="1">
      <alignment horizontal="right"/>
    </xf>
    <xf numFmtId="37" fontId="5" fillId="0" borderId="0" xfId="5" applyNumberFormat="1" applyFont="1" applyFill="1"/>
    <xf numFmtId="37" fontId="3" fillId="0" borderId="0" xfId="5" applyNumberFormat="1" applyFont="1" applyFill="1"/>
    <xf numFmtId="37" fontId="3" fillId="0" borderId="0" xfId="5" quotePrefix="1" applyNumberFormat="1" applyFont="1" applyFill="1" applyBorder="1" applyAlignment="1">
      <alignment horizontal="left"/>
    </xf>
    <xf numFmtId="37" fontId="3" fillId="0" borderId="0" xfId="1" applyNumberFormat="1" applyFont="1" applyFill="1" applyAlignment="1">
      <alignment horizontal="right"/>
    </xf>
    <xf numFmtId="167" fontId="3" fillId="0" borderId="0" xfId="1" applyNumberFormat="1" applyFont="1" applyFill="1" applyBorder="1" applyAlignment="1">
      <alignment horizontal="right"/>
    </xf>
    <xf numFmtId="37" fontId="6" fillId="0" borderId="0" xfId="5" applyNumberFormat="1" applyFont="1" applyFill="1" applyBorder="1" applyAlignment="1">
      <alignment horizontal="right"/>
    </xf>
    <xf numFmtId="37" fontId="3" fillId="0" borderId="0" xfId="5" applyNumberFormat="1" applyFont="1" applyFill="1" applyAlignment="1">
      <alignment horizontal="right"/>
    </xf>
    <xf numFmtId="37" fontId="3" fillId="0" borderId="0" xfId="5" applyNumberFormat="1" applyFont="1" applyFill="1" applyBorder="1" applyAlignment="1">
      <alignment horizontal="right"/>
    </xf>
    <xf numFmtId="37" fontId="3" fillId="0" borderId="0" xfId="5" applyNumberFormat="1" applyFont="1" applyFill="1" applyBorder="1" applyAlignment="1">
      <alignment horizontal="left"/>
    </xf>
    <xf numFmtId="37" fontId="6" fillId="0" borderId="0" xfId="5" applyNumberFormat="1" applyFont="1" applyFill="1" applyAlignment="1">
      <alignment horizontal="right"/>
    </xf>
    <xf numFmtId="37" fontId="14" fillId="0" borderId="0" xfId="4" applyNumberFormat="1" applyFont="1" applyFill="1"/>
    <xf numFmtId="37" fontId="5" fillId="0" borderId="0" xfId="4" applyNumberFormat="1" applyFont="1" applyFill="1"/>
    <xf numFmtId="37" fontId="16" fillId="0" borderId="0" xfId="5" applyNumberFormat="1" applyFont="1" applyFill="1"/>
    <xf numFmtId="164" fontId="3" fillId="0" borderId="0" xfId="3" applyNumberFormat="1" applyFont="1" applyFill="1"/>
    <xf numFmtId="37" fontId="6" fillId="0" borderId="0" xfId="5" applyNumberFormat="1" applyFont="1" applyFill="1" applyBorder="1" applyAlignment="1"/>
    <xf numFmtId="37" fontId="3" fillId="0" borderId="0" xfId="0" applyNumberFormat="1" applyFont="1" applyFill="1"/>
    <xf numFmtId="164" fontId="6" fillId="0" borderId="0" xfId="3" applyNumberFormat="1" applyFont="1" applyFill="1"/>
  </cellXfs>
  <cellStyles count="7">
    <cellStyle name="Comma" xfId="1" builtinId="3"/>
    <cellStyle name="Comma 2" xfId="5"/>
    <cellStyle name="Currency" xfId="2" builtinId="4"/>
    <cellStyle name="Normal" xfId="0" builtinId="0"/>
    <cellStyle name="Normal 2" xfId="4"/>
    <cellStyle name="Normal 4" xfId="6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41"/>
  <sheetViews>
    <sheetView tabSelected="1" topLeftCell="CQ135" workbookViewId="0">
      <selection activeCell="CY148" sqref="CY148"/>
    </sheetView>
  </sheetViews>
  <sheetFormatPr defaultColWidth="8.88671875" defaultRowHeight="12" x14ac:dyDescent="0.3"/>
  <cols>
    <col min="1" max="1" width="19.33203125" style="28" bestFit="1" customWidth="1"/>
    <col min="2" max="3" width="9.6640625" style="28" customWidth="1"/>
    <col min="4" max="4" width="10.44140625" style="28" customWidth="1"/>
    <col min="5" max="6" width="10.33203125" style="28" customWidth="1"/>
    <col min="7" max="7" width="4.5546875" style="28" customWidth="1"/>
    <col min="8" max="8" width="10.33203125" style="28" customWidth="1"/>
    <col min="9" max="9" width="9.6640625" style="28" customWidth="1"/>
    <col min="10" max="10" width="10.33203125" style="28" customWidth="1"/>
    <col min="11" max="12" width="10.44140625" style="28" customWidth="1"/>
    <col min="13" max="13" width="1.5546875" style="28" customWidth="1"/>
    <col min="14" max="14" width="9.5546875" style="28" customWidth="1"/>
    <col min="15" max="15" width="9.88671875" style="28" customWidth="1"/>
    <col min="16" max="17" width="10.6640625" style="28" customWidth="1"/>
    <col min="18" max="18" width="11.33203125" style="28" customWidth="1"/>
    <col min="19" max="19" width="6.44140625" style="28" customWidth="1"/>
    <col min="20" max="20" width="9.6640625" style="28" customWidth="1"/>
    <col min="21" max="21" width="9.88671875" style="28" customWidth="1"/>
    <col min="22" max="22" width="10" style="28" customWidth="1"/>
    <col min="23" max="23" width="10.33203125" style="28" customWidth="1"/>
    <col min="24" max="24" width="10.109375" style="28" customWidth="1"/>
    <col min="25" max="25" width="1.33203125" style="28" customWidth="1"/>
    <col min="26" max="26" width="8.6640625" style="28" customWidth="1"/>
    <col min="27" max="27" width="10.6640625" style="28" customWidth="1"/>
    <col min="28" max="30" width="10" style="28" customWidth="1"/>
    <col min="31" max="31" width="10" style="58" hidden="1" customWidth="1"/>
    <col min="32" max="32" width="10" style="28" hidden="1" customWidth="1"/>
    <col min="33" max="33" width="4.5546875" style="28" customWidth="1"/>
    <col min="34" max="34" width="10" style="28" customWidth="1"/>
    <col min="35" max="35" width="9.88671875" style="28" customWidth="1"/>
    <col min="36" max="36" width="10.5546875" style="28" customWidth="1"/>
    <col min="37" max="37" width="11" style="28" customWidth="1"/>
    <col min="38" max="38" width="11.33203125" style="28" customWidth="1"/>
    <col min="39" max="39" width="1.33203125" style="28" customWidth="1"/>
    <col min="40" max="40" width="12.109375" style="28" customWidth="1"/>
    <col min="41" max="41" width="12.6640625" style="28" customWidth="1"/>
    <col min="42" max="42" width="11.88671875" style="28" customWidth="1"/>
    <col min="43" max="43" width="11.6640625" style="28" customWidth="1"/>
    <col min="44" max="44" width="11.88671875" style="28" customWidth="1"/>
    <col min="45" max="45" width="11" style="28" hidden="1" customWidth="1"/>
    <col min="46" max="46" width="0.88671875" style="28" customWidth="1"/>
    <col min="47" max="47" width="6.33203125" style="28" customWidth="1"/>
    <col min="48" max="48" width="10.33203125" style="28" customWidth="1"/>
    <col min="49" max="51" width="10.44140625" style="28" customWidth="1"/>
    <col min="52" max="52" width="1.109375" style="28" customWidth="1"/>
    <col min="53" max="53" width="9.5546875" style="28" customWidth="1"/>
    <col min="54" max="54" width="10.33203125" style="28" customWidth="1"/>
    <col min="55" max="55" width="10.109375" style="28" customWidth="1"/>
    <col min="56" max="56" width="9.6640625" style="28" customWidth="1"/>
    <col min="57" max="57" width="10" style="28" customWidth="1"/>
    <col min="58" max="58" width="4.109375" style="28" customWidth="1"/>
    <col min="59" max="59" width="10.5546875" style="28" customWidth="1"/>
    <col min="60" max="60" width="11.109375" style="28" customWidth="1"/>
    <col min="61" max="61" width="10.33203125" style="28" customWidth="1"/>
    <col min="62" max="63" width="10.44140625" style="28" customWidth="1"/>
    <col min="64" max="64" width="1.33203125" style="28" customWidth="1"/>
    <col min="65" max="65" width="9.88671875" style="28" customWidth="1"/>
    <col min="66" max="66" width="10.44140625" style="28" customWidth="1"/>
    <col min="67" max="67" width="10.33203125" style="28" customWidth="1"/>
    <col min="68" max="68" width="11.33203125" style="28" customWidth="1"/>
    <col min="69" max="69" width="11.109375" style="28" customWidth="1"/>
    <col min="70" max="70" width="3.6640625" style="28" customWidth="1"/>
    <col min="71" max="71" width="7.44140625" style="28" customWidth="1"/>
    <col min="72" max="72" width="10.33203125" style="28" customWidth="1"/>
    <col min="73" max="75" width="10.44140625" style="28" customWidth="1"/>
    <col min="76" max="76" width="1" style="28" customWidth="1"/>
    <col min="77" max="77" width="6.44140625" style="28" customWidth="1"/>
    <col min="78" max="78" width="9.6640625" style="28" customWidth="1"/>
    <col min="79" max="79" width="9.88671875" style="28" customWidth="1"/>
    <col min="80" max="81" width="9.6640625" style="28" customWidth="1"/>
    <col min="82" max="82" width="2.33203125" style="28" customWidth="1"/>
    <col min="83" max="83" width="12.44140625" style="28" customWidth="1"/>
    <col min="84" max="84" width="12.33203125" style="28" customWidth="1"/>
    <col min="85" max="85" width="11.6640625" style="28" customWidth="1"/>
    <col min="86" max="86" width="12" style="28" customWidth="1"/>
    <col min="87" max="87" width="12.33203125" style="28" customWidth="1"/>
    <col min="88" max="88" width="1.109375" style="28" customWidth="1"/>
    <col min="89" max="89" width="6.44140625" style="57" customWidth="1"/>
    <col min="90" max="90" width="10.44140625" style="28" customWidth="1"/>
    <col min="91" max="93" width="10.6640625" style="28" customWidth="1"/>
    <col min="94" max="94" width="5.33203125" style="28" customWidth="1"/>
    <col min="95" max="95" width="6.33203125" style="28" customWidth="1"/>
    <col min="96" max="96" width="11.33203125" style="28" customWidth="1"/>
    <col min="97" max="97" width="10.6640625" style="28" customWidth="1"/>
    <col min="98" max="98" width="11" style="28" customWidth="1"/>
    <col min="99" max="99" width="10.5546875" style="28" customWidth="1"/>
    <col min="100" max="100" width="3.88671875" style="28" customWidth="1"/>
    <col min="101" max="101" width="13.88671875" style="28" customWidth="1"/>
    <col min="102" max="102" width="13.44140625" style="28" customWidth="1"/>
    <col min="103" max="103" width="13.88671875" style="28" customWidth="1"/>
    <col min="104" max="105" width="11.88671875" style="28" customWidth="1"/>
    <col min="106" max="106" width="4.33203125" style="28" customWidth="1"/>
    <col min="107" max="107" width="24.109375" style="28" customWidth="1"/>
    <col min="108" max="108" width="19.6640625" style="28" hidden="1" customWidth="1"/>
    <col min="109" max="109" width="4.109375" style="28" customWidth="1"/>
    <col min="110" max="110" width="24.6640625" style="28" customWidth="1"/>
    <col min="111" max="16384" width="8.88671875" style="28"/>
  </cols>
  <sheetData>
    <row r="1" spans="1:110" s="11" customFormat="1" ht="20.25" customHeight="1" x14ac:dyDescent="0.3">
      <c r="A1" s="1"/>
      <c r="B1" s="2" t="s">
        <v>0</v>
      </c>
      <c r="C1" s="2"/>
      <c r="D1" s="2"/>
      <c r="E1" s="2"/>
      <c r="F1" s="2"/>
      <c r="G1" s="3"/>
      <c r="H1" s="2" t="s">
        <v>1</v>
      </c>
      <c r="I1" s="2"/>
      <c r="J1" s="2"/>
      <c r="K1" s="2"/>
      <c r="L1" s="2"/>
      <c r="M1" s="4"/>
      <c r="N1" s="5" t="s">
        <v>2</v>
      </c>
      <c r="O1" s="5"/>
      <c r="P1" s="5"/>
      <c r="Q1" s="5"/>
      <c r="R1" s="5"/>
      <c r="S1" s="6"/>
      <c r="T1" s="7" t="s">
        <v>3</v>
      </c>
      <c r="U1" s="7"/>
      <c r="V1" s="7"/>
      <c r="W1" s="7"/>
      <c r="X1" s="7"/>
      <c r="Y1" s="8"/>
      <c r="Z1" s="7" t="s">
        <v>4</v>
      </c>
      <c r="AA1" s="7"/>
      <c r="AB1" s="7"/>
      <c r="AC1" s="7"/>
      <c r="AD1" s="7"/>
      <c r="AE1" s="9"/>
      <c r="AF1" s="10"/>
      <c r="AG1" s="8"/>
      <c r="AH1" s="7" t="s">
        <v>5</v>
      </c>
      <c r="AI1" s="7"/>
      <c r="AJ1" s="7"/>
      <c r="AK1" s="7"/>
      <c r="AL1" s="7"/>
      <c r="AM1" s="10"/>
      <c r="AN1" s="7" t="s">
        <v>6</v>
      </c>
      <c r="AO1" s="7"/>
      <c r="AP1" s="7"/>
      <c r="AQ1" s="7"/>
      <c r="AR1" s="7"/>
      <c r="AS1" s="8"/>
      <c r="AT1" s="8"/>
      <c r="AU1" s="7" t="s">
        <v>7</v>
      </c>
      <c r="AV1" s="7"/>
      <c r="AW1" s="7"/>
      <c r="AX1" s="7"/>
      <c r="AY1" s="7"/>
      <c r="AZ1" s="4"/>
      <c r="BA1" s="7" t="s">
        <v>8</v>
      </c>
      <c r="BB1" s="7"/>
      <c r="BC1" s="7"/>
      <c r="BD1" s="7"/>
      <c r="BE1" s="7"/>
      <c r="BF1" s="7"/>
      <c r="BG1" s="5" t="s">
        <v>9</v>
      </c>
      <c r="BH1" s="5"/>
      <c r="BI1" s="5"/>
      <c r="BJ1" s="5"/>
      <c r="BK1" s="5"/>
      <c r="BL1" s="4"/>
      <c r="BM1" s="5" t="s">
        <v>10</v>
      </c>
      <c r="BN1" s="5"/>
      <c r="BO1" s="5"/>
      <c r="BP1" s="5"/>
      <c r="BQ1" s="5"/>
      <c r="BR1" s="6"/>
      <c r="BS1" s="5" t="s">
        <v>11</v>
      </c>
      <c r="BT1" s="5"/>
      <c r="BU1" s="5"/>
      <c r="BV1" s="5"/>
      <c r="BW1" s="5"/>
      <c r="BX1" s="6"/>
      <c r="BY1" s="5" t="s">
        <v>12</v>
      </c>
      <c r="BZ1" s="5"/>
      <c r="CA1" s="5"/>
      <c r="CB1" s="5"/>
      <c r="CC1" s="5"/>
      <c r="CD1" s="6"/>
      <c r="CE1" s="5" t="s">
        <v>13</v>
      </c>
      <c r="CF1" s="5"/>
      <c r="CG1" s="5"/>
      <c r="CH1" s="5"/>
      <c r="CI1" s="5"/>
      <c r="CJ1" s="6"/>
      <c r="CK1" s="5" t="s">
        <v>14</v>
      </c>
      <c r="CL1" s="5"/>
      <c r="CM1" s="5"/>
      <c r="CN1" s="5"/>
      <c r="CO1" s="5"/>
      <c r="CQ1" s="5" t="s">
        <v>15</v>
      </c>
      <c r="CR1" s="5"/>
      <c r="CS1" s="5"/>
      <c r="CT1" s="5"/>
      <c r="CU1" s="5"/>
      <c r="CW1" s="5" t="s">
        <v>16</v>
      </c>
      <c r="CX1" s="5"/>
      <c r="CY1" s="5"/>
      <c r="CZ1" s="5"/>
      <c r="DA1" s="5"/>
    </row>
    <row r="2" spans="1:110" s="19" customFormat="1" ht="35.25" customHeight="1" x14ac:dyDescent="0.3">
      <c r="A2" s="12" t="s">
        <v>17</v>
      </c>
      <c r="B2" s="13" t="s">
        <v>18</v>
      </c>
      <c r="C2" s="13" t="s">
        <v>19</v>
      </c>
      <c r="D2" s="13" t="s">
        <v>20</v>
      </c>
      <c r="E2" s="13" t="s">
        <v>21</v>
      </c>
      <c r="F2" s="13" t="s">
        <v>22</v>
      </c>
      <c r="G2" s="14"/>
      <c r="H2" s="13" t="s">
        <v>18</v>
      </c>
      <c r="I2" s="13" t="s">
        <v>19</v>
      </c>
      <c r="J2" s="13" t="s">
        <v>20</v>
      </c>
      <c r="K2" s="13" t="s">
        <v>21</v>
      </c>
      <c r="L2" s="13" t="s">
        <v>22</v>
      </c>
      <c r="M2" s="14"/>
      <c r="N2" s="13" t="s">
        <v>23</v>
      </c>
      <c r="O2" s="13" t="s">
        <v>19</v>
      </c>
      <c r="P2" s="13" t="s">
        <v>20</v>
      </c>
      <c r="Q2" s="13" t="s">
        <v>21</v>
      </c>
      <c r="R2" s="13" t="s">
        <v>22</v>
      </c>
      <c r="S2" s="13"/>
      <c r="T2" s="13" t="s">
        <v>18</v>
      </c>
      <c r="U2" s="13" t="s">
        <v>19</v>
      </c>
      <c r="V2" s="13" t="s">
        <v>20</v>
      </c>
      <c r="W2" s="13" t="s">
        <v>21</v>
      </c>
      <c r="X2" s="13" t="s">
        <v>22</v>
      </c>
      <c r="Y2" s="15"/>
      <c r="Z2" s="13" t="s">
        <v>18</v>
      </c>
      <c r="AA2" s="13" t="s">
        <v>19</v>
      </c>
      <c r="AB2" s="13" t="s">
        <v>20</v>
      </c>
      <c r="AC2" s="13" t="s">
        <v>21</v>
      </c>
      <c r="AD2" s="13" t="s">
        <v>22</v>
      </c>
      <c r="AE2" s="16">
        <v>30000000</v>
      </c>
      <c r="AF2" s="13"/>
      <c r="AG2" s="15"/>
      <c r="AH2" s="13" t="s">
        <v>18</v>
      </c>
      <c r="AI2" s="13" t="s">
        <v>19</v>
      </c>
      <c r="AJ2" s="13" t="s">
        <v>20</v>
      </c>
      <c r="AK2" s="13" t="s">
        <v>21</v>
      </c>
      <c r="AL2" s="13" t="s">
        <v>22</v>
      </c>
      <c r="AM2" s="13"/>
      <c r="AN2" s="13" t="s">
        <v>18</v>
      </c>
      <c r="AO2" s="13" t="s">
        <v>24</v>
      </c>
      <c r="AP2" s="13" t="s">
        <v>25</v>
      </c>
      <c r="AQ2" s="13" t="s">
        <v>26</v>
      </c>
      <c r="AR2" s="13" t="s">
        <v>27</v>
      </c>
      <c r="AS2" s="13" t="s">
        <v>28</v>
      </c>
      <c r="AT2" s="15"/>
      <c r="AU2" s="13" t="s">
        <v>18</v>
      </c>
      <c r="AV2" s="13" t="s">
        <v>19</v>
      </c>
      <c r="AW2" s="13" t="s">
        <v>20</v>
      </c>
      <c r="AX2" s="13" t="s">
        <v>21</v>
      </c>
      <c r="AY2" s="13" t="s">
        <v>22</v>
      </c>
      <c r="AZ2" s="17"/>
      <c r="BA2" s="13" t="s">
        <v>18</v>
      </c>
      <c r="BB2" s="13" t="s">
        <v>19</v>
      </c>
      <c r="BC2" s="13" t="s">
        <v>20</v>
      </c>
      <c r="BD2" s="13" t="s">
        <v>21</v>
      </c>
      <c r="BE2" s="13" t="s">
        <v>22</v>
      </c>
      <c r="BF2" s="13"/>
      <c r="BG2" s="13" t="s">
        <v>18</v>
      </c>
      <c r="BH2" s="13" t="s">
        <v>19</v>
      </c>
      <c r="BI2" s="13" t="s">
        <v>20</v>
      </c>
      <c r="BJ2" s="13" t="s">
        <v>21</v>
      </c>
      <c r="BK2" s="13" t="s">
        <v>22</v>
      </c>
      <c r="BL2" s="14"/>
      <c r="BM2" s="13" t="s">
        <v>18</v>
      </c>
      <c r="BN2" s="13" t="s">
        <v>19</v>
      </c>
      <c r="BO2" s="13" t="s">
        <v>20</v>
      </c>
      <c r="BP2" s="13" t="s">
        <v>21</v>
      </c>
      <c r="BQ2" s="13" t="s">
        <v>22</v>
      </c>
      <c r="BR2" s="13"/>
      <c r="BS2" s="13" t="s">
        <v>18</v>
      </c>
      <c r="BT2" s="13" t="s">
        <v>19</v>
      </c>
      <c r="BU2" s="13" t="s">
        <v>20</v>
      </c>
      <c r="BV2" s="13" t="s">
        <v>21</v>
      </c>
      <c r="BW2" s="13" t="s">
        <v>22</v>
      </c>
      <c r="BX2" s="13"/>
      <c r="BY2" s="13" t="s">
        <v>18</v>
      </c>
      <c r="BZ2" s="13" t="s">
        <v>19</v>
      </c>
      <c r="CA2" s="13" t="s">
        <v>20</v>
      </c>
      <c r="CB2" s="13" t="s">
        <v>21</v>
      </c>
      <c r="CC2" s="13" t="s">
        <v>27</v>
      </c>
      <c r="CD2" s="13"/>
      <c r="CE2" s="13" t="s">
        <v>18</v>
      </c>
      <c r="CF2" s="13" t="s">
        <v>24</v>
      </c>
      <c r="CG2" s="13" t="s">
        <v>25</v>
      </c>
      <c r="CH2" s="13" t="s">
        <v>26</v>
      </c>
      <c r="CI2" s="13" t="s">
        <v>27</v>
      </c>
      <c r="CJ2" s="13"/>
      <c r="CK2" s="13" t="s">
        <v>18</v>
      </c>
      <c r="CL2" s="13" t="s">
        <v>19</v>
      </c>
      <c r="CM2" s="13" t="s">
        <v>20</v>
      </c>
      <c r="CN2" s="13" t="s">
        <v>21</v>
      </c>
      <c r="CO2" s="13" t="s">
        <v>22</v>
      </c>
      <c r="CP2" s="18"/>
      <c r="CQ2" s="13" t="s">
        <v>18</v>
      </c>
      <c r="CR2" s="13" t="s">
        <v>19</v>
      </c>
      <c r="CS2" s="13" t="s">
        <v>20</v>
      </c>
      <c r="CT2" s="13" t="s">
        <v>21</v>
      </c>
      <c r="CU2" s="13" t="s">
        <v>22</v>
      </c>
      <c r="CV2" s="18"/>
      <c r="CW2" s="13" t="s">
        <v>18</v>
      </c>
      <c r="CX2" s="13" t="s">
        <v>24</v>
      </c>
      <c r="CY2" s="13" t="s">
        <v>25</v>
      </c>
      <c r="CZ2" s="13" t="s">
        <v>26</v>
      </c>
      <c r="DA2" s="13" t="s">
        <v>27</v>
      </c>
      <c r="DB2" s="18"/>
      <c r="DC2" s="18" t="s">
        <v>29</v>
      </c>
      <c r="DD2" s="18" t="s">
        <v>30</v>
      </c>
      <c r="DF2" s="18" t="s">
        <v>31</v>
      </c>
    </row>
    <row r="3" spans="1:110" ht="3.6" customHeight="1" x14ac:dyDescent="0.3">
      <c r="A3" s="20" t="s">
        <v>32</v>
      </c>
      <c r="B3" s="21"/>
      <c r="C3" s="21"/>
      <c r="D3" s="21"/>
      <c r="E3" s="21"/>
      <c r="F3" s="21"/>
      <c r="G3" s="22"/>
      <c r="H3" s="21"/>
      <c r="I3" s="21"/>
      <c r="J3" s="21"/>
      <c r="K3" s="21"/>
      <c r="L3" s="21"/>
      <c r="M3" s="22"/>
      <c r="N3" s="23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4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0"/>
      <c r="BA3" s="25"/>
      <c r="BB3" s="25"/>
      <c r="BC3" s="25"/>
      <c r="BD3" s="25"/>
      <c r="BE3" s="25"/>
      <c r="BF3" s="25"/>
      <c r="BG3" s="26"/>
      <c r="BH3" s="27"/>
      <c r="BI3" s="26"/>
      <c r="BJ3" s="26"/>
      <c r="BK3" s="26"/>
      <c r="BL3" s="22"/>
      <c r="BM3" s="21"/>
      <c r="BN3" s="21"/>
      <c r="BO3" s="21"/>
      <c r="BP3" s="21"/>
      <c r="BQ3" s="21"/>
      <c r="BR3" s="21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K3" s="20"/>
    </row>
    <row r="4" spans="1:110" x14ac:dyDescent="0.3">
      <c r="A4" s="29" t="s">
        <v>33</v>
      </c>
      <c r="B4" s="30">
        <v>4211</v>
      </c>
      <c r="C4" s="30">
        <v>11550.72</v>
      </c>
      <c r="D4" s="30">
        <v>11550.72</v>
      </c>
      <c r="E4" s="30">
        <v>0</v>
      </c>
      <c r="F4" s="30">
        <v>0</v>
      </c>
      <c r="G4" s="31"/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1"/>
      <c r="N4" s="30">
        <v>9883.5</v>
      </c>
      <c r="O4" s="28">
        <v>15292.59</v>
      </c>
      <c r="P4" s="28">
        <v>15292.59</v>
      </c>
      <c r="Q4" s="28">
        <v>0</v>
      </c>
      <c r="R4" s="28">
        <v>0</v>
      </c>
      <c r="T4" s="32">
        <v>190308.91</v>
      </c>
      <c r="U4" s="32">
        <v>190308.91</v>
      </c>
      <c r="V4" s="32">
        <v>190308.91</v>
      </c>
      <c r="W4" s="32">
        <v>190308.91</v>
      </c>
      <c r="X4" s="32">
        <v>190308.91</v>
      </c>
      <c r="Y4" s="28" t="s">
        <v>32</v>
      </c>
      <c r="Z4" s="28">
        <v>0</v>
      </c>
      <c r="AA4" s="28">
        <v>51925</v>
      </c>
      <c r="AB4" s="28">
        <v>33043</v>
      </c>
      <c r="AC4" s="28">
        <v>51925</v>
      </c>
      <c r="AD4" s="28">
        <v>33043</v>
      </c>
      <c r="AE4" s="33">
        <f>AA4/$AA$221</f>
        <v>9.4409231664672663E-4</v>
      </c>
      <c r="AF4" s="28">
        <f>AE4*$AE$2</f>
        <v>28322.769499401798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  <c r="AN4" s="28">
        <v>2331185</v>
      </c>
      <c r="AO4" s="28">
        <v>1310703</v>
      </c>
      <c r="AP4" s="28">
        <v>1310703</v>
      </c>
      <c r="AQ4" s="28">
        <v>1117528</v>
      </c>
      <c r="AR4" s="34">
        <v>1117528</v>
      </c>
      <c r="AS4" s="35">
        <v>2349609</v>
      </c>
      <c r="AT4" s="35"/>
      <c r="AU4" s="28">
        <v>0</v>
      </c>
      <c r="AV4" s="28">
        <v>487359</v>
      </c>
      <c r="AW4" s="28">
        <v>487359</v>
      </c>
      <c r="AX4" s="28">
        <v>428458</v>
      </c>
      <c r="AY4" s="28">
        <v>428458</v>
      </c>
      <c r="AZ4" s="36"/>
      <c r="BA4" s="36">
        <v>2619.8873586660352</v>
      </c>
      <c r="BB4" s="36">
        <v>0</v>
      </c>
      <c r="BC4" s="36">
        <v>0</v>
      </c>
      <c r="BD4" s="36">
        <v>0</v>
      </c>
      <c r="BE4" s="36">
        <v>0</v>
      </c>
      <c r="BF4" s="36"/>
      <c r="BG4" s="30">
        <v>66705</v>
      </c>
      <c r="BH4" s="30">
        <v>96020</v>
      </c>
      <c r="BI4" s="30">
        <v>96020</v>
      </c>
      <c r="BJ4" s="30">
        <v>0</v>
      </c>
      <c r="BK4" s="30">
        <v>0</v>
      </c>
      <c r="BL4" s="31"/>
      <c r="BM4" s="30">
        <v>0</v>
      </c>
      <c r="BN4" s="30">
        <v>0</v>
      </c>
      <c r="BO4" s="30">
        <v>0</v>
      </c>
      <c r="BP4" s="30">
        <v>0</v>
      </c>
      <c r="BQ4" s="30">
        <v>0</v>
      </c>
      <c r="BR4" s="37"/>
      <c r="BS4" s="36">
        <v>0</v>
      </c>
      <c r="BT4" s="36">
        <v>0</v>
      </c>
      <c r="BU4" s="36">
        <v>0</v>
      </c>
      <c r="BV4" s="36">
        <v>0</v>
      </c>
      <c r="BW4" s="36">
        <v>0</v>
      </c>
      <c r="BX4" s="36"/>
      <c r="BY4" s="36">
        <v>0</v>
      </c>
      <c r="BZ4" s="36">
        <v>0</v>
      </c>
      <c r="CA4" s="36">
        <v>0</v>
      </c>
      <c r="CB4" s="30">
        <v>0</v>
      </c>
      <c r="CC4" s="30">
        <v>0</v>
      </c>
      <c r="CD4" s="36"/>
      <c r="CE4" s="28">
        <f t="shared" ref="CE4:CG67" si="0">SUM(BS4,BM4,BG4,BA4,AU4,AN4,AH4,Z4,T4,N4,B4,H4)</f>
        <v>2604913.2973586661</v>
      </c>
      <c r="CF4" s="28">
        <f t="shared" si="0"/>
        <v>2163159.2200000002</v>
      </c>
      <c r="CG4" s="28">
        <f t="shared" si="0"/>
        <v>2144277.2200000002</v>
      </c>
      <c r="CH4" s="28">
        <f>SUM(BV4,BP4,BJ4,BD4,AX4,AQ4,AK4,AC4,W4,Q4,E4,K4,CB4)</f>
        <v>1788219.91</v>
      </c>
      <c r="CI4" s="28">
        <f>SUM(BW4,BQ4,BK4,BE4,AY4,AR4,AL4,AD4,X4,R4,F4,L4,CC4)</f>
        <v>1769337.91</v>
      </c>
      <c r="CK4" s="36">
        <v>0</v>
      </c>
      <c r="CL4" s="28">
        <v>-431456.16031676234</v>
      </c>
      <c r="CM4" s="28">
        <v>-445478.50475223665</v>
      </c>
      <c r="CN4" s="28">
        <v>-423366.28362214938</v>
      </c>
      <c r="CO4" s="28">
        <v>-423366.28362214938</v>
      </c>
      <c r="CP4" s="38" t="s">
        <v>32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W4" s="28">
        <f t="shared" ref="CW4:CY67" si="1">SUM(CQ4,CK4,BS4,BM4,BG4,BA4,AU4,AN4,AH4,Z4,T4,N4,H4,B4)</f>
        <v>2604913.2973586661</v>
      </c>
      <c r="CX4" s="28">
        <f t="shared" si="1"/>
        <v>1731703.0596832377</v>
      </c>
      <c r="CY4" s="28">
        <f t="shared" si="1"/>
        <v>1698798.7152477633</v>
      </c>
      <c r="CZ4" s="28">
        <f>SUM(CT4,CN4,BV4,BP4,BJ4,BD4,AX4,AQ4,AK4,AC4,W4,Q4,K4,E4,CB4)</f>
        <v>1364853.6263778505</v>
      </c>
      <c r="DA4" s="28">
        <f>SUM(CU4,CO4,BW4,BQ4,BK4,BE4,AY4,AR4,AL4,AD4,X4,R4,L4,F4,CC4)</f>
        <v>1345971.6263778505</v>
      </c>
      <c r="DC4" s="28">
        <f>CZ4-CX4</f>
        <v>-366849.43330538715</v>
      </c>
      <c r="DD4" s="28">
        <f>DA4-CY4</f>
        <v>-352827.08886991278</v>
      </c>
      <c r="DF4" s="28">
        <f>CZ4-CW4</f>
        <v>-1240059.6709808155</v>
      </c>
    </row>
    <row r="5" spans="1:110" x14ac:dyDescent="0.3">
      <c r="A5" s="27" t="s">
        <v>34</v>
      </c>
      <c r="B5" s="39">
        <v>44259</v>
      </c>
      <c r="C5" s="39">
        <v>74175.199999999997</v>
      </c>
      <c r="D5" s="39">
        <v>74175.199999999997</v>
      </c>
      <c r="E5" s="39">
        <v>74175.199999999997</v>
      </c>
      <c r="F5" s="39">
        <v>74175.199999999997</v>
      </c>
      <c r="G5" s="40"/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40"/>
      <c r="N5" s="39">
        <v>106133.94</v>
      </c>
      <c r="O5" s="28">
        <v>162949.42000000001</v>
      </c>
      <c r="P5" s="28">
        <v>162949.42000000001</v>
      </c>
      <c r="Q5" s="28">
        <v>0</v>
      </c>
      <c r="R5" s="28">
        <v>0</v>
      </c>
      <c r="T5" s="41">
        <v>316793.74</v>
      </c>
      <c r="U5" s="41">
        <v>316793.74</v>
      </c>
      <c r="V5" s="41">
        <v>316793.74</v>
      </c>
      <c r="W5" s="41">
        <v>316793.74</v>
      </c>
      <c r="X5" s="41">
        <v>316793.74</v>
      </c>
      <c r="Z5" s="28">
        <v>0</v>
      </c>
      <c r="AA5" s="28">
        <v>335963</v>
      </c>
      <c r="AB5" s="28">
        <v>213795</v>
      </c>
      <c r="AC5" s="28">
        <v>335963</v>
      </c>
      <c r="AD5" s="28">
        <v>213795</v>
      </c>
      <c r="AE5" s="33">
        <f t="shared" ref="AE5:AE68" si="2">AA5/$AA$221</f>
        <v>6.1084272889279584E-3</v>
      </c>
      <c r="AF5" s="28">
        <f t="shared" ref="AF5:AF68" si="3">AE5*$AE$2</f>
        <v>183252.81866783876</v>
      </c>
      <c r="AH5" s="28">
        <v>107666</v>
      </c>
      <c r="AI5" s="28">
        <v>106337</v>
      </c>
      <c r="AJ5" s="28">
        <v>106337</v>
      </c>
      <c r="AK5" s="28">
        <v>106337</v>
      </c>
      <c r="AL5" s="28">
        <v>106337</v>
      </c>
      <c r="AN5" s="28">
        <v>16473543</v>
      </c>
      <c r="AO5" s="28">
        <v>15691654</v>
      </c>
      <c r="AP5" s="28">
        <v>15691654</v>
      </c>
      <c r="AQ5" s="28">
        <v>16169976</v>
      </c>
      <c r="AR5" s="34">
        <v>16169976</v>
      </c>
      <c r="AS5" s="35">
        <v>16582334</v>
      </c>
      <c r="AT5" s="35"/>
      <c r="AU5" s="28">
        <v>0</v>
      </c>
      <c r="AV5" s="28">
        <v>5910159</v>
      </c>
      <c r="AW5" s="28">
        <v>5910159</v>
      </c>
      <c r="AX5" s="28">
        <v>7503204</v>
      </c>
      <c r="AY5" s="28">
        <v>7503204</v>
      </c>
      <c r="AZ5" s="42" t="s">
        <v>32</v>
      </c>
      <c r="BA5" s="36">
        <v>85418.535245858191</v>
      </c>
      <c r="BB5" s="36">
        <v>0</v>
      </c>
      <c r="BC5" s="36">
        <v>0</v>
      </c>
      <c r="BD5" s="36">
        <v>0</v>
      </c>
      <c r="BE5" s="36">
        <v>0</v>
      </c>
      <c r="BF5" s="36"/>
      <c r="BG5" s="39">
        <v>605442</v>
      </c>
      <c r="BH5" s="39">
        <v>643519</v>
      </c>
      <c r="BI5" s="39">
        <v>643519</v>
      </c>
      <c r="BJ5" s="30">
        <v>0</v>
      </c>
      <c r="BK5" s="30">
        <v>0</v>
      </c>
      <c r="BL5" s="40"/>
      <c r="BM5" s="39">
        <v>19652</v>
      </c>
      <c r="BN5" s="39">
        <v>20543</v>
      </c>
      <c r="BO5" s="39">
        <v>20543</v>
      </c>
      <c r="BP5" s="30">
        <v>0</v>
      </c>
      <c r="BQ5" s="30">
        <v>0</v>
      </c>
      <c r="BR5" s="39"/>
      <c r="BS5" s="43">
        <v>0</v>
      </c>
      <c r="BT5" s="28">
        <v>686815.39865578851</v>
      </c>
      <c r="BU5" s="28">
        <v>686815.39865578851</v>
      </c>
      <c r="BV5" s="36">
        <v>0</v>
      </c>
      <c r="BW5" s="36">
        <v>0</v>
      </c>
      <c r="BX5" s="36"/>
      <c r="BY5" s="43">
        <v>0</v>
      </c>
      <c r="BZ5" s="36">
        <v>0</v>
      </c>
      <c r="CA5" s="36">
        <v>0</v>
      </c>
      <c r="CB5" s="30">
        <v>908243</v>
      </c>
      <c r="CC5" s="30">
        <v>908243</v>
      </c>
      <c r="CE5" s="28">
        <f t="shared" si="0"/>
        <v>17758908.215245858</v>
      </c>
      <c r="CF5" s="28">
        <f t="shared" si="0"/>
        <v>23948908.758655787</v>
      </c>
      <c r="CG5" s="28">
        <f t="shared" si="0"/>
        <v>23826740.758655787</v>
      </c>
      <c r="CH5" s="28">
        <f t="shared" ref="CH5:CI68" si="4">SUM(BV5,BP5,BJ5,BD5,AX5,AQ5,AK5,AC5,W5,Q5,E5,K5,CB5)</f>
        <v>25414691.939999998</v>
      </c>
      <c r="CI5" s="28">
        <f t="shared" si="4"/>
        <v>25292523.939999998</v>
      </c>
      <c r="CK5" s="43">
        <v>0</v>
      </c>
      <c r="CL5" s="28">
        <v>-1380586.9727999999</v>
      </c>
      <c r="CM5" s="28">
        <v>-1425456.1109333334</v>
      </c>
      <c r="CN5" s="28">
        <v>-1354700.7312686674</v>
      </c>
      <c r="CO5" s="28">
        <v>-1354700.7312686674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W5" s="28">
        <f t="shared" si="1"/>
        <v>17758908.215245858</v>
      </c>
      <c r="CX5" s="28">
        <f t="shared" si="1"/>
        <v>22568321.785855789</v>
      </c>
      <c r="CY5" s="28">
        <f t="shared" si="1"/>
        <v>22401284.647722453</v>
      </c>
      <c r="CZ5" s="28">
        <f t="shared" ref="CZ5:DA68" si="5">SUM(CT5,CN5,BV5,BP5,BJ5,BD5,AX5,AQ5,AK5,AC5,W5,Q5,K5,E5,CB5)</f>
        <v>24059991.208731331</v>
      </c>
      <c r="DA5" s="28">
        <f t="shared" si="5"/>
        <v>23937823.208731331</v>
      </c>
      <c r="DC5" s="28">
        <f t="shared" ref="DC5:DD68" si="6">CZ5-CX5</f>
        <v>1491669.4228755422</v>
      </c>
      <c r="DD5" s="28">
        <f t="shared" si="6"/>
        <v>1536538.5610088781</v>
      </c>
      <c r="DF5" s="28">
        <f t="shared" ref="DF5:DF68" si="7">CZ5-CW5</f>
        <v>6301082.9934854731</v>
      </c>
    </row>
    <row r="6" spans="1:110" x14ac:dyDescent="0.3">
      <c r="A6" s="27" t="s">
        <v>35</v>
      </c>
      <c r="B6" s="39">
        <v>44</v>
      </c>
      <c r="C6" s="39">
        <v>3379.16</v>
      </c>
      <c r="D6" s="39">
        <v>3379.16</v>
      </c>
      <c r="E6" s="39">
        <v>0</v>
      </c>
      <c r="F6" s="39">
        <v>0</v>
      </c>
      <c r="G6" s="40"/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40"/>
      <c r="N6" s="39">
        <v>15817.560000000001</v>
      </c>
      <c r="O6" s="28">
        <v>23220.85</v>
      </c>
      <c r="P6" s="28">
        <v>23220.85</v>
      </c>
      <c r="Q6" s="28">
        <v>0</v>
      </c>
      <c r="R6" s="28">
        <v>0</v>
      </c>
      <c r="T6" s="41">
        <v>291997.27</v>
      </c>
      <c r="U6" s="41">
        <v>291997.27</v>
      </c>
      <c r="V6" s="41">
        <v>291997.27</v>
      </c>
      <c r="W6" s="41">
        <v>291997.27</v>
      </c>
      <c r="X6" s="41">
        <v>291997.27</v>
      </c>
      <c r="Z6" s="28">
        <v>0</v>
      </c>
      <c r="AA6" s="28">
        <v>91697</v>
      </c>
      <c r="AB6" s="28">
        <v>58353</v>
      </c>
      <c r="AC6" s="28">
        <v>91697</v>
      </c>
      <c r="AD6" s="28">
        <v>58353</v>
      </c>
      <c r="AE6" s="33">
        <f t="shared" si="2"/>
        <v>1.6672206674926316E-3</v>
      </c>
      <c r="AF6" s="28">
        <f t="shared" si="3"/>
        <v>50016.620024778946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N6" s="28">
        <v>3859564</v>
      </c>
      <c r="AO6" s="28">
        <v>2217857</v>
      </c>
      <c r="AP6" s="28">
        <v>2217857</v>
      </c>
      <c r="AQ6" s="28">
        <v>2088701</v>
      </c>
      <c r="AR6" s="34">
        <v>2088701</v>
      </c>
      <c r="AS6" s="35">
        <v>3850658</v>
      </c>
      <c r="AT6" s="35"/>
      <c r="AU6" s="28">
        <v>0</v>
      </c>
      <c r="AV6" s="28">
        <v>956195</v>
      </c>
      <c r="AW6" s="28">
        <v>956195</v>
      </c>
      <c r="AX6" s="28">
        <v>1049861</v>
      </c>
      <c r="AY6" s="28">
        <v>1049861</v>
      </c>
      <c r="AZ6" s="42"/>
      <c r="BA6" s="36">
        <v>3582.1430646695912</v>
      </c>
      <c r="BB6" s="36">
        <v>0</v>
      </c>
      <c r="BC6" s="36">
        <v>0</v>
      </c>
      <c r="BD6" s="36">
        <v>0</v>
      </c>
      <c r="BE6" s="36">
        <v>0</v>
      </c>
      <c r="BF6" s="36"/>
      <c r="BG6" s="39">
        <v>87248</v>
      </c>
      <c r="BH6" s="39">
        <v>125591</v>
      </c>
      <c r="BI6" s="39">
        <v>125591</v>
      </c>
      <c r="BJ6" s="30">
        <v>0</v>
      </c>
      <c r="BK6" s="30">
        <v>0</v>
      </c>
      <c r="BL6" s="40"/>
      <c r="BM6" s="39">
        <v>0</v>
      </c>
      <c r="BN6" s="39">
        <v>0</v>
      </c>
      <c r="BO6" s="39">
        <v>0</v>
      </c>
      <c r="BP6" s="30">
        <v>0</v>
      </c>
      <c r="BQ6" s="30">
        <v>0</v>
      </c>
      <c r="BR6" s="39"/>
      <c r="BS6" s="43">
        <v>0</v>
      </c>
      <c r="BT6" s="28">
        <v>5238.5457711441686</v>
      </c>
      <c r="BU6" s="28">
        <v>5238.5457711441686</v>
      </c>
      <c r="BV6" s="36">
        <v>0</v>
      </c>
      <c r="BW6" s="36">
        <v>0</v>
      </c>
      <c r="BX6" s="36"/>
      <c r="BY6" s="43">
        <v>0</v>
      </c>
      <c r="BZ6" s="36">
        <v>0</v>
      </c>
      <c r="CA6" s="36">
        <v>0</v>
      </c>
      <c r="CB6" s="30">
        <v>0</v>
      </c>
      <c r="CC6" s="30">
        <v>0</v>
      </c>
      <c r="CE6" s="28">
        <f t="shared" si="0"/>
        <v>4258252.9730646694</v>
      </c>
      <c r="CF6" s="28">
        <f t="shared" si="0"/>
        <v>3715175.8257711446</v>
      </c>
      <c r="CG6" s="28">
        <f t="shared" si="0"/>
        <v>3681831.8257711446</v>
      </c>
      <c r="CH6" s="28">
        <f t="shared" si="4"/>
        <v>3522256.27</v>
      </c>
      <c r="CI6" s="28">
        <f t="shared" si="4"/>
        <v>3488912.27</v>
      </c>
      <c r="CK6" s="43">
        <v>0</v>
      </c>
      <c r="CL6" s="28">
        <v>-452002.9777484588</v>
      </c>
      <c r="CM6" s="28">
        <v>-466693.09466600529</v>
      </c>
      <c r="CN6" s="28">
        <v>-443527.84471779742</v>
      </c>
      <c r="CO6" s="28">
        <v>-443527.84471779742</v>
      </c>
      <c r="CQ6" s="28">
        <v>0</v>
      </c>
      <c r="CR6" s="28">
        <v>0</v>
      </c>
      <c r="CS6" s="28">
        <v>0</v>
      </c>
      <c r="CT6" s="28">
        <v>0</v>
      </c>
      <c r="CU6" s="28">
        <v>0</v>
      </c>
      <c r="CW6" s="28">
        <f t="shared" si="1"/>
        <v>4258252.9730646694</v>
      </c>
      <c r="CX6" s="28">
        <f t="shared" si="1"/>
        <v>3263172.8480226854</v>
      </c>
      <c r="CY6" s="28">
        <f t="shared" si="1"/>
        <v>3215138.731105139</v>
      </c>
      <c r="CZ6" s="28">
        <f t="shared" si="5"/>
        <v>3078728.4252822027</v>
      </c>
      <c r="DA6" s="28">
        <f t="shared" si="5"/>
        <v>3045384.4252822027</v>
      </c>
      <c r="DC6" s="28">
        <f t="shared" si="6"/>
        <v>-184444.42274048273</v>
      </c>
      <c r="DD6" s="28">
        <f t="shared" si="6"/>
        <v>-169754.30582293635</v>
      </c>
      <c r="DF6" s="28">
        <f t="shared" si="7"/>
        <v>-1179524.5477824667</v>
      </c>
    </row>
    <row r="7" spans="1:110" x14ac:dyDescent="0.3">
      <c r="A7" s="27" t="s">
        <v>36</v>
      </c>
      <c r="B7" s="39">
        <v>0</v>
      </c>
      <c r="C7" s="39">
        <v>68225.69</v>
      </c>
      <c r="D7" s="39">
        <v>68225.69</v>
      </c>
      <c r="E7" s="39">
        <v>0</v>
      </c>
      <c r="F7" s="39">
        <v>0</v>
      </c>
      <c r="G7" s="40"/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40"/>
      <c r="N7" s="39">
        <v>12668.7</v>
      </c>
      <c r="O7" s="28">
        <v>18973.18</v>
      </c>
      <c r="P7" s="28">
        <v>18973.18</v>
      </c>
      <c r="Q7" s="28">
        <v>0</v>
      </c>
      <c r="R7" s="28">
        <v>0</v>
      </c>
      <c r="T7" s="41">
        <v>312623.14</v>
      </c>
      <c r="U7" s="41">
        <v>312623.14</v>
      </c>
      <c r="V7" s="41">
        <v>312623.14</v>
      </c>
      <c r="W7" s="41">
        <v>312623.14</v>
      </c>
      <c r="X7" s="41">
        <v>312623.14</v>
      </c>
      <c r="Z7" s="28">
        <v>0</v>
      </c>
      <c r="AA7" s="28">
        <v>199736</v>
      </c>
      <c r="AB7" s="28">
        <v>127104</v>
      </c>
      <c r="AC7" s="28">
        <v>199736</v>
      </c>
      <c r="AD7" s="28">
        <v>127104</v>
      </c>
      <c r="AE7" s="33">
        <f t="shared" si="2"/>
        <v>3.6315690507029482E-3</v>
      </c>
      <c r="AF7" s="28">
        <f t="shared" si="3"/>
        <v>108947.07152108845</v>
      </c>
      <c r="AH7" s="28">
        <v>1985</v>
      </c>
      <c r="AI7" s="28">
        <v>1789</v>
      </c>
      <c r="AJ7" s="28">
        <v>1789</v>
      </c>
      <c r="AK7" s="28">
        <v>1789</v>
      </c>
      <c r="AL7" s="28">
        <v>1789</v>
      </c>
      <c r="AN7" s="28">
        <v>731456</v>
      </c>
      <c r="AO7" s="28">
        <v>0</v>
      </c>
      <c r="AP7" s="28">
        <v>0</v>
      </c>
      <c r="AQ7" s="28">
        <v>0</v>
      </c>
      <c r="AR7" s="34">
        <v>0</v>
      </c>
      <c r="AS7" s="35">
        <v>789731</v>
      </c>
      <c r="AT7" s="35"/>
      <c r="AU7" s="28">
        <v>0</v>
      </c>
      <c r="AV7" s="28">
        <v>836152</v>
      </c>
      <c r="AW7" s="28">
        <v>836152</v>
      </c>
      <c r="AX7" s="28">
        <v>0</v>
      </c>
      <c r="AY7" s="28">
        <v>0</v>
      </c>
      <c r="AZ7" s="42"/>
      <c r="BA7" s="36">
        <v>261442.21715623242</v>
      </c>
      <c r="BB7" s="36">
        <v>0</v>
      </c>
      <c r="BC7" s="36">
        <v>0</v>
      </c>
      <c r="BD7" s="36">
        <v>0</v>
      </c>
      <c r="BE7" s="36">
        <v>0</v>
      </c>
      <c r="BF7" s="36"/>
      <c r="BG7" s="39">
        <v>374711</v>
      </c>
      <c r="BH7" s="39">
        <v>539387</v>
      </c>
      <c r="BI7" s="39">
        <v>539387</v>
      </c>
      <c r="BJ7" s="30">
        <v>0</v>
      </c>
      <c r="BK7" s="30">
        <v>0</v>
      </c>
      <c r="BL7" s="40"/>
      <c r="BM7" s="39">
        <v>0</v>
      </c>
      <c r="BN7" s="39">
        <v>0</v>
      </c>
      <c r="BO7" s="39">
        <v>0</v>
      </c>
      <c r="BP7" s="30">
        <v>0</v>
      </c>
      <c r="BQ7" s="30">
        <v>0</v>
      </c>
      <c r="BR7" s="39"/>
      <c r="BS7" s="43">
        <v>0</v>
      </c>
      <c r="BT7" s="43">
        <v>0</v>
      </c>
      <c r="BU7" s="43">
        <v>0</v>
      </c>
      <c r="BV7" s="36">
        <v>0</v>
      </c>
      <c r="BW7" s="36">
        <v>0</v>
      </c>
      <c r="BX7" s="36"/>
      <c r="BY7" s="43">
        <v>0</v>
      </c>
      <c r="BZ7" s="36">
        <v>0</v>
      </c>
      <c r="CA7" s="36">
        <v>0</v>
      </c>
      <c r="CB7" s="30">
        <v>0</v>
      </c>
      <c r="CC7" s="30">
        <v>0</v>
      </c>
      <c r="CD7" s="43"/>
      <c r="CE7" s="28">
        <f t="shared" si="0"/>
        <v>1694886.0571562324</v>
      </c>
      <c r="CF7" s="28">
        <f t="shared" si="0"/>
        <v>1976886.01</v>
      </c>
      <c r="CG7" s="28">
        <f t="shared" si="0"/>
        <v>1904254.01</v>
      </c>
      <c r="CH7" s="28">
        <f t="shared" si="4"/>
        <v>514148.14</v>
      </c>
      <c r="CI7" s="28">
        <f t="shared" si="4"/>
        <v>441516.14</v>
      </c>
      <c r="CK7" s="43">
        <v>0</v>
      </c>
      <c r="CL7" s="28">
        <v>-2887734.9204900004</v>
      </c>
      <c r="CM7" s="28">
        <v>-2981586.4340800005</v>
      </c>
      <c r="CN7" s="28">
        <v>-2833589.3975327183</v>
      </c>
      <c r="CO7" s="28">
        <v>-2833589.3975327183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W7" s="28">
        <f t="shared" si="1"/>
        <v>1694886.0571562324</v>
      </c>
      <c r="CX7" s="28">
        <f t="shared" si="1"/>
        <v>-910848.91049000039</v>
      </c>
      <c r="CY7" s="28">
        <f t="shared" si="1"/>
        <v>-1077332.4240800005</v>
      </c>
      <c r="CZ7" s="28">
        <f t="shared" si="5"/>
        <v>-2319441.2575327181</v>
      </c>
      <c r="DA7" s="28">
        <f t="shared" si="5"/>
        <v>-2392073.2575327181</v>
      </c>
      <c r="DC7" s="28">
        <f t="shared" si="6"/>
        <v>-1408592.3470427177</v>
      </c>
      <c r="DD7" s="28">
        <f t="shared" si="6"/>
        <v>-1314740.8334527176</v>
      </c>
      <c r="DF7" s="28">
        <f t="shared" si="7"/>
        <v>-4014327.3146889508</v>
      </c>
    </row>
    <row r="8" spans="1:110" x14ac:dyDescent="0.3">
      <c r="A8" s="27" t="s">
        <v>37</v>
      </c>
      <c r="B8" s="39">
        <v>1682</v>
      </c>
      <c r="C8" s="39">
        <v>11858.02</v>
      </c>
      <c r="D8" s="39">
        <v>11858.02</v>
      </c>
      <c r="E8" s="39">
        <v>0</v>
      </c>
      <c r="F8" s="39">
        <v>0</v>
      </c>
      <c r="G8" s="40"/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40"/>
      <c r="N8" s="39">
        <v>11200.2</v>
      </c>
      <c r="O8" s="28">
        <v>16480.07</v>
      </c>
      <c r="P8" s="28">
        <v>16480.07</v>
      </c>
      <c r="Q8" s="28">
        <v>0</v>
      </c>
      <c r="R8" s="28">
        <v>0</v>
      </c>
      <c r="T8" s="41">
        <v>195445.95</v>
      </c>
      <c r="U8" s="41">
        <v>195445.95</v>
      </c>
      <c r="V8" s="41">
        <v>195445.95</v>
      </c>
      <c r="W8" s="41">
        <v>195445.95</v>
      </c>
      <c r="X8" s="41">
        <v>195445.95</v>
      </c>
      <c r="Z8" s="28">
        <v>0</v>
      </c>
      <c r="AA8" s="28">
        <v>65435</v>
      </c>
      <c r="AB8" s="28">
        <v>41640</v>
      </c>
      <c r="AC8" s="28">
        <v>65435</v>
      </c>
      <c r="AD8" s="28">
        <v>41640</v>
      </c>
      <c r="AE8" s="33">
        <f t="shared" si="2"/>
        <v>1.1897290465051238E-3</v>
      </c>
      <c r="AF8" s="28">
        <f t="shared" si="3"/>
        <v>35691.871395153714</v>
      </c>
      <c r="AH8" s="28">
        <v>1595</v>
      </c>
      <c r="AI8" s="28">
        <v>1629</v>
      </c>
      <c r="AJ8" s="28">
        <v>1629</v>
      </c>
      <c r="AK8" s="28">
        <v>1629</v>
      </c>
      <c r="AL8" s="28">
        <v>1629</v>
      </c>
      <c r="AN8" s="28">
        <v>1633686</v>
      </c>
      <c r="AO8" s="28">
        <v>1042179</v>
      </c>
      <c r="AP8" s="28">
        <v>1042179</v>
      </c>
      <c r="AQ8" s="28">
        <v>774811</v>
      </c>
      <c r="AR8" s="34">
        <v>774811</v>
      </c>
      <c r="AS8" s="35">
        <v>1658120</v>
      </c>
      <c r="AT8" s="35"/>
      <c r="AU8" s="28">
        <v>0</v>
      </c>
      <c r="AV8" s="28">
        <v>548719</v>
      </c>
      <c r="AW8" s="28">
        <v>548719</v>
      </c>
      <c r="AX8" s="28">
        <v>343196</v>
      </c>
      <c r="AY8" s="28">
        <v>343196</v>
      </c>
      <c r="AZ8" s="42"/>
      <c r="BA8" s="36">
        <v>41462.056636031673</v>
      </c>
      <c r="BB8" s="36">
        <v>0</v>
      </c>
      <c r="BC8" s="36">
        <v>0</v>
      </c>
      <c r="BD8" s="36">
        <v>0</v>
      </c>
      <c r="BE8" s="36">
        <v>0</v>
      </c>
      <c r="BF8" s="36"/>
      <c r="BG8" s="39">
        <v>76324</v>
      </c>
      <c r="BH8" s="39">
        <v>109867</v>
      </c>
      <c r="BI8" s="39">
        <v>109867</v>
      </c>
      <c r="BJ8" s="30">
        <v>0</v>
      </c>
      <c r="BK8" s="30">
        <v>0</v>
      </c>
      <c r="BL8" s="40"/>
      <c r="BM8" s="39">
        <v>0</v>
      </c>
      <c r="BN8" s="39">
        <v>0</v>
      </c>
      <c r="BO8" s="39">
        <v>0</v>
      </c>
      <c r="BP8" s="30">
        <v>0</v>
      </c>
      <c r="BQ8" s="30">
        <v>0</v>
      </c>
      <c r="BR8" s="39"/>
      <c r="BS8" s="43">
        <v>0</v>
      </c>
      <c r="BT8" s="43">
        <v>0</v>
      </c>
      <c r="BU8" s="43">
        <v>0</v>
      </c>
      <c r="BV8" s="36">
        <v>0</v>
      </c>
      <c r="BW8" s="36">
        <v>0</v>
      </c>
      <c r="BX8" s="36"/>
      <c r="BY8" s="43">
        <v>0</v>
      </c>
      <c r="BZ8" s="36">
        <v>0</v>
      </c>
      <c r="CA8" s="36">
        <v>0</v>
      </c>
      <c r="CB8" s="30">
        <v>0</v>
      </c>
      <c r="CC8" s="30">
        <v>0</v>
      </c>
      <c r="CD8" s="43"/>
      <c r="CE8" s="28">
        <f t="shared" si="0"/>
        <v>1961395.2066360316</v>
      </c>
      <c r="CF8" s="28">
        <f t="shared" si="0"/>
        <v>1991613.04</v>
      </c>
      <c r="CG8" s="28">
        <f t="shared" si="0"/>
        <v>1967818.04</v>
      </c>
      <c r="CH8" s="28">
        <f t="shared" si="4"/>
        <v>1380516.95</v>
      </c>
      <c r="CI8" s="28">
        <f t="shared" si="4"/>
        <v>1356721.95</v>
      </c>
      <c r="CK8" s="43">
        <v>0</v>
      </c>
      <c r="CL8" s="28">
        <v>-409943.61000436888</v>
      </c>
      <c r="CM8" s="28">
        <v>-423266.79559611646</v>
      </c>
      <c r="CN8" s="28">
        <v>-402257.09730225551</v>
      </c>
      <c r="CO8" s="28">
        <v>-402257.09730225551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W8" s="28">
        <f t="shared" si="1"/>
        <v>1961395.2066360316</v>
      </c>
      <c r="CX8" s="28">
        <f t="shared" si="1"/>
        <v>1581669.4299956311</v>
      </c>
      <c r="CY8" s="28">
        <f t="shared" si="1"/>
        <v>1544551.2444038836</v>
      </c>
      <c r="CZ8" s="28">
        <f t="shared" si="5"/>
        <v>978259.8526977445</v>
      </c>
      <c r="DA8" s="28">
        <f t="shared" si="5"/>
        <v>954464.8526977445</v>
      </c>
      <c r="DC8" s="28">
        <f t="shared" si="6"/>
        <v>-603409.5772978866</v>
      </c>
      <c r="DD8" s="28">
        <f t="shared" si="6"/>
        <v>-590086.39170613908</v>
      </c>
      <c r="DF8" s="28">
        <f t="shared" si="7"/>
        <v>-983135.35393828712</v>
      </c>
    </row>
    <row r="9" spans="1:110" x14ac:dyDescent="0.3">
      <c r="A9" s="27" t="s">
        <v>38</v>
      </c>
      <c r="B9" s="39">
        <v>20772</v>
      </c>
      <c r="C9" s="39">
        <v>29863.69</v>
      </c>
      <c r="D9" s="39">
        <v>29863.69</v>
      </c>
      <c r="E9" s="39">
        <v>0</v>
      </c>
      <c r="F9" s="39">
        <v>0</v>
      </c>
      <c r="G9" s="40"/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40"/>
      <c r="N9" s="39">
        <v>19080.600000000002</v>
      </c>
      <c r="O9" s="28">
        <v>28405.42</v>
      </c>
      <c r="P9" s="28">
        <v>28405.42</v>
      </c>
      <c r="Q9" s="28">
        <v>0</v>
      </c>
      <c r="R9" s="28">
        <v>0</v>
      </c>
      <c r="T9" s="41">
        <v>188619.8</v>
      </c>
      <c r="U9" s="41">
        <v>188619.8</v>
      </c>
      <c r="V9" s="41">
        <v>188619.8</v>
      </c>
      <c r="W9" s="41">
        <v>188619.8</v>
      </c>
      <c r="X9" s="41">
        <v>188619.8</v>
      </c>
      <c r="Z9" s="28">
        <v>0</v>
      </c>
      <c r="AA9" s="28">
        <v>69292</v>
      </c>
      <c r="AB9" s="28">
        <v>44095</v>
      </c>
      <c r="AC9" s="28">
        <v>69292</v>
      </c>
      <c r="AD9" s="28">
        <v>44095</v>
      </c>
      <c r="AE9" s="33">
        <f t="shared" si="2"/>
        <v>1.259856423785941E-3</v>
      </c>
      <c r="AF9" s="28">
        <f t="shared" si="3"/>
        <v>37795.692713578232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N9" s="28">
        <v>4067920</v>
      </c>
      <c r="AO9" s="28">
        <v>2884974</v>
      </c>
      <c r="AP9" s="28">
        <v>2884974</v>
      </c>
      <c r="AQ9" s="28">
        <v>2558612</v>
      </c>
      <c r="AR9" s="34">
        <v>2558612</v>
      </c>
      <c r="AS9" s="35">
        <v>4104004</v>
      </c>
      <c r="AT9" s="35"/>
      <c r="AU9" s="28">
        <v>0</v>
      </c>
      <c r="AV9" s="28">
        <v>1090241</v>
      </c>
      <c r="AW9" s="28">
        <v>1090241</v>
      </c>
      <c r="AX9" s="28">
        <v>1029481</v>
      </c>
      <c r="AY9" s="28">
        <v>1029481</v>
      </c>
      <c r="AZ9" s="42"/>
      <c r="BA9" s="36">
        <v>43808.684639512161</v>
      </c>
      <c r="BB9" s="36">
        <v>0</v>
      </c>
      <c r="BC9" s="36">
        <v>0</v>
      </c>
      <c r="BD9" s="36">
        <v>0</v>
      </c>
      <c r="BE9" s="36">
        <v>0</v>
      </c>
      <c r="BF9" s="36"/>
      <c r="BG9" s="39">
        <v>123341</v>
      </c>
      <c r="BH9" s="39">
        <v>177547</v>
      </c>
      <c r="BI9" s="39">
        <v>177547</v>
      </c>
      <c r="BJ9" s="30">
        <v>0</v>
      </c>
      <c r="BK9" s="30">
        <v>0</v>
      </c>
      <c r="BL9" s="40"/>
      <c r="BM9" s="39">
        <v>0</v>
      </c>
      <c r="BN9" s="39">
        <v>0</v>
      </c>
      <c r="BO9" s="39">
        <v>0</v>
      </c>
      <c r="BP9" s="30">
        <v>0</v>
      </c>
      <c r="BQ9" s="30">
        <v>0</v>
      </c>
      <c r="BR9" s="39"/>
      <c r="BS9" s="43">
        <v>0</v>
      </c>
      <c r="BT9" s="28">
        <v>23085.866153846153</v>
      </c>
      <c r="BU9" s="28">
        <v>23085.866153846153</v>
      </c>
      <c r="BV9" s="36">
        <v>0</v>
      </c>
      <c r="BW9" s="36">
        <v>0</v>
      </c>
      <c r="BX9" s="36"/>
      <c r="BY9" s="43">
        <v>0</v>
      </c>
      <c r="BZ9" s="36">
        <v>0</v>
      </c>
      <c r="CA9" s="36">
        <v>0</v>
      </c>
      <c r="CB9" s="30">
        <v>0</v>
      </c>
      <c r="CC9" s="30">
        <v>0</v>
      </c>
      <c r="CE9" s="28">
        <f t="shared" si="0"/>
        <v>4463542.084639512</v>
      </c>
      <c r="CF9" s="28">
        <f t="shared" si="0"/>
        <v>4492028.7761538457</v>
      </c>
      <c r="CG9" s="28">
        <f t="shared" si="0"/>
        <v>4466831.7761538457</v>
      </c>
      <c r="CH9" s="28">
        <f t="shared" si="4"/>
        <v>3846004.8</v>
      </c>
      <c r="CI9" s="28">
        <f t="shared" si="4"/>
        <v>3820807.8</v>
      </c>
      <c r="CK9" s="43">
        <v>0</v>
      </c>
      <c r="CL9" s="28">
        <v>-637284.83835775696</v>
      </c>
      <c r="CM9" s="28">
        <v>-657996.62400104769</v>
      </c>
      <c r="CN9" s="28">
        <v>-625335.63879626384</v>
      </c>
      <c r="CO9" s="28">
        <v>-625335.63879626384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W9" s="28">
        <f t="shared" si="1"/>
        <v>4463542.084639512</v>
      </c>
      <c r="CX9" s="28">
        <f t="shared" si="1"/>
        <v>3854743.9377960889</v>
      </c>
      <c r="CY9" s="28">
        <f t="shared" si="1"/>
        <v>3808835.1521527981</v>
      </c>
      <c r="CZ9" s="28">
        <f t="shared" si="5"/>
        <v>3220669.161203736</v>
      </c>
      <c r="DA9" s="28">
        <f t="shared" si="5"/>
        <v>3195472.161203736</v>
      </c>
      <c r="DC9" s="28">
        <f t="shared" si="6"/>
        <v>-634074.77659235289</v>
      </c>
      <c r="DD9" s="28">
        <f t="shared" si="6"/>
        <v>-613362.99094906216</v>
      </c>
      <c r="DF9" s="28">
        <f t="shared" si="7"/>
        <v>-1242872.923435776</v>
      </c>
    </row>
    <row r="10" spans="1:110" x14ac:dyDescent="0.3">
      <c r="A10" s="27" t="s">
        <v>39</v>
      </c>
      <c r="B10" s="39">
        <v>447</v>
      </c>
      <c r="C10" s="39">
        <v>19236.11</v>
      </c>
      <c r="D10" s="39">
        <v>19236.11</v>
      </c>
      <c r="E10" s="39">
        <v>0</v>
      </c>
      <c r="F10" s="39">
        <v>0</v>
      </c>
      <c r="G10" s="40"/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40"/>
      <c r="N10" s="39">
        <v>28660.5</v>
      </c>
      <c r="O10" s="28">
        <v>44319.34</v>
      </c>
      <c r="P10" s="28">
        <v>44319.34</v>
      </c>
      <c r="Q10" s="28">
        <v>0</v>
      </c>
      <c r="R10" s="28">
        <v>0</v>
      </c>
      <c r="T10" s="41">
        <v>333299.02</v>
      </c>
      <c r="U10" s="41">
        <v>333299.02</v>
      </c>
      <c r="V10" s="41">
        <v>333299.02</v>
      </c>
      <c r="W10" s="41">
        <v>333299.02</v>
      </c>
      <c r="X10" s="41">
        <v>333299.02</v>
      </c>
      <c r="Z10" s="28">
        <v>0</v>
      </c>
      <c r="AA10" s="28">
        <v>232446</v>
      </c>
      <c r="AB10" s="28">
        <v>147920</v>
      </c>
      <c r="AC10" s="28">
        <v>232446</v>
      </c>
      <c r="AD10" s="28">
        <v>147920</v>
      </c>
      <c r="AE10" s="33">
        <f t="shared" si="2"/>
        <v>4.2262972101158409E-3</v>
      </c>
      <c r="AF10" s="28">
        <f t="shared" si="3"/>
        <v>126788.91630347523</v>
      </c>
      <c r="AH10" s="28">
        <v>15206</v>
      </c>
      <c r="AI10" s="28">
        <v>13556</v>
      </c>
      <c r="AJ10" s="28">
        <v>13556</v>
      </c>
      <c r="AK10" s="28">
        <v>13556</v>
      </c>
      <c r="AL10" s="28">
        <v>13556</v>
      </c>
      <c r="AN10" s="28">
        <v>6215712</v>
      </c>
      <c r="AO10" s="28">
        <v>2388577</v>
      </c>
      <c r="AP10" s="28">
        <v>2388577</v>
      </c>
      <c r="AQ10" s="28">
        <v>655376</v>
      </c>
      <c r="AR10" s="34">
        <v>655376</v>
      </c>
      <c r="AS10" s="35">
        <v>6358155</v>
      </c>
      <c r="AT10" s="35"/>
      <c r="AU10" s="28">
        <v>0</v>
      </c>
      <c r="AV10" s="28">
        <v>2054434</v>
      </c>
      <c r="AW10" s="28">
        <v>2054434</v>
      </c>
      <c r="AX10" s="28">
        <v>832050</v>
      </c>
      <c r="AY10" s="28">
        <v>832050</v>
      </c>
      <c r="AZ10" s="42"/>
      <c r="BA10" s="36">
        <v>786395.7670530983</v>
      </c>
      <c r="BB10" s="36">
        <v>0</v>
      </c>
      <c r="BC10" s="36">
        <v>0</v>
      </c>
      <c r="BD10" s="36">
        <v>0</v>
      </c>
      <c r="BE10" s="36">
        <v>0</v>
      </c>
      <c r="BF10" s="36"/>
      <c r="BG10" s="39">
        <v>843048</v>
      </c>
      <c r="BH10" s="39">
        <v>1213548</v>
      </c>
      <c r="BI10" s="39">
        <v>1213548</v>
      </c>
      <c r="BJ10" s="30">
        <v>0</v>
      </c>
      <c r="BK10" s="30">
        <v>0</v>
      </c>
      <c r="BL10" s="40"/>
      <c r="BM10" s="39">
        <v>0</v>
      </c>
      <c r="BN10" s="39">
        <v>0</v>
      </c>
      <c r="BO10" s="39">
        <v>0</v>
      </c>
      <c r="BP10" s="30">
        <v>0</v>
      </c>
      <c r="BQ10" s="30">
        <v>0</v>
      </c>
      <c r="BR10" s="39"/>
      <c r="BS10" s="43">
        <v>0</v>
      </c>
      <c r="BT10" s="43">
        <v>0</v>
      </c>
      <c r="BU10" s="43">
        <v>0</v>
      </c>
      <c r="BV10" s="36">
        <v>0</v>
      </c>
      <c r="BW10" s="36">
        <v>0</v>
      </c>
      <c r="BX10" s="36"/>
      <c r="BY10" s="43">
        <v>0</v>
      </c>
      <c r="BZ10" s="36">
        <v>0</v>
      </c>
      <c r="CA10" s="36">
        <v>0</v>
      </c>
      <c r="CB10" s="30">
        <v>0</v>
      </c>
      <c r="CC10" s="30">
        <v>0</v>
      </c>
      <c r="CD10" s="43"/>
      <c r="CE10" s="28">
        <f t="shared" si="0"/>
        <v>8222768.2870530989</v>
      </c>
      <c r="CF10" s="28">
        <f t="shared" si="0"/>
        <v>6299415.4699999997</v>
      </c>
      <c r="CG10" s="28">
        <f t="shared" si="0"/>
        <v>6214889.4699999997</v>
      </c>
      <c r="CH10" s="28">
        <f t="shared" si="4"/>
        <v>2066727.02</v>
      </c>
      <c r="CI10" s="28">
        <f t="shared" si="4"/>
        <v>1982201.02</v>
      </c>
      <c r="CK10" s="43">
        <v>0</v>
      </c>
      <c r="CL10" s="28">
        <v>-2441491.6680000001</v>
      </c>
      <c r="CM10" s="28">
        <v>-2520840.2559999996</v>
      </c>
      <c r="CN10" s="28">
        <v>-2395713.2822410758</v>
      </c>
      <c r="CO10" s="28">
        <v>-2395713.2822410758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W10" s="28">
        <f t="shared" si="1"/>
        <v>8222768.2870530989</v>
      </c>
      <c r="CX10" s="28">
        <f t="shared" si="1"/>
        <v>3857923.8019999997</v>
      </c>
      <c r="CY10" s="28">
        <f t="shared" si="1"/>
        <v>3694049.2140000002</v>
      </c>
      <c r="CZ10" s="28">
        <f t="shared" si="5"/>
        <v>-328986.26224107575</v>
      </c>
      <c r="DA10" s="28">
        <f t="shared" si="5"/>
        <v>-413512.26224107575</v>
      </c>
      <c r="DC10" s="28">
        <f t="shared" si="6"/>
        <v>-4186910.0642410754</v>
      </c>
      <c r="DD10" s="28">
        <f t="shared" si="6"/>
        <v>-4107561.4762410759</v>
      </c>
      <c r="DF10" s="28">
        <f t="shared" si="7"/>
        <v>-8551754.5492941737</v>
      </c>
    </row>
    <row r="11" spans="1:110" x14ac:dyDescent="0.3">
      <c r="A11" s="27" t="s">
        <v>40</v>
      </c>
      <c r="B11" s="39">
        <v>5865</v>
      </c>
      <c r="C11" s="39">
        <v>24765.200000000001</v>
      </c>
      <c r="D11" s="39">
        <v>24765.200000000001</v>
      </c>
      <c r="E11" s="39">
        <v>0</v>
      </c>
      <c r="F11" s="39">
        <v>0</v>
      </c>
      <c r="G11" s="40"/>
      <c r="H11" s="39">
        <v>15096</v>
      </c>
      <c r="I11" s="43">
        <v>12175</v>
      </c>
      <c r="J11" s="43">
        <v>12175</v>
      </c>
      <c r="K11" s="43">
        <v>0</v>
      </c>
      <c r="L11" s="43">
        <v>0</v>
      </c>
      <c r="M11" s="40"/>
      <c r="N11" s="39">
        <v>10513.140000000001</v>
      </c>
      <c r="O11" s="28">
        <v>15439.78</v>
      </c>
      <c r="P11" s="28">
        <v>15439.78</v>
      </c>
      <c r="Q11" s="28">
        <v>0</v>
      </c>
      <c r="R11" s="28">
        <v>0</v>
      </c>
      <c r="T11" s="41">
        <v>211060.5</v>
      </c>
      <c r="U11" s="41">
        <v>211060.5</v>
      </c>
      <c r="V11" s="41">
        <v>211060.5</v>
      </c>
      <c r="W11" s="41">
        <v>211060.5</v>
      </c>
      <c r="X11" s="41">
        <v>211060.5</v>
      </c>
      <c r="Z11" s="28">
        <v>0</v>
      </c>
      <c r="AA11" s="28">
        <v>86280</v>
      </c>
      <c r="AB11" s="28">
        <v>54905</v>
      </c>
      <c r="AC11" s="28">
        <v>86280</v>
      </c>
      <c r="AD11" s="28">
        <v>54905</v>
      </c>
      <c r="AE11" s="33">
        <f t="shared" si="2"/>
        <v>1.5687296115605117E-3</v>
      </c>
      <c r="AF11" s="28">
        <f t="shared" si="3"/>
        <v>47061.888346815351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N11" s="28">
        <v>2000209</v>
      </c>
      <c r="AO11" s="28">
        <v>810951</v>
      </c>
      <c r="AP11" s="28">
        <v>810951</v>
      </c>
      <c r="AQ11" s="28">
        <v>348982</v>
      </c>
      <c r="AR11" s="34">
        <v>348982</v>
      </c>
      <c r="AS11" s="35">
        <v>2037855</v>
      </c>
      <c r="AT11" s="35"/>
      <c r="AU11" s="28">
        <v>0</v>
      </c>
      <c r="AV11" s="28">
        <v>497486</v>
      </c>
      <c r="AW11" s="28">
        <v>497486</v>
      </c>
      <c r="AX11" s="28">
        <v>0</v>
      </c>
      <c r="AY11" s="28">
        <v>0</v>
      </c>
      <c r="AZ11" s="42"/>
      <c r="BA11" s="36">
        <v>67229.244237457286</v>
      </c>
      <c r="BB11" s="36">
        <v>0</v>
      </c>
      <c r="BC11" s="36">
        <v>0</v>
      </c>
      <c r="BD11" s="36">
        <v>0</v>
      </c>
      <c r="BE11" s="36">
        <v>0</v>
      </c>
      <c r="BF11" s="36"/>
      <c r="BG11" s="39">
        <v>114329</v>
      </c>
      <c r="BH11" s="39">
        <v>164574</v>
      </c>
      <c r="BI11" s="39">
        <v>164574</v>
      </c>
      <c r="BJ11" s="30">
        <v>0</v>
      </c>
      <c r="BK11" s="30">
        <v>0</v>
      </c>
      <c r="BL11" s="40"/>
      <c r="BM11" s="39">
        <v>0</v>
      </c>
      <c r="BN11" s="39">
        <v>0</v>
      </c>
      <c r="BO11" s="39">
        <v>0</v>
      </c>
      <c r="BP11" s="30">
        <v>0</v>
      </c>
      <c r="BQ11" s="30">
        <v>0</v>
      </c>
      <c r="BR11" s="39"/>
      <c r="BS11" s="43">
        <v>0</v>
      </c>
      <c r="BT11" s="28">
        <v>98720.525073746248</v>
      </c>
      <c r="BU11" s="28">
        <v>98720.525073746248</v>
      </c>
      <c r="BV11" s="36">
        <v>0</v>
      </c>
      <c r="BW11" s="36">
        <v>0</v>
      </c>
      <c r="BX11" s="36"/>
      <c r="BY11" s="43">
        <v>0</v>
      </c>
      <c r="BZ11" s="36">
        <v>0</v>
      </c>
      <c r="CA11" s="36">
        <v>0</v>
      </c>
      <c r="CB11" s="30">
        <v>0</v>
      </c>
      <c r="CC11" s="30">
        <v>0</v>
      </c>
      <c r="CE11" s="28">
        <f t="shared" si="0"/>
        <v>2424301.8842374575</v>
      </c>
      <c r="CF11" s="28">
        <f t="shared" si="0"/>
        <v>1921452.0050737462</v>
      </c>
      <c r="CG11" s="28">
        <f t="shared" si="0"/>
        <v>1890077.0050737462</v>
      </c>
      <c r="CH11" s="28">
        <f t="shared" si="4"/>
        <v>646322.5</v>
      </c>
      <c r="CI11" s="28">
        <f t="shared" si="4"/>
        <v>614947.5</v>
      </c>
      <c r="CK11" s="43">
        <v>0</v>
      </c>
      <c r="CL11" s="28">
        <v>-749832.65175729676</v>
      </c>
      <c r="CM11" s="28">
        <v>-774202.24635107082</v>
      </c>
      <c r="CN11" s="28">
        <v>-735773.16147244908</v>
      </c>
      <c r="CO11" s="28">
        <v>-735773.16147244908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W11" s="28">
        <f t="shared" si="1"/>
        <v>2424301.8842374575</v>
      </c>
      <c r="CX11" s="28">
        <f t="shared" si="1"/>
        <v>1171619.3533164496</v>
      </c>
      <c r="CY11" s="28">
        <f t="shared" si="1"/>
        <v>1115874.7587226755</v>
      </c>
      <c r="CZ11" s="28">
        <f t="shared" si="5"/>
        <v>-89450.661472449079</v>
      </c>
      <c r="DA11" s="28">
        <f t="shared" si="5"/>
        <v>-120825.66147244908</v>
      </c>
      <c r="DC11" s="28">
        <f t="shared" si="6"/>
        <v>-1261070.0147888986</v>
      </c>
      <c r="DD11" s="28">
        <f t="shared" si="6"/>
        <v>-1236700.4201951246</v>
      </c>
      <c r="DF11" s="28">
        <f t="shared" si="7"/>
        <v>-2513752.5457099066</v>
      </c>
    </row>
    <row r="12" spans="1:110" x14ac:dyDescent="0.3">
      <c r="A12" s="27" t="s">
        <v>41</v>
      </c>
      <c r="B12" s="39">
        <v>149</v>
      </c>
      <c r="C12" s="39">
        <v>21081.47</v>
      </c>
      <c r="D12" s="39">
        <v>21081.47</v>
      </c>
      <c r="E12" s="39">
        <v>0</v>
      </c>
      <c r="F12" s="39">
        <v>0</v>
      </c>
      <c r="G12" s="40"/>
      <c r="H12" s="39">
        <v>6</v>
      </c>
      <c r="I12" s="39">
        <v>0</v>
      </c>
      <c r="J12" s="39">
        <v>0</v>
      </c>
      <c r="K12" s="39">
        <v>0</v>
      </c>
      <c r="L12" s="39">
        <v>0</v>
      </c>
      <c r="M12" s="40"/>
      <c r="N12" s="39">
        <v>32235.72</v>
      </c>
      <c r="O12" s="28">
        <v>48774.44</v>
      </c>
      <c r="P12" s="28">
        <v>48774.44</v>
      </c>
      <c r="Q12" s="28">
        <v>0</v>
      </c>
      <c r="R12" s="28">
        <v>0</v>
      </c>
      <c r="T12" s="41">
        <v>320239.19</v>
      </c>
      <c r="U12" s="41">
        <v>320239.19</v>
      </c>
      <c r="V12" s="41">
        <v>320239.19</v>
      </c>
      <c r="W12" s="41">
        <v>320239.19</v>
      </c>
      <c r="X12" s="41">
        <v>320239.19</v>
      </c>
      <c r="Z12" s="28">
        <v>0</v>
      </c>
      <c r="AA12" s="28">
        <v>218482</v>
      </c>
      <c r="AB12" s="28">
        <v>139034</v>
      </c>
      <c r="AC12" s="28">
        <v>218482</v>
      </c>
      <c r="AD12" s="28">
        <v>139034</v>
      </c>
      <c r="AE12" s="33">
        <f t="shared" si="2"/>
        <v>3.972405922496103E-3</v>
      </c>
      <c r="AF12" s="28">
        <f t="shared" si="3"/>
        <v>119172.17767488309</v>
      </c>
      <c r="AH12" s="28">
        <v>12704</v>
      </c>
      <c r="AI12" s="28">
        <v>11259</v>
      </c>
      <c r="AJ12" s="28">
        <v>11259</v>
      </c>
      <c r="AK12" s="28">
        <v>11259</v>
      </c>
      <c r="AL12" s="28">
        <v>11259</v>
      </c>
      <c r="AN12" s="28">
        <v>8087732</v>
      </c>
      <c r="AO12" s="28">
        <v>4209487</v>
      </c>
      <c r="AP12" s="28">
        <v>4209487</v>
      </c>
      <c r="AQ12" s="28">
        <v>2598334</v>
      </c>
      <c r="AR12" s="34">
        <v>2598334</v>
      </c>
      <c r="AS12" s="35">
        <v>8216421</v>
      </c>
      <c r="AT12" s="35"/>
      <c r="AU12" s="28">
        <v>0</v>
      </c>
      <c r="AV12" s="28">
        <v>2666383</v>
      </c>
      <c r="AW12" s="28">
        <v>2666383</v>
      </c>
      <c r="AX12" s="28">
        <v>1447507</v>
      </c>
      <c r="AY12" s="28">
        <v>1447507</v>
      </c>
      <c r="AZ12" s="42"/>
      <c r="BA12" s="36">
        <v>282659.68965711747</v>
      </c>
      <c r="BB12" s="36">
        <v>0</v>
      </c>
      <c r="BC12" s="36">
        <v>0</v>
      </c>
      <c r="BD12" s="36">
        <v>0</v>
      </c>
      <c r="BE12" s="36">
        <v>0</v>
      </c>
      <c r="BF12" s="36"/>
      <c r="BG12" s="39">
        <v>392605</v>
      </c>
      <c r="BH12" s="39">
        <v>565146</v>
      </c>
      <c r="BI12" s="39">
        <v>565146</v>
      </c>
      <c r="BJ12" s="30">
        <v>0</v>
      </c>
      <c r="BK12" s="30">
        <v>0</v>
      </c>
      <c r="BL12" s="40"/>
      <c r="BM12" s="39">
        <v>0</v>
      </c>
      <c r="BN12" s="39">
        <v>0</v>
      </c>
      <c r="BO12" s="39">
        <v>0</v>
      </c>
      <c r="BP12" s="30">
        <v>0</v>
      </c>
      <c r="BQ12" s="30">
        <v>0</v>
      </c>
      <c r="BR12" s="39"/>
      <c r="BS12" s="43">
        <v>0</v>
      </c>
      <c r="BT12" s="28">
        <v>17483.802214263378</v>
      </c>
      <c r="BU12" s="28">
        <v>17483.802214263378</v>
      </c>
      <c r="BV12" s="36">
        <v>0</v>
      </c>
      <c r="BW12" s="36">
        <v>0</v>
      </c>
      <c r="BX12" s="36"/>
      <c r="BY12" s="43">
        <v>0</v>
      </c>
      <c r="BZ12" s="36">
        <v>0</v>
      </c>
      <c r="CA12" s="36">
        <v>0</v>
      </c>
      <c r="CB12" s="30">
        <v>0</v>
      </c>
      <c r="CC12" s="30">
        <v>0</v>
      </c>
      <c r="CE12" s="28">
        <f t="shared" si="0"/>
        <v>9128330.5996571183</v>
      </c>
      <c r="CF12" s="28">
        <f t="shared" si="0"/>
        <v>8078335.9022142636</v>
      </c>
      <c r="CG12" s="28">
        <f t="shared" si="0"/>
        <v>7998887.9022142636</v>
      </c>
      <c r="CH12" s="28">
        <f t="shared" si="4"/>
        <v>4595821.1900000004</v>
      </c>
      <c r="CI12" s="28">
        <f t="shared" si="4"/>
        <v>4516373.1900000004</v>
      </c>
      <c r="CK12" s="43">
        <v>0</v>
      </c>
      <c r="CL12" s="28">
        <v>-2332958.5688836393</v>
      </c>
      <c r="CM12" s="28">
        <v>-2408779.8263262506</v>
      </c>
      <c r="CN12" s="28">
        <v>-2289215.1972695845</v>
      </c>
      <c r="CO12" s="28">
        <v>-2289215.1972695845</v>
      </c>
      <c r="CQ12" s="28">
        <v>0</v>
      </c>
      <c r="CR12" s="28">
        <v>52363.430700000004</v>
      </c>
      <c r="CS12" s="28">
        <v>52363.430700000004</v>
      </c>
      <c r="CT12" s="28">
        <v>52363.430700000004</v>
      </c>
      <c r="CU12" s="28">
        <v>52363.430700000004</v>
      </c>
      <c r="CW12" s="28">
        <f t="shared" si="1"/>
        <v>9128330.5996571183</v>
      </c>
      <c r="CX12" s="28">
        <f t="shared" si="1"/>
        <v>5797740.7640306251</v>
      </c>
      <c r="CY12" s="28">
        <f t="shared" si="1"/>
        <v>5642471.5065880129</v>
      </c>
      <c r="CZ12" s="28">
        <f t="shared" si="5"/>
        <v>2358969.4234304153</v>
      </c>
      <c r="DA12" s="28">
        <f t="shared" si="5"/>
        <v>2279521.4234304153</v>
      </c>
      <c r="DC12" s="28">
        <f t="shared" si="6"/>
        <v>-3438771.3406002098</v>
      </c>
      <c r="DD12" s="28">
        <f t="shared" si="6"/>
        <v>-3362950.0831575976</v>
      </c>
      <c r="DF12" s="28">
        <f t="shared" si="7"/>
        <v>-6769361.1762267035</v>
      </c>
    </row>
    <row r="13" spans="1:110" x14ac:dyDescent="0.3">
      <c r="A13" s="27" t="s">
        <v>42</v>
      </c>
      <c r="B13" s="39">
        <v>158</v>
      </c>
      <c r="C13" s="39">
        <v>631.62</v>
      </c>
      <c r="D13" s="39">
        <v>631.62</v>
      </c>
      <c r="E13" s="39">
        <v>0</v>
      </c>
      <c r="F13" s="39">
        <v>0</v>
      </c>
      <c r="G13" s="40"/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40"/>
      <c r="N13" s="39">
        <v>8987.2200000000012</v>
      </c>
      <c r="O13" s="28">
        <v>13340.64</v>
      </c>
      <c r="P13" s="28">
        <v>13340.64</v>
      </c>
      <c r="Q13" s="28">
        <v>0</v>
      </c>
      <c r="R13" s="28">
        <v>0</v>
      </c>
      <c r="T13" s="41">
        <v>212549.31</v>
      </c>
      <c r="U13" s="41">
        <v>212549.31</v>
      </c>
      <c r="V13" s="41">
        <v>212549.31</v>
      </c>
      <c r="W13" s="41">
        <v>212549.31</v>
      </c>
      <c r="X13" s="41">
        <v>212549.31</v>
      </c>
      <c r="Z13" s="28">
        <v>0</v>
      </c>
      <c r="AA13" s="28">
        <v>60670</v>
      </c>
      <c r="AB13" s="28">
        <v>38608</v>
      </c>
      <c r="AC13" s="28">
        <v>60670</v>
      </c>
      <c r="AD13" s="28">
        <v>38608</v>
      </c>
      <c r="AE13" s="33">
        <f t="shared" si="2"/>
        <v>1.1030925537016255E-3</v>
      </c>
      <c r="AF13" s="28">
        <f t="shared" si="3"/>
        <v>33092.776611048765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N13" s="28">
        <v>1278838</v>
      </c>
      <c r="AO13" s="28">
        <v>365921</v>
      </c>
      <c r="AP13" s="28">
        <v>365921</v>
      </c>
      <c r="AQ13" s="28">
        <v>157490</v>
      </c>
      <c r="AR13" s="34">
        <v>157490</v>
      </c>
      <c r="AS13" s="35">
        <v>1280017</v>
      </c>
      <c r="AT13" s="35"/>
      <c r="AU13" s="28">
        <v>0</v>
      </c>
      <c r="AV13" s="28">
        <v>247774</v>
      </c>
      <c r="AW13" s="28">
        <v>247774</v>
      </c>
      <c r="AX13" s="28">
        <v>0</v>
      </c>
      <c r="AY13" s="28">
        <v>0</v>
      </c>
      <c r="AZ13" s="42"/>
      <c r="BA13" s="36">
        <v>7944.7233538768733</v>
      </c>
      <c r="BB13" s="36">
        <v>0</v>
      </c>
      <c r="BC13" s="36">
        <v>0</v>
      </c>
      <c r="BD13" s="36">
        <v>0</v>
      </c>
      <c r="BE13" s="36">
        <v>0</v>
      </c>
      <c r="BF13" s="36"/>
      <c r="BG13" s="39">
        <v>42762</v>
      </c>
      <c r="BH13" s="39">
        <v>61554</v>
      </c>
      <c r="BI13" s="39">
        <v>61554</v>
      </c>
      <c r="BJ13" s="30">
        <v>0</v>
      </c>
      <c r="BK13" s="30">
        <v>0</v>
      </c>
      <c r="BL13" s="40"/>
      <c r="BM13" s="39">
        <v>0</v>
      </c>
      <c r="BN13" s="39">
        <v>0</v>
      </c>
      <c r="BO13" s="39">
        <v>0</v>
      </c>
      <c r="BP13" s="30">
        <v>0</v>
      </c>
      <c r="BQ13" s="30">
        <v>0</v>
      </c>
      <c r="BR13" s="39"/>
      <c r="BS13" s="43">
        <v>0</v>
      </c>
      <c r="BT13" s="43">
        <v>0</v>
      </c>
      <c r="BU13" s="43">
        <v>0</v>
      </c>
      <c r="BV13" s="36">
        <v>0</v>
      </c>
      <c r="BW13" s="36">
        <v>0</v>
      </c>
      <c r="BX13" s="36"/>
      <c r="BY13" s="43">
        <v>0</v>
      </c>
      <c r="BZ13" s="36">
        <v>0</v>
      </c>
      <c r="CA13" s="36">
        <v>0</v>
      </c>
      <c r="CB13" s="30">
        <v>0</v>
      </c>
      <c r="CC13" s="30">
        <v>0</v>
      </c>
      <c r="CD13" s="43"/>
      <c r="CE13" s="28">
        <f t="shared" si="0"/>
        <v>1551239.253353877</v>
      </c>
      <c r="CF13" s="28">
        <f t="shared" si="0"/>
        <v>962440.57000000007</v>
      </c>
      <c r="CG13" s="28">
        <f t="shared" si="0"/>
        <v>940378.57000000007</v>
      </c>
      <c r="CH13" s="28">
        <f t="shared" si="4"/>
        <v>430709.31</v>
      </c>
      <c r="CI13" s="28">
        <f t="shared" si="4"/>
        <v>408647.31</v>
      </c>
      <c r="CK13" s="43">
        <v>0</v>
      </c>
      <c r="CL13" s="28">
        <v>-304100.71981028264</v>
      </c>
      <c r="CM13" s="28">
        <v>-313984.00675448764</v>
      </c>
      <c r="CN13" s="28">
        <v>-298398.77937628335</v>
      </c>
      <c r="CO13" s="28">
        <v>-298398.77937628335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W13" s="28">
        <f t="shared" si="1"/>
        <v>1551239.253353877</v>
      </c>
      <c r="CX13" s="28">
        <f t="shared" si="1"/>
        <v>658339.85018971737</v>
      </c>
      <c r="CY13" s="28">
        <f t="shared" si="1"/>
        <v>626394.56324551231</v>
      </c>
      <c r="CZ13" s="28">
        <f t="shared" si="5"/>
        <v>132310.53062371665</v>
      </c>
      <c r="DA13" s="28">
        <f t="shared" si="5"/>
        <v>110248.53062371665</v>
      </c>
      <c r="DC13" s="28">
        <f t="shared" si="6"/>
        <v>-526029.31956600072</v>
      </c>
      <c r="DD13" s="28">
        <f t="shared" si="6"/>
        <v>-516146.03262179566</v>
      </c>
      <c r="DF13" s="28">
        <f t="shared" si="7"/>
        <v>-1418928.7227301602</v>
      </c>
    </row>
    <row r="14" spans="1:110" x14ac:dyDescent="0.3">
      <c r="A14" s="27" t="s">
        <v>43</v>
      </c>
      <c r="B14" s="39">
        <v>14068</v>
      </c>
      <c r="C14" s="39">
        <v>16372.57</v>
      </c>
      <c r="D14" s="39">
        <v>16372.57</v>
      </c>
      <c r="E14" s="39">
        <v>0</v>
      </c>
      <c r="F14" s="39">
        <v>0</v>
      </c>
      <c r="G14" s="40"/>
      <c r="H14" s="39">
        <v>190614</v>
      </c>
      <c r="I14" s="43">
        <v>91525</v>
      </c>
      <c r="J14" s="43">
        <v>91525</v>
      </c>
      <c r="K14" s="43">
        <v>0</v>
      </c>
      <c r="L14" s="43">
        <v>0</v>
      </c>
      <c r="M14" s="40"/>
      <c r="N14" s="39">
        <v>99359.040000000008</v>
      </c>
      <c r="O14" s="28">
        <v>149113.62</v>
      </c>
      <c r="P14" s="28">
        <v>149113.62</v>
      </c>
      <c r="Q14" s="28">
        <v>0</v>
      </c>
      <c r="R14" s="28">
        <v>0</v>
      </c>
      <c r="T14" s="41">
        <v>336630.87</v>
      </c>
      <c r="U14" s="41">
        <v>336630.87</v>
      </c>
      <c r="V14" s="41">
        <v>336630.87</v>
      </c>
      <c r="W14" s="41">
        <v>336630.87</v>
      </c>
      <c r="X14" s="41">
        <v>336630.87</v>
      </c>
      <c r="Z14" s="28">
        <v>0</v>
      </c>
      <c r="AA14" s="28">
        <v>228873</v>
      </c>
      <c r="AB14" s="28">
        <v>145646</v>
      </c>
      <c r="AC14" s="28">
        <v>228873</v>
      </c>
      <c r="AD14" s="28">
        <v>145646</v>
      </c>
      <c r="AE14" s="33">
        <f t="shared" si="2"/>
        <v>4.1613334768971838E-3</v>
      </c>
      <c r="AF14" s="28">
        <f t="shared" si="3"/>
        <v>124840.00430691551</v>
      </c>
      <c r="AH14" s="28">
        <v>20719</v>
      </c>
      <c r="AI14" s="28">
        <v>22062</v>
      </c>
      <c r="AJ14" s="28">
        <v>22062</v>
      </c>
      <c r="AK14" s="28">
        <v>22062</v>
      </c>
      <c r="AL14" s="28">
        <v>22062</v>
      </c>
      <c r="AN14" s="28">
        <v>6160837</v>
      </c>
      <c r="AO14" s="28">
        <v>4275167</v>
      </c>
      <c r="AP14" s="28">
        <v>4275167</v>
      </c>
      <c r="AQ14" s="28">
        <v>3087732</v>
      </c>
      <c r="AR14" s="34">
        <v>3087732</v>
      </c>
      <c r="AS14" s="35">
        <v>6298995</v>
      </c>
      <c r="AT14" s="35"/>
      <c r="AU14" s="28">
        <v>0</v>
      </c>
      <c r="AV14" s="28">
        <v>1662540</v>
      </c>
      <c r="AW14" s="28">
        <v>1662540</v>
      </c>
      <c r="AX14" s="28">
        <v>777719</v>
      </c>
      <c r="AY14" s="28">
        <v>777719</v>
      </c>
      <c r="AZ14" s="42"/>
      <c r="BA14" s="36">
        <v>1701346.7698963247</v>
      </c>
      <c r="BB14" s="36">
        <v>0</v>
      </c>
      <c r="BC14" s="36">
        <v>0</v>
      </c>
      <c r="BD14" s="36">
        <v>0</v>
      </c>
      <c r="BE14" s="36">
        <v>0</v>
      </c>
      <c r="BF14" s="36"/>
      <c r="BG14" s="39">
        <v>438458</v>
      </c>
      <c r="BH14" s="39">
        <f>631150+1000000</f>
        <v>1631150</v>
      </c>
      <c r="BI14" s="39">
        <f>631150+1000000</f>
        <v>1631150</v>
      </c>
      <c r="BJ14" s="30">
        <v>0</v>
      </c>
      <c r="BK14" s="30">
        <v>0</v>
      </c>
      <c r="BL14" s="40"/>
      <c r="BM14" s="39">
        <v>0</v>
      </c>
      <c r="BN14" s="39">
        <v>0</v>
      </c>
      <c r="BO14" s="39">
        <v>0</v>
      </c>
      <c r="BP14" s="30">
        <v>0</v>
      </c>
      <c r="BQ14" s="30">
        <v>0</v>
      </c>
      <c r="BR14" s="39"/>
      <c r="BS14" s="43">
        <v>0</v>
      </c>
      <c r="BT14" s="28">
        <v>698151.98338691215</v>
      </c>
      <c r="BU14" s="28">
        <v>698151.98338691215</v>
      </c>
      <c r="BV14" s="36">
        <v>0</v>
      </c>
      <c r="BW14" s="36">
        <v>0</v>
      </c>
      <c r="BX14" s="36"/>
      <c r="BY14" s="43">
        <v>0</v>
      </c>
      <c r="BZ14" s="36">
        <v>0</v>
      </c>
      <c r="CA14" s="36">
        <v>0</v>
      </c>
      <c r="CB14" s="30">
        <v>0</v>
      </c>
      <c r="CC14" s="30">
        <v>0</v>
      </c>
      <c r="CE14" s="28">
        <f t="shared" si="0"/>
        <v>8962032.679896323</v>
      </c>
      <c r="CF14" s="28">
        <f t="shared" si="0"/>
        <v>9111586.0433869101</v>
      </c>
      <c r="CG14" s="28">
        <f t="shared" si="0"/>
        <v>9028359.0433869101</v>
      </c>
      <c r="CH14" s="28">
        <f t="shared" si="4"/>
        <v>4453016.87</v>
      </c>
      <c r="CI14" s="28">
        <f t="shared" si="4"/>
        <v>4369789.87</v>
      </c>
      <c r="CK14" s="43">
        <v>0</v>
      </c>
      <c r="CL14" s="28">
        <v>-2009129.1301199999</v>
      </c>
      <c r="CM14" s="28">
        <v>-2074425.9163733332</v>
      </c>
      <c r="CN14" s="28">
        <v>-1971457.6157898004</v>
      </c>
      <c r="CO14" s="28">
        <v>-1971457.6157898004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W14" s="28">
        <f t="shared" si="1"/>
        <v>8962032.679896323</v>
      </c>
      <c r="CX14" s="28">
        <f t="shared" si="1"/>
        <v>7102456.913266913</v>
      </c>
      <c r="CY14" s="28">
        <f t="shared" si="1"/>
        <v>6953933.127013579</v>
      </c>
      <c r="CZ14" s="28">
        <f t="shared" si="5"/>
        <v>2481559.2542101997</v>
      </c>
      <c r="DA14" s="28">
        <f t="shared" si="5"/>
        <v>2398332.2542101997</v>
      </c>
      <c r="DC14" s="28">
        <f t="shared" si="6"/>
        <v>-4620897.6590567138</v>
      </c>
      <c r="DD14" s="28">
        <f t="shared" si="6"/>
        <v>-4555600.8728033789</v>
      </c>
      <c r="DF14" s="28">
        <f t="shared" si="7"/>
        <v>-6480473.4256861228</v>
      </c>
    </row>
    <row r="15" spans="1:110" x14ac:dyDescent="0.3">
      <c r="A15" s="27" t="s">
        <v>44</v>
      </c>
      <c r="B15" s="39">
        <v>15913</v>
      </c>
      <c r="C15" s="39">
        <v>29130.65</v>
      </c>
      <c r="D15" s="39">
        <v>29130.65</v>
      </c>
      <c r="E15" s="39">
        <v>0</v>
      </c>
      <c r="F15" s="39">
        <v>0</v>
      </c>
      <c r="G15" s="40"/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40"/>
      <c r="N15" s="39">
        <v>10798.92</v>
      </c>
      <c r="O15" s="28">
        <v>16278.98</v>
      </c>
      <c r="P15" s="28">
        <v>16278.98</v>
      </c>
      <c r="Q15" s="28">
        <v>0</v>
      </c>
      <c r="R15" s="28">
        <v>0</v>
      </c>
      <c r="T15" s="41">
        <v>200385.34</v>
      </c>
      <c r="U15" s="41">
        <v>200385.34</v>
      </c>
      <c r="V15" s="41">
        <v>200385.34</v>
      </c>
      <c r="W15" s="41">
        <v>200385.34</v>
      </c>
      <c r="X15" s="41">
        <v>200385.34</v>
      </c>
      <c r="Z15" s="28">
        <v>0</v>
      </c>
      <c r="AA15" s="28">
        <v>69338</v>
      </c>
      <c r="AB15" s="28">
        <v>44124</v>
      </c>
      <c r="AC15" s="28">
        <v>69338</v>
      </c>
      <c r="AD15" s="28">
        <v>44124</v>
      </c>
      <c r="AE15" s="33">
        <f t="shared" si="2"/>
        <v>1.2606927886692485E-3</v>
      </c>
      <c r="AF15" s="28">
        <f t="shared" si="3"/>
        <v>37820.783660077454</v>
      </c>
      <c r="AH15" s="28">
        <v>3679</v>
      </c>
      <c r="AI15" s="28">
        <v>3823</v>
      </c>
      <c r="AJ15" s="28">
        <v>3823</v>
      </c>
      <c r="AK15" s="28">
        <v>3823</v>
      </c>
      <c r="AL15" s="28">
        <v>3823</v>
      </c>
      <c r="AN15" s="28">
        <v>2983350</v>
      </c>
      <c r="AO15" s="28">
        <v>1684604</v>
      </c>
      <c r="AP15" s="28">
        <v>1684604</v>
      </c>
      <c r="AQ15" s="28">
        <v>1329088</v>
      </c>
      <c r="AR15" s="34">
        <v>1329088</v>
      </c>
      <c r="AS15" s="35">
        <v>3014125</v>
      </c>
      <c r="AT15" s="35"/>
      <c r="AU15" s="28">
        <v>0</v>
      </c>
      <c r="AV15" s="28">
        <v>616465</v>
      </c>
      <c r="AW15" s="28">
        <v>616465</v>
      </c>
      <c r="AX15" s="28">
        <v>300552</v>
      </c>
      <c r="AY15" s="28">
        <v>300552</v>
      </c>
      <c r="AZ15" s="42"/>
      <c r="BA15" s="36">
        <v>24859.158460069764</v>
      </c>
      <c r="BB15" s="36">
        <v>0</v>
      </c>
      <c r="BC15" s="36">
        <v>0</v>
      </c>
      <c r="BD15" s="36">
        <v>0</v>
      </c>
      <c r="BE15" s="36">
        <v>0</v>
      </c>
      <c r="BF15" s="36"/>
      <c r="BG15" s="39">
        <v>106449</v>
      </c>
      <c r="BH15" s="39">
        <v>153231</v>
      </c>
      <c r="BI15" s="39">
        <v>153231</v>
      </c>
      <c r="BJ15" s="30">
        <v>0</v>
      </c>
      <c r="BK15" s="30">
        <v>0</v>
      </c>
      <c r="BL15" s="40"/>
      <c r="BM15" s="39">
        <v>0</v>
      </c>
      <c r="BN15" s="39">
        <v>0</v>
      </c>
      <c r="BO15" s="39">
        <v>0</v>
      </c>
      <c r="BP15" s="30">
        <v>0</v>
      </c>
      <c r="BQ15" s="30">
        <v>0</v>
      </c>
      <c r="BR15" s="39"/>
      <c r="BS15" s="43">
        <v>0</v>
      </c>
      <c r="BT15" s="28">
        <v>144994.47048670074</v>
      </c>
      <c r="BU15" s="28">
        <v>144994.47048670074</v>
      </c>
      <c r="BV15" s="36">
        <v>0</v>
      </c>
      <c r="BW15" s="36">
        <v>0</v>
      </c>
      <c r="BX15" s="36"/>
      <c r="BY15" s="43">
        <v>0</v>
      </c>
      <c r="BZ15" s="36">
        <v>0</v>
      </c>
      <c r="CA15" s="36">
        <v>0</v>
      </c>
      <c r="CB15" s="30">
        <v>0</v>
      </c>
      <c r="CC15" s="30">
        <v>0</v>
      </c>
      <c r="CE15" s="28">
        <f t="shared" si="0"/>
        <v>3345434.4184600697</v>
      </c>
      <c r="CF15" s="28">
        <f t="shared" si="0"/>
        <v>2918250.4404867003</v>
      </c>
      <c r="CG15" s="28">
        <f t="shared" si="0"/>
        <v>2893036.4404867003</v>
      </c>
      <c r="CH15" s="28">
        <f t="shared" si="4"/>
        <v>1903186.34</v>
      </c>
      <c r="CI15" s="28">
        <f t="shared" si="4"/>
        <v>1877972.34</v>
      </c>
      <c r="CK15" s="43">
        <v>0</v>
      </c>
      <c r="CL15" s="28">
        <v>-713026.54394999996</v>
      </c>
      <c r="CM15" s="28">
        <v>-736199.93839999998</v>
      </c>
      <c r="CN15" s="28">
        <v>-699657.17447267799</v>
      </c>
      <c r="CO15" s="28">
        <v>-699657.17447267799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W15" s="28">
        <f t="shared" si="1"/>
        <v>3345434.4184600697</v>
      </c>
      <c r="CX15" s="28">
        <f t="shared" si="1"/>
        <v>2205223.8965367004</v>
      </c>
      <c r="CY15" s="28">
        <f t="shared" si="1"/>
        <v>2156836.5020867004</v>
      </c>
      <c r="CZ15" s="28">
        <f t="shared" si="5"/>
        <v>1203529.1655273221</v>
      </c>
      <c r="DA15" s="28">
        <f t="shared" si="5"/>
        <v>1178315.1655273221</v>
      </c>
      <c r="DC15" s="28">
        <f t="shared" si="6"/>
        <v>-1001694.7310093783</v>
      </c>
      <c r="DD15" s="28">
        <f t="shared" si="6"/>
        <v>-978521.33655937831</v>
      </c>
      <c r="DF15" s="28">
        <f t="shared" si="7"/>
        <v>-2141905.2529327478</v>
      </c>
    </row>
    <row r="16" spans="1:110" x14ac:dyDescent="0.3">
      <c r="A16" s="27" t="s">
        <v>45</v>
      </c>
      <c r="B16" s="39">
        <v>0</v>
      </c>
      <c r="C16" s="39">
        <v>3650.93</v>
      </c>
      <c r="D16" s="39">
        <v>3650.93</v>
      </c>
      <c r="E16" s="39">
        <v>0</v>
      </c>
      <c r="F16" s="39">
        <v>0</v>
      </c>
      <c r="G16" s="40"/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40"/>
      <c r="N16" s="39">
        <v>10761.300000000001</v>
      </c>
      <c r="O16" s="28">
        <v>16044.55</v>
      </c>
      <c r="P16" s="28">
        <v>16044.55</v>
      </c>
      <c r="Q16" s="28">
        <v>0</v>
      </c>
      <c r="R16" s="28">
        <v>0</v>
      </c>
      <c r="T16" s="41">
        <v>181709.74</v>
      </c>
      <c r="U16" s="41">
        <v>181709.74</v>
      </c>
      <c r="V16" s="41">
        <v>181709.74</v>
      </c>
      <c r="W16" s="41">
        <v>181709.74</v>
      </c>
      <c r="X16" s="41">
        <v>181709.74</v>
      </c>
      <c r="Z16" s="28">
        <v>0</v>
      </c>
      <c r="AA16" s="28">
        <v>49934</v>
      </c>
      <c r="AB16" s="28">
        <v>31776</v>
      </c>
      <c r="AC16" s="28">
        <v>49934</v>
      </c>
      <c r="AD16" s="28">
        <v>31776</v>
      </c>
      <c r="AE16" s="33">
        <f t="shared" si="2"/>
        <v>9.0789226267573705E-4</v>
      </c>
      <c r="AF16" s="28">
        <f t="shared" si="3"/>
        <v>27236.767880272113</v>
      </c>
      <c r="AH16" s="28">
        <v>6841</v>
      </c>
      <c r="AI16" s="28">
        <v>6877</v>
      </c>
      <c r="AJ16" s="28">
        <v>6877</v>
      </c>
      <c r="AK16" s="28">
        <v>6877</v>
      </c>
      <c r="AL16" s="28">
        <v>6877</v>
      </c>
      <c r="AN16" s="28">
        <v>1223830</v>
      </c>
      <c r="AO16" s="28">
        <v>931140</v>
      </c>
      <c r="AP16" s="28">
        <v>931140</v>
      </c>
      <c r="AQ16" s="28">
        <v>814562</v>
      </c>
      <c r="AR16" s="34">
        <v>814562</v>
      </c>
      <c r="AS16" s="35">
        <v>1240328</v>
      </c>
      <c r="AT16" s="35"/>
      <c r="AU16" s="28">
        <v>0</v>
      </c>
      <c r="AV16" s="28">
        <v>518457</v>
      </c>
      <c r="AW16" s="28">
        <v>518457</v>
      </c>
      <c r="AX16" s="28">
        <v>529407</v>
      </c>
      <c r="AY16" s="28">
        <v>529407</v>
      </c>
      <c r="AZ16" s="42"/>
      <c r="BA16" s="36">
        <v>138521.22775959916</v>
      </c>
      <c r="BB16" s="36">
        <v>0</v>
      </c>
      <c r="BC16" s="36">
        <v>0</v>
      </c>
      <c r="BD16" s="36">
        <v>0</v>
      </c>
      <c r="BE16" s="36">
        <v>0</v>
      </c>
      <c r="BF16" s="36"/>
      <c r="BG16" s="39">
        <v>53783</v>
      </c>
      <c r="BH16" s="39">
        <v>77420</v>
      </c>
      <c r="BI16" s="39">
        <v>77420</v>
      </c>
      <c r="BJ16" s="30">
        <v>0</v>
      </c>
      <c r="BK16" s="30">
        <v>0</v>
      </c>
      <c r="BL16" s="40"/>
      <c r="BM16" s="39">
        <v>0</v>
      </c>
      <c r="BN16" s="39">
        <v>0</v>
      </c>
      <c r="BO16" s="39">
        <v>0</v>
      </c>
      <c r="BP16" s="30">
        <v>0</v>
      </c>
      <c r="BQ16" s="30">
        <v>0</v>
      </c>
      <c r="BR16" s="39"/>
      <c r="BS16" s="43">
        <v>0</v>
      </c>
      <c r="BT16" s="43">
        <v>0</v>
      </c>
      <c r="BU16" s="43">
        <v>0</v>
      </c>
      <c r="BV16" s="36">
        <v>0</v>
      </c>
      <c r="BW16" s="36">
        <v>0</v>
      </c>
      <c r="BX16" s="36"/>
      <c r="BY16" s="43">
        <v>0</v>
      </c>
      <c r="BZ16" s="36">
        <v>0</v>
      </c>
      <c r="CA16" s="36">
        <v>0</v>
      </c>
      <c r="CB16" s="30">
        <v>0</v>
      </c>
      <c r="CC16" s="30">
        <v>0</v>
      </c>
      <c r="CD16" s="43"/>
      <c r="CE16" s="28">
        <f t="shared" si="0"/>
        <v>1615446.2677595993</v>
      </c>
      <c r="CF16" s="28">
        <f t="shared" si="0"/>
        <v>1785233.22</v>
      </c>
      <c r="CG16" s="28">
        <f t="shared" si="0"/>
        <v>1767075.22</v>
      </c>
      <c r="CH16" s="28">
        <f t="shared" si="4"/>
        <v>1582489.74</v>
      </c>
      <c r="CI16" s="28">
        <f t="shared" si="4"/>
        <v>1564331.74</v>
      </c>
      <c r="CK16" s="43">
        <v>0</v>
      </c>
      <c r="CL16" s="28">
        <v>-272945.8684146626</v>
      </c>
      <c r="CM16" s="28">
        <v>-281816.62130028632</v>
      </c>
      <c r="CN16" s="28">
        <v>-267828.0867652882</v>
      </c>
      <c r="CO16" s="28">
        <v>-267828.0867652882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W16" s="28">
        <f t="shared" si="1"/>
        <v>1615446.2677595993</v>
      </c>
      <c r="CX16" s="28">
        <f t="shared" si="1"/>
        <v>1512287.3515853374</v>
      </c>
      <c r="CY16" s="28">
        <f t="shared" si="1"/>
        <v>1485258.5986997136</v>
      </c>
      <c r="CZ16" s="28">
        <f t="shared" si="5"/>
        <v>1314661.6532347118</v>
      </c>
      <c r="DA16" s="28">
        <f t="shared" si="5"/>
        <v>1296503.6532347118</v>
      </c>
      <c r="DC16" s="28">
        <f t="shared" si="6"/>
        <v>-197625.69835062558</v>
      </c>
      <c r="DD16" s="28">
        <f t="shared" si="6"/>
        <v>-188754.94546500174</v>
      </c>
      <c r="DF16" s="28">
        <f t="shared" si="7"/>
        <v>-300784.61452488741</v>
      </c>
    </row>
    <row r="17" spans="1:110" x14ac:dyDescent="0.3">
      <c r="A17" s="27" t="s">
        <v>46</v>
      </c>
      <c r="B17" s="39">
        <v>0</v>
      </c>
      <c r="C17" s="39">
        <v>38694.51</v>
      </c>
      <c r="D17" s="39">
        <v>38694.51</v>
      </c>
      <c r="E17" s="39">
        <v>0</v>
      </c>
      <c r="F17" s="39">
        <v>0</v>
      </c>
      <c r="G17" s="40"/>
      <c r="H17" s="39">
        <v>0</v>
      </c>
      <c r="I17" s="43">
        <v>109478</v>
      </c>
      <c r="J17" s="43">
        <v>109478</v>
      </c>
      <c r="K17" s="43">
        <v>0</v>
      </c>
      <c r="L17" s="43">
        <v>0</v>
      </c>
      <c r="M17" s="40"/>
      <c r="N17" s="39">
        <v>35494.800000000003</v>
      </c>
      <c r="O17" s="28">
        <v>54186.86</v>
      </c>
      <c r="P17" s="28">
        <v>54186.86</v>
      </c>
      <c r="Q17" s="28">
        <v>0</v>
      </c>
      <c r="R17" s="28">
        <v>0</v>
      </c>
      <c r="T17" s="41">
        <v>400003.56</v>
      </c>
      <c r="U17" s="41">
        <v>400003.56</v>
      </c>
      <c r="V17" s="41">
        <v>400003.56</v>
      </c>
      <c r="W17" s="41">
        <v>400003.56</v>
      </c>
      <c r="X17" s="41">
        <v>400003.56</v>
      </c>
      <c r="Z17" s="28">
        <v>0</v>
      </c>
      <c r="AA17" s="28">
        <v>285085</v>
      </c>
      <c r="AB17" s="28">
        <v>181417</v>
      </c>
      <c r="AC17" s="28">
        <v>285085</v>
      </c>
      <c r="AD17" s="28">
        <v>181417</v>
      </c>
      <c r="AE17" s="33">
        <f t="shared" si="2"/>
        <v>5.1833713642991247E-3</v>
      </c>
      <c r="AF17" s="28">
        <f t="shared" si="3"/>
        <v>155501.14092897373</v>
      </c>
      <c r="AH17" s="28">
        <v>21033</v>
      </c>
      <c r="AI17" s="28">
        <v>21252</v>
      </c>
      <c r="AJ17" s="28">
        <v>21252</v>
      </c>
      <c r="AK17" s="28">
        <v>21252</v>
      </c>
      <c r="AL17" s="28">
        <v>21252</v>
      </c>
      <c r="AN17" s="28">
        <v>2211848</v>
      </c>
      <c r="AO17" s="28">
        <v>0</v>
      </c>
      <c r="AP17" s="28">
        <v>0</v>
      </c>
      <c r="AQ17" s="28">
        <v>0</v>
      </c>
      <c r="AR17" s="34">
        <v>0</v>
      </c>
      <c r="AS17" s="35">
        <v>2425443</v>
      </c>
      <c r="AT17" s="35"/>
      <c r="AU17" s="28">
        <v>0</v>
      </c>
      <c r="AV17" s="28">
        <v>1514029</v>
      </c>
      <c r="AW17" s="28">
        <v>1514029</v>
      </c>
      <c r="AX17" s="28">
        <v>0</v>
      </c>
      <c r="AY17" s="28">
        <v>0</v>
      </c>
      <c r="AZ17" s="42"/>
      <c r="BA17" s="36">
        <v>374850.165888099</v>
      </c>
      <c r="BB17" s="36">
        <v>0</v>
      </c>
      <c r="BC17" s="36">
        <v>0</v>
      </c>
      <c r="BD17" s="36">
        <v>0</v>
      </c>
      <c r="BE17" s="36">
        <v>0</v>
      </c>
      <c r="BF17" s="36"/>
      <c r="BG17" s="39">
        <v>570402</v>
      </c>
      <c r="BH17" s="39">
        <v>821080</v>
      </c>
      <c r="BI17" s="39">
        <v>821080</v>
      </c>
      <c r="BJ17" s="30">
        <v>0</v>
      </c>
      <c r="BK17" s="30">
        <v>0</v>
      </c>
      <c r="BL17" s="40"/>
      <c r="BM17" s="39">
        <v>0</v>
      </c>
      <c r="BN17" s="39">
        <v>0</v>
      </c>
      <c r="BO17" s="39">
        <v>0</v>
      </c>
      <c r="BP17" s="30">
        <v>0</v>
      </c>
      <c r="BQ17" s="30">
        <v>0</v>
      </c>
      <c r="BR17" s="39"/>
      <c r="BS17" s="43">
        <v>0</v>
      </c>
      <c r="BT17" s="43">
        <v>0</v>
      </c>
      <c r="BU17" s="43">
        <v>0</v>
      </c>
      <c r="BV17" s="36">
        <v>0</v>
      </c>
      <c r="BW17" s="36">
        <v>0</v>
      </c>
      <c r="BX17" s="36"/>
      <c r="BY17" s="43">
        <v>0</v>
      </c>
      <c r="BZ17" s="36">
        <v>0</v>
      </c>
      <c r="CA17" s="36">
        <v>0</v>
      </c>
      <c r="CB17" s="30">
        <v>0</v>
      </c>
      <c r="CC17" s="30">
        <v>0</v>
      </c>
      <c r="CD17" s="43"/>
      <c r="CE17" s="28">
        <f t="shared" si="0"/>
        <v>3613631.5258880989</v>
      </c>
      <c r="CF17" s="28">
        <f t="shared" si="0"/>
        <v>3243808.9299999997</v>
      </c>
      <c r="CG17" s="28">
        <f t="shared" si="0"/>
        <v>3140140.9299999997</v>
      </c>
      <c r="CH17" s="28">
        <f t="shared" si="4"/>
        <v>706340.56</v>
      </c>
      <c r="CI17" s="28">
        <f t="shared" si="4"/>
        <v>602672.56000000006</v>
      </c>
      <c r="CK17" s="43">
        <v>0</v>
      </c>
      <c r="CL17" s="28">
        <v>-2747783.5940100001</v>
      </c>
      <c r="CM17" s="28">
        <v>-2837086.6832533334</v>
      </c>
      <c r="CN17" s="28">
        <v>-2696262.1823265948</v>
      </c>
      <c r="CO17" s="28">
        <v>-2696262.1823265948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W17" s="28">
        <f t="shared" si="1"/>
        <v>3613631.5258880989</v>
      </c>
      <c r="CX17" s="28">
        <f t="shared" si="1"/>
        <v>496025.33598999988</v>
      </c>
      <c r="CY17" s="28">
        <f t="shared" si="1"/>
        <v>303054.24674666655</v>
      </c>
      <c r="CZ17" s="28">
        <f t="shared" si="5"/>
        <v>-1989921.6223265948</v>
      </c>
      <c r="DA17" s="28">
        <f t="shared" si="5"/>
        <v>-2093589.6223265948</v>
      </c>
      <c r="DC17" s="28">
        <f t="shared" si="6"/>
        <v>-2485946.9583165948</v>
      </c>
      <c r="DD17" s="28">
        <f t="shared" si="6"/>
        <v>-2396643.8690732615</v>
      </c>
      <c r="DF17" s="28">
        <f t="shared" si="7"/>
        <v>-5603553.1482146941</v>
      </c>
    </row>
    <row r="18" spans="1:110" x14ac:dyDescent="0.3">
      <c r="A18" s="27" t="s">
        <v>47</v>
      </c>
      <c r="B18" s="39">
        <v>2367096</v>
      </c>
      <c r="C18" s="39">
        <v>2782382.69</v>
      </c>
      <c r="D18" s="39">
        <v>2782382.69</v>
      </c>
      <c r="E18" s="39">
        <v>2782382.69</v>
      </c>
      <c r="F18" s="39">
        <v>2782382.69</v>
      </c>
      <c r="G18" s="40"/>
      <c r="H18" s="39">
        <v>7454025</v>
      </c>
      <c r="I18" s="43">
        <v>1961507</v>
      </c>
      <c r="J18" s="43">
        <v>1961507</v>
      </c>
      <c r="K18" s="43">
        <v>1961507</v>
      </c>
      <c r="L18" s="43">
        <v>1961507</v>
      </c>
      <c r="M18" s="40"/>
      <c r="N18" s="39">
        <v>3902642.04</v>
      </c>
      <c r="O18" s="28">
        <v>5856925.3399999999</v>
      </c>
      <c r="P18" s="28">
        <v>5856925.3399999999</v>
      </c>
      <c r="Q18" s="28">
        <v>0</v>
      </c>
      <c r="R18" s="28">
        <v>0</v>
      </c>
      <c r="T18" s="41">
        <v>1390777.68</v>
      </c>
      <c r="U18" s="41">
        <v>1390777.68</v>
      </c>
      <c r="V18" s="41">
        <v>1390777.68</v>
      </c>
      <c r="W18" s="41">
        <v>1390777.68</v>
      </c>
      <c r="X18" s="41">
        <v>1390777.68</v>
      </c>
      <c r="Z18" s="28">
        <v>0</v>
      </c>
      <c r="AA18" s="28">
        <v>4352575</v>
      </c>
      <c r="AB18" s="28">
        <v>2769820</v>
      </c>
      <c r="AC18" s="28">
        <v>4352575</v>
      </c>
      <c r="AD18" s="28">
        <v>2769820</v>
      </c>
      <c r="AE18" s="33">
        <f t="shared" si="2"/>
        <v>7.9137845260060208E-2</v>
      </c>
      <c r="AF18" s="28">
        <f t="shared" si="3"/>
        <v>2374135.3578018062</v>
      </c>
      <c r="AH18" s="28">
        <v>2071995</v>
      </c>
      <c r="AI18" s="28">
        <v>2057245</v>
      </c>
      <c r="AJ18" s="28">
        <v>2057245</v>
      </c>
      <c r="AK18" s="28">
        <v>2057245</v>
      </c>
      <c r="AL18" s="28">
        <v>2057245</v>
      </c>
      <c r="AN18" s="28">
        <v>181105390</v>
      </c>
      <c r="AO18" s="28">
        <v>155146948</v>
      </c>
      <c r="AP18" s="28">
        <v>155146948</v>
      </c>
      <c r="AQ18" s="28">
        <v>170032644</v>
      </c>
      <c r="AR18" s="34">
        <v>170032644</v>
      </c>
      <c r="AS18" s="35">
        <v>181523711</v>
      </c>
      <c r="AT18" s="35"/>
      <c r="AU18" s="28">
        <v>0</v>
      </c>
      <c r="AV18" s="28">
        <v>39109458</v>
      </c>
      <c r="AW18" s="28">
        <v>39109458</v>
      </c>
      <c r="AX18" s="28">
        <v>50132902</v>
      </c>
      <c r="AY18" s="28">
        <v>50132902</v>
      </c>
      <c r="AZ18" s="42"/>
      <c r="BA18" s="36">
        <v>1031563.6352191756</v>
      </c>
      <c r="BB18" s="36">
        <v>0</v>
      </c>
      <c r="BC18" s="36">
        <v>0</v>
      </c>
      <c r="BD18" s="36">
        <v>0</v>
      </c>
      <c r="BE18" s="36">
        <v>0</v>
      </c>
      <c r="BF18" s="36"/>
      <c r="BG18" s="39">
        <v>14476283</v>
      </c>
      <c r="BH18" s="39">
        <v>9758441</v>
      </c>
      <c r="BI18" s="39">
        <v>9758441</v>
      </c>
      <c r="BJ18" s="30">
        <v>0</v>
      </c>
      <c r="BK18" s="30">
        <v>0</v>
      </c>
      <c r="BL18" s="40"/>
      <c r="BM18" s="39">
        <v>3095669</v>
      </c>
      <c r="BN18" s="39">
        <v>3236058</v>
      </c>
      <c r="BO18" s="39">
        <v>3236058</v>
      </c>
      <c r="BP18" s="30">
        <v>0</v>
      </c>
      <c r="BQ18" s="30">
        <v>0</v>
      </c>
      <c r="BR18" s="39"/>
      <c r="BS18" s="43">
        <v>0</v>
      </c>
      <c r="BT18" s="28">
        <v>5222046.5067789946</v>
      </c>
      <c r="BU18" s="28">
        <v>5222046.5067789946</v>
      </c>
      <c r="BV18" s="36">
        <v>0</v>
      </c>
      <c r="BW18" s="36">
        <v>0</v>
      </c>
      <c r="BX18" s="36"/>
      <c r="BY18" s="43">
        <v>0</v>
      </c>
      <c r="BZ18" s="36">
        <v>0</v>
      </c>
      <c r="CA18" s="36">
        <v>0</v>
      </c>
      <c r="CB18" s="30">
        <v>8053083</v>
      </c>
      <c r="CC18" s="30">
        <v>8053083</v>
      </c>
      <c r="CE18" s="28">
        <f t="shared" si="0"/>
        <v>216895441.35521919</v>
      </c>
      <c r="CF18" s="28">
        <f t="shared" si="0"/>
        <v>230874364.21677899</v>
      </c>
      <c r="CG18" s="28">
        <f t="shared" si="0"/>
        <v>229291609.21677899</v>
      </c>
      <c r="CH18" s="28">
        <f t="shared" si="4"/>
        <v>240763116.37</v>
      </c>
      <c r="CI18" s="28">
        <f t="shared" si="4"/>
        <v>239180361.37</v>
      </c>
      <c r="CK18" s="43">
        <v>0</v>
      </c>
      <c r="CL18" s="28">
        <v>-12908367.75564</v>
      </c>
      <c r="CM18" s="28">
        <v>-13327890.282880001</v>
      </c>
      <c r="CN18" s="28">
        <v>-12666333.655593362</v>
      </c>
      <c r="CO18" s="28">
        <v>-12666333.655593362</v>
      </c>
      <c r="CQ18" s="28">
        <v>0</v>
      </c>
      <c r="CR18" s="28">
        <v>20015970.250500001</v>
      </c>
      <c r="CS18" s="28">
        <v>20015970.250500001</v>
      </c>
      <c r="CT18" s="28">
        <v>20015970.250500001</v>
      </c>
      <c r="CU18" s="28">
        <v>20015970.250500001</v>
      </c>
      <c r="CW18" s="28">
        <f t="shared" si="1"/>
        <v>216895441.35521919</v>
      </c>
      <c r="CX18" s="28">
        <f t="shared" si="1"/>
        <v>237981966.71163902</v>
      </c>
      <c r="CY18" s="28">
        <f t="shared" si="1"/>
        <v>235979689.18439901</v>
      </c>
      <c r="CZ18" s="28">
        <f t="shared" si="5"/>
        <v>248112752.96490663</v>
      </c>
      <c r="DA18" s="28">
        <f t="shared" si="5"/>
        <v>246529997.96490663</v>
      </c>
      <c r="DC18" s="28">
        <f t="shared" si="6"/>
        <v>10130786.253267616</v>
      </c>
      <c r="DD18" s="28">
        <f t="shared" si="6"/>
        <v>10550308.780507624</v>
      </c>
      <c r="DF18" s="28">
        <f t="shared" si="7"/>
        <v>31217311.609687448</v>
      </c>
    </row>
    <row r="19" spans="1:110" x14ac:dyDescent="0.3">
      <c r="A19" s="27" t="s">
        <v>48</v>
      </c>
      <c r="B19" s="39">
        <v>51</v>
      </c>
      <c r="C19" s="39">
        <v>766.44</v>
      </c>
      <c r="D19" s="39">
        <v>766.44</v>
      </c>
      <c r="E19" s="39">
        <v>0</v>
      </c>
      <c r="F19" s="39">
        <v>0</v>
      </c>
      <c r="G19" s="40"/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40"/>
      <c r="N19" s="39">
        <v>5445.66</v>
      </c>
      <c r="O19" s="28">
        <v>8143.42</v>
      </c>
      <c r="P19" s="28">
        <v>8143.42</v>
      </c>
      <c r="Q19" s="28">
        <v>0</v>
      </c>
      <c r="R19" s="28">
        <v>0</v>
      </c>
      <c r="T19" s="41">
        <v>178701.31</v>
      </c>
      <c r="U19" s="41">
        <v>178701.31</v>
      </c>
      <c r="V19" s="41">
        <v>178701.31</v>
      </c>
      <c r="W19" s="41">
        <v>178701.31</v>
      </c>
      <c r="X19" s="41">
        <v>178701.31</v>
      </c>
      <c r="Z19" s="28">
        <v>0</v>
      </c>
      <c r="AA19" s="28">
        <v>43277</v>
      </c>
      <c r="AB19" s="28">
        <v>27540</v>
      </c>
      <c r="AC19" s="28">
        <v>43277</v>
      </c>
      <c r="AD19" s="28">
        <v>27540</v>
      </c>
      <c r="AE19" s="33">
        <f t="shared" si="2"/>
        <v>7.8685571858488955E-4</v>
      </c>
      <c r="AF19" s="28">
        <f t="shared" si="3"/>
        <v>23605.671557546688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N19" s="28">
        <v>23014</v>
      </c>
      <c r="AO19" s="28">
        <v>12100</v>
      </c>
      <c r="AP19" s="28">
        <v>12100</v>
      </c>
      <c r="AQ19" s="28">
        <v>12100</v>
      </c>
      <c r="AR19" s="34">
        <v>12100</v>
      </c>
      <c r="AS19" s="35">
        <v>38120</v>
      </c>
      <c r="AT19" s="35"/>
      <c r="AU19" s="28">
        <v>0</v>
      </c>
      <c r="AV19" s="28">
        <v>18275</v>
      </c>
      <c r="AW19" s="28">
        <v>18275</v>
      </c>
      <c r="AX19" s="28">
        <v>0</v>
      </c>
      <c r="AY19" s="28">
        <v>0</v>
      </c>
      <c r="AZ19" s="42"/>
      <c r="BA19" s="36">
        <v>586.9228173634948</v>
      </c>
      <c r="BB19" s="36">
        <v>0</v>
      </c>
      <c r="BC19" s="36">
        <v>0</v>
      </c>
      <c r="BD19" s="36">
        <v>0</v>
      </c>
      <c r="BE19" s="36">
        <v>0</v>
      </c>
      <c r="BF19" s="36"/>
      <c r="BG19" s="39">
        <v>15670</v>
      </c>
      <c r="BH19" s="39">
        <v>22557</v>
      </c>
      <c r="BI19" s="39">
        <v>22557</v>
      </c>
      <c r="BJ19" s="30">
        <v>0</v>
      </c>
      <c r="BK19" s="30">
        <v>0</v>
      </c>
      <c r="BL19" s="40"/>
      <c r="BM19" s="39">
        <v>0</v>
      </c>
      <c r="BN19" s="39">
        <v>0</v>
      </c>
      <c r="BO19" s="39">
        <v>0</v>
      </c>
      <c r="BP19" s="30">
        <v>0</v>
      </c>
      <c r="BQ19" s="30">
        <v>0</v>
      </c>
      <c r="BR19" s="39"/>
      <c r="BS19" s="43">
        <v>0</v>
      </c>
      <c r="BT19" s="43">
        <v>0</v>
      </c>
      <c r="BU19" s="43">
        <v>0</v>
      </c>
      <c r="BV19" s="36">
        <v>0</v>
      </c>
      <c r="BW19" s="36">
        <v>0</v>
      </c>
      <c r="BX19" s="36"/>
      <c r="BY19" s="43">
        <v>0</v>
      </c>
      <c r="BZ19" s="36">
        <v>0</v>
      </c>
      <c r="CA19" s="36">
        <v>0</v>
      </c>
      <c r="CB19" s="30">
        <v>0</v>
      </c>
      <c r="CC19" s="30">
        <v>0</v>
      </c>
      <c r="CD19" s="43"/>
      <c r="CE19" s="28">
        <f t="shared" si="0"/>
        <v>223468.89281736349</v>
      </c>
      <c r="CF19" s="28">
        <f t="shared" si="0"/>
        <v>283820.17</v>
      </c>
      <c r="CG19" s="28">
        <f t="shared" si="0"/>
        <v>268083.17</v>
      </c>
      <c r="CH19" s="28">
        <f t="shared" si="4"/>
        <v>234078.31</v>
      </c>
      <c r="CI19" s="28">
        <f t="shared" si="4"/>
        <v>218341.31</v>
      </c>
      <c r="CK19" s="43">
        <v>0</v>
      </c>
      <c r="CL19" s="28">
        <v>-169504.1929856115</v>
      </c>
      <c r="CM19" s="28">
        <v>-175013.08681055155</v>
      </c>
      <c r="CN19" s="28">
        <v>-166325.96041740171</v>
      </c>
      <c r="CO19" s="28">
        <v>-166325.96041740171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W19" s="28">
        <f t="shared" si="1"/>
        <v>223468.89281736349</v>
      </c>
      <c r="CX19" s="28">
        <f t="shared" si="1"/>
        <v>114315.9770143885</v>
      </c>
      <c r="CY19" s="28">
        <f t="shared" si="1"/>
        <v>93070.083189448444</v>
      </c>
      <c r="CZ19" s="28">
        <f t="shared" si="5"/>
        <v>67752.349582598283</v>
      </c>
      <c r="DA19" s="28">
        <f t="shared" si="5"/>
        <v>52015.349582598283</v>
      </c>
      <c r="DC19" s="28">
        <f t="shared" si="6"/>
        <v>-46563.627431790213</v>
      </c>
      <c r="DD19" s="28">
        <f t="shared" si="6"/>
        <v>-41054.733606850161</v>
      </c>
      <c r="DF19" s="28">
        <f t="shared" si="7"/>
        <v>-155716.54323476521</v>
      </c>
    </row>
    <row r="20" spans="1:110" x14ac:dyDescent="0.3">
      <c r="A20" s="27" t="s">
        <v>49</v>
      </c>
      <c r="B20" s="39">
        <v>0</v>
      </c>
      <c r="C20" s="39">
        <v>57422.89</v>
      </c>
      <c r="D20" s="39">
        <v>57422.89</v>
      </c>
      <c r="E20" s="39">
        <v>0</v>
      </c>
      <c r="F20" s="39">
        <v>0</v>
      </c>
      <c r="G20" s="40"/>
      <c r="H20" s="39">
        <v>392185</v>
      </c>
      <c r="I20" s="39">
        <v>0</v>
      </c>
      <c r="J20" s="39">
        <v>0</v>
      </c>
      <c r="K20" s="39">
        <v>0</v>
      </c>
      <c r="L20" s="39">
        <v>0</v>
      </c>
      <c r="M20" s="40"/>
      <c r="N20" s="39">
        <v>372954.12</v>
      </c>
      <c r="O20" s="28">
        <v>559714.69999999995</v>
      </c>
      <c r="P20" s="28">
        <v>559714.69999999995</v>
      </c>
      <c r="Q20" s="28">
        <v>0</v>
      </c>
      <c r="R20" s="28">
        <v>0</v>
      </c>
      <c r="T20" s="41">
        <v>663932.68000000005</v>
      </c>
      <c r="U20" s="41">
        <v>663932.68000000005</v>
      </c>
      <c r="V20" s="41">
        <v>663932.68000000005</v>
      </c>
      <c r="W20" s="41">
        <v>663932.68000000005</v>
      </c>
      <c r="X20" s="41">
        <v>663932.68000000005</v>
      </c>
      <c r="Z20" s="28">
        <v>0</v>
      </c>
      <c r="AA20" s="28">
        <v>872362</v>
      </c>
      <c r="AB20" s="28">
        <v>555139</v>
      </c>
      <c r="AC20" s="28">
        <v>872362</v>
      </c>
      <c r="AD20" s="28">
        <v>555139</v>
      </c>
      <c r="AE20" s="33">
        <f t="shared" si="2"/>
        <v>1.5861150920261372E-2</v>
      </c>
      <c r="AF20" s="28">
        <f t="shared" si="3"/>
        <v>475834.52760784113</v>
      </c>
      <c r="AH20" s="28">
        <v>306457</v>
      </c>
      <c r="AI20" s="28">
        <v>297951</v>
      </c>
      <c r="AJ20" s="28">
        <v>297951</v>
      </c>
      <c r="AK20" s="28">
        <v>297951</v>
      </c>
      <c r="AL20" s="28">
        <v>297951</v>
      </c>
      <c r="AN20" s="28">
        <v>44853676</v>
      </c>
      <c r="AO20" s="28">
        <v>37950993</v>
      </c>
      <c r="AP20" s="28">
        <v>37950993</v>
      </c>
      <c r="AQ20" s="28">
        <v>37066121</v>
      </c>
      <c r="AR20" s="34">
        <v>37066121</v>
      </c>
      <c r="AS20" s="35">
        <v>45155067</v>
      </c>
      <c r="AT20" s="35"/>
      <c r="AU20" s="28">
        <v>0</v>
      </c>
      <c r="AV20" s="28">
        <v>13025426</v>
      </c>
      <c r="AW20" s="28">
        <v>13025426</v>
      </c>
      <c r="AX20" s="28">
        <v>15130162</v>
      </c>
      <c r="AY20" s="28">
        <v>15130162</v>
      </c>
      <c r="AZ20" s="42"/>
      <c r="BA20" s="36">
        <v>2486924.8854158134</v>
      </c>
      <c r="BB20" s="36">
        <v>0</v>
      </c>
      <c r="BC20" s="36">
        <v>0</v>
      </c>
      <c r="BD20" s="36">
        <v>0</v>
      </c>
      <c r="BE20" s="36">
        <v>0</v>
      </c>
      <c r="BF20" s="36"/>
      <c r="BG20" s="39">
        <v>1276119</v>
      </c>
      <c r="BH20" s="39">
        <v>1836944</v>
      </c>
      <c r="BI20" s="39">
        <v>1836944</v>
      </c>
      <c r="BJ20" s="30">
        <v>0</v>
      </c>
      <c r="BK20" s="30">
        <v>0</v>
      </c>
      <c r="BL20" s="40"/>
      <c r="BM20" s="39">
        <v>0</v>
      </c>
      <c r="BN20" s="39">
        <v>0</v>
      </c>
      <c r="BO20" s="39">
        <v>0</v>
      </c>
      <c r="BP20" s="30">
        <v>0</v>
      </c>
      <c r="BQ20" s="30">
        <v>0</v>
      </c>
      <c r="BR20" s="39"/>
      <c r="BS20" s="43">
        <v>0</v>
      </c>
      <c r="BT20" s="28">
        <v>1095291.4334354228</v>
      </c>
      <c r="BU20" s="28">
        <v>1095291.4334354228</v>
      </c>
      <c r="BV20" s="36">
        <v>0</v>
      </c>
      <c r="BW20" s="36">
        <v>0</v>
      </c>
      <c r="BX20" s="36"/>
      <c r="BY20" s="43">
        <v>0</v>
      </c>
      <c r="BZ20" s="36">
        <v>0</v>
      </c>
      <c r="CA20" s="36">
        <v>0</v>
      </c>
      <c r="CB20" s="30">
        <v>0</v>
      </c>
      <c r="CC20" s="30">
        <v>0</v>
      </c>
      <c r="CE20" s="28">
        <f t="shared" si="0"/>
        <v>50352248.685415812</v>
      </c>
      <c r="CF20" s="28">
        <f t="shared" si="0"/>
        <v>56360037.703435428</v>
      </c>
      <c r="CG20" s="28">
        <f t="shared" si="0"/>
        <v>56042814.703435428</v>
      </c>
      <c r="CH20" s="28">
        <f t="shared" si="4"/>
        <v>54030528.68</v>
      </c>
      <c r="CI20" s="28">
        <f t="shared" si="4"/>
        <v>53713305.68</v>
      </c>
      <c r="CK20" s="43">
        <v>0</v>
      </c>
      <c r="CL20" s="28">
        <v>-5994524.4651600001</v>
      </c>
      <c r="CM20" s="28">
        <v>-6189346.7773866663</v>
      </c>
      <c r="CN20" s="28">
        <v>-5882126.1076295814</v>
      </c>
      <c r="CO20" s="28">
        <v>-5882126.1076295814</v>
      </c>
      <c r="CQ20" s="28">
        <v>0</v>
      </c>
      <c r="CR20" s="28">
        <v>1958564.4981000002</v>
      </c>
      <c r="CS20" s="28">
        <v>1958564.4981000002</v>
      </c>
      <c r="CT20" s="28">
        <v>1958564.4981000002</v>
      </c>
      <c r="CU20" s="28">
        <v>1958564.4981000002</v>
      </c>
      <c r="CW20" s="28">
        <f t="shared" si="1"/>
        <v>50352248.685415812</v>
      </c>
      <c r="CX20" s="28">
        <f t="shared" si="1"/>
        <v>52324077.736375429</v>
      </c>
      <c r="CY20" s="28">
        <f t="shared" si="1"/>
        <v>51812032.424148761</v>
      </c>
      <c r="CZ20" s="28">
        <f t="shared" si="5"/>
        <v>50106967.070470415</v>
      </c>
      <c r="DA20" s="28">
        <f t="shared" si="5"/>
        <v>49789744.070470415</v>
      </c>
      <c r="DC20" s="28">
        <f t="shared" si="6"/>
        <v>-2217110.6659050137</v>
      </c>
      <c r="DD20" s="28">
        <f t="shared" si="6"/>
        <v>-2022288.3536783457</v>
      </c>
      <c r="DF20" s="28">
        <f t="shared" si="7"/>
        <v>-245281.61494539678</v>
      </c>
    </row>
    <row r="21" spans="1:110" x14ac:dyDescent="0.3">
      <c r="A21" s="27" t="s">
        <v>50</v>
      </c>
      <c r="B21" s="39">
        <v>337</v>
      </c>
      <c r="C21" s="39">
        <v>18163.27</v>
      </c>
      <c r="D21" s="39">
        <v>18163.27</v>
      </c>
      <c r="E21" s="39">
        <v>0</v>
      </c>
      <c r="F21" s="39">
        <v>0</v>
      </c>
      <c r="G21" s="40"/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40"/>
      <c r="N21" s="39">
        <v>14318.04</v>
      </c>
      <c r="O21" s="28">
        <v>22389.24</v>
      </c>
      <c r="P21" s="28">
        <v>22389.24</v>
      </c>
      <c r="Q21" s="28">
        <v>0</v>
      </c>
      <c r="R21" s="28">
        <v>0</v>
      </c>
      <c r="T21" s="41">
        <v>305928.62</v>
      </c>
      <c r="U21" s="41">
        <v>305928.62</v>
      </c>
      <c r="V21" s="41">
        <v>305928.62</v>
      </c>
      <c r="W21" s="41">
        <v>305928.62</v>
      </c>
      <c r="X21" s="41">
        <v>305928.62</v>
      </c>
      <c r="Z21" s="28">
        <v>0</v>
      </c>
      <c r="AA21" s="28">
        <v>192258</v>
      </c>
      <c r="AB21" s="28">
        <v>122346</v>
      </c>
      <c r="AC21" s="28">
        <v>192258</v>
      </c>
      <c r="AD21" s="28">
        <v>122346</v>
      </c>
      <c r="AE21" s="33">
        <f t="shared" si="2"/>
        <v>3.4956052116295881E-3</v>
      </c>
      <c r="AF21" s="28">
        <f t="shared" si="3"/>
        <v>104868.15634888764</v>
      </c>
      <c r="AH21" s="28">
        <v>3582</v>
      </c>
      <c r="AI21" s="28">
        <v>3753</v>
      </c>
      <c r="AJ21" s="28">
        <v>3753</v>
      </c>
      <c r="AK21" s="28">
        <v>3753</v>
      </c>
      <c r="AL21" s="28">
        <v>3753</v>
      </c>
      <c r="AN21" s="28">
        <v>1417583</v>
      </c>
      <c r="AO21" s="28">
        <v>0</v>
      </c>
      <c r="AP21" s="28">
        <v>0</v>
      </c>
      <c r="AQ21" s="28">
        <v>0</v>
      </c>
      <c r="AR21" s="34">
        <v>0</v>
      </c>
      <c r="AS21" s="35">
        <v>1547079</v>
      </c>
      <c r="AT21" s="35"/>
      <c r="AU21" s="28">
        <v>0</v>
      </c>
      <c r="AV21" s="28">
        <v>903182</v>
      </c>
      <c r="AW21" s="28">
        <v>903182</v>
      </c>
      <c r="AX21" s="28">
        <v>0</v>
      </c>
      <c r="AY21" s="28">
        <v>0</v>
      </c>
      <c r="AZ21" s="42"/>
      <c r="BA21" s="36">
        <v>118280.89668834649</v>
      </c>
      <c r="BB21" s="36">
        <v>0</v>
      </c>
      <c r="BC21" s="36">
        <v>0</v>
      </c>
      <c r="BD21" s="36">
        <v>0</v>
      </c>
      <c r="BE21" s="36">
        <v>0</v>
      </c>
      <c r="BF21" s="36"/>
      <c r="BG21" s="39">
        <v>343611</v>
      </c>
      <c r="BH21" s="39">
        <v>494620</v>
      </c>
      <c r="BI21" s="39">
        <v>494620</v>
      </c>
      <c r="BJ21" s="30">
        <v>0</v>
      </c>
      <c r="BK21" s="30">
        <v>0</v>
      </c>
      <c r="BL21" s="40"/>
      <c r="BM21" s="39">
        <v>0</v>
      </c>
      <c r="BN21" s="39">
        <v>0</v>
      </c>
      <c r="BO21" s="39">
        <v>0</v>
      </c>
      <c r="BP21" s="30">
        <v>0</v>
      </c>
      <c r="BQ21" s="30">
        <v>0</v>
      </c>
      <c r="BR21" s="39"/>
      <c r="BS21" s="43">
        <v>0</v>
      </c>
      <c r="BT21" s="43">
        <v>0</v>
      </c>
      <c r="BU21" s="43">
        <v>0</v>
      </c>
      <c r="BV21" s="36">
        <v>0</v>
      </c>
      <c r="BW21" s="36">
        <v>0</v>
      </c>
      <c r="BX21" s="36"/>
      <c r="BY21" s="43">
        <v>0</v>
      </c>
      <c r="BZ21" s="36">
        <v>0</v>
      </c>
      <c r="CA21" s="36">
        <v>0</v>
      </c>
      <c r="CB21" s="30">
        <v>0</v>
      </c>
      <c r="CC21" s="30">
        <v>0</v>
      </c>
      <c r="CD21" s="43"/>
      <c r="CE21" s="28">
        <f t="shared" si="0"/>
        <v>2203640.5566883464</v>
      </c>
      <c r="CF21" s="28">
        <f t="shared" si="0"/>
        <v>1940294.1300000001</v>
      </c>
      <c r="CG21" s="28">
        <f t="shared" si="0"/>
        <v>1870382.1300000001</v>
      </c>
      <c r="CH21" s="28">
        <f t="shared" si="4"/>
        <v>501939.62</v>
      </c>
      <c r="CI21" s="28">
        <f t="shared" si="4"/>
        <v>432027.62</v>
      </c>
      <c r="CK21" s="43">
        <v>0</v>
      </c>
      <c r="CL21" s="28">
        <v>-2119038.5399088338</v>
      </c>
      <c r="CM21" s="28">
        <v>-2187907.3868777384</v>
      </c>
      <c r="CN21" s="28">
        <v>-2079306.2053735955</v>
      </c>
      <c r="CO21" s="28">
        <v>-2079306.2053735955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W21" s="28">
        <f t="shared" si="1"/>
        <v>2203640.5566883464</v>
      </c>
      <c r="CX21" s="28">
        <f t="shared" si="1"/>
        <v>-178744.40990883383</v>
      </c>
      <c r="CY21" s="28">
        <f t="shared" si="1"/>
        <v>-317525.2568777384</v>
      </c>
      <c r="CZ21" s="28">
        <f t="shared" si="5"/>
        <v>-1577366.5853735954</v>
      </c>
      <c r="DA21" s="28">
        <f t="shared" si="5"/>
        <v>-1647278.5853735954</v>
      </c>
      <c r="DC21" s="28">
        <f t="shared" si="6"/>
        <v>-1398622.1754647614</v>
      </c>
      <c r="DD21" s="28">
        <f t="shared" si="6"/>
        <v>-1329753.3284958568</v>
      </c>
      <c r="DF21" s="28">
        <f t="shared" si="7"/>
        <v>-3781007.1420619418</v>
      </c>
    </row>
    <row r="22" spans="1:110" x14ac:dyDescent="0.3">
      <c r="A22" s="27" t="s">
        <v>51</v>
      </c>
      <c r="B22" s="39">
        <v>111376</v>
      </c>
      <c r="C22" s="39">
        <v>95852.91</v>
      </c>
      <c r="D22" s="39">
        <v>95852.91</v>
      </c>
      <c r="E22" s="39">
        <v>0</v>
      </c>
      <c r="F22" s="39">
        <v>0</v>
      </c>
      <c r="G22" s="40"/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40"/>
      <c r="N22" s="39">
        <v>140538.42000000001</v>
      </c>
      <c r="O22" s="28">
        <v>213429.3</v>
      </c>
      <c r="P22" s="28">
        <v>213429.3</v>
      </c>
      <c r="Q22" s="28">
        <v>0</v>
      </c>
      <c r="R22" s="28">
        <v>0</v>
      </c>
      <c r="T22" s="41">
        <v>242163.19</v>
      </c>
      <c r="U22" s="41">
        <v>242163.19</v>
      </c>
      <c r="V22" s="41">
        <v>242163.19</v>
      </c>
      <c r="W22" s="41">
        <v>242163.19</v>
      </c>
      <c r="X22" s="41">
        <v>242163.19</v>
      </c>
      <c r="Z22" s="28">
        <v>0</v>
      </c>
      <c r="AA22" s="28">
        <v>130553</v>
      </c>
      <c r="AB22" s="28">
        <v>83079</v>
      </c>
      <c r="AC22" s="28">
        <v>130553</v>
      </c>
      <c r="AD22" s="28">
        <v>83079</v>
      </c>
      <c r="AE22" s="33">
        <f t="shared" si="2"/>
        <v>2.3736944480535409E-3</v>
      </c>
      <c r="AF22" s="28">
        <f t="shared" si="3"/>
        <v>71210.833441606228</v>
      </c>
      <c r="AH22" s="28">
        <v>33138</v>
      </c>
      <c r="AI22" s="28">
        <v>32494</v>
      </c>
      <c r="AJ22" s="28">
        <v>32494</v>
      </c>
      <c r="AK22" s="28">
        <v>32494</v>
      </c>
      <c r="AL22" s="28">
        <v>32494</v>
      </c>
      <c r="AN22" s="28">
        <v>6975373</v>
      </c>
      <c r="AO22" s="28">
        <v>5277305</v>
      </c>
      <c r="AP22" s="28">
        <v>5277305</v>
      </c>
      <c r="AQ22" s="28">
        <v>5028088</v>
      </c>
      <c r="AR22" s="34">
        <v>5028088</v>
      </c>
      <c r="AS22" s="35">
        <v>7022271</v>
      </c>
      <c r="AT22" s="35"/>
      <c r="AU22" s="28">
        <v>0</v>
      </c>
      <c r="AV22" s="28">
        <v>2053409</v>
      </c>
      <c r="AW22" s="28">
        <v>2053409</v>
      </c>
      <c r="AX22" s="28">
        <v>2483886</v>
      </c>
      <c r="AY22" s="28">
        <v>2483886</v>
      </c>
      <c r="AZ22" s="42"/>
      <c r="BA22" s="36">
        <v>10378.539167183104</v>
      </c>
      <c r="BB22" s="36">
        <v>0</v>
      </c>
      <c r="BC22" s="36">
        <v>0</v>
      </c>
      <c r="BD22" s="36">
        <v>0</v>
      </c>
      <c r="BE22" s="36">
        <v>0</v>
      </c>
      <c r="BF22" s="36"/>
      <c r="BG22" s="39">
        <v>103910</v>
      </c>
      <c r="BH22" s="39">
        <v>149576</v>
      </c>
      <c r="BI22" s="39">
        <v>149576</v>
      </c>
      <c r="BJ22" s="30">
        <v>0</v>
      </c>
      <c r="BK22" s="30">
        <v>0</v>
      </c>
      <c r="BL22" s="40"/>
      <c r="BM22" s="39">
        <v>0</v>
      </c>
      <c r="BN22" s="39">
        <v>0</v>
      </c>
      <c r="BO22" s="39">
        <v>0</v>
      </c>
      <c r="BP22" s="30">
        <v>0</v>
      </c>
      <c r="BQ22" s="30">
        <v>0</v>
      </c>
      <c r="BR22" s="39"/>
      <c r="BS22" s="43">
        <v>0</v>
      </c>
      <c r="BT22" s="43">
        <v>0</v>
      </c>
      <c r="BU22" s="43">
        <v>0</v>
      </c>
      <c r="BV22" s="36">
        <v>0</v>
      </c>
      <c r="BW22" s="36">
        <v>0</v>
      </c>
      <c r="BX22" s="36"/>
      <c r="BY22" s="43">
        <v>0</v>
      </c>
      <c r="BZ22" s="36">
        <v>0</v>
      </c>
      <c r="CA22" s="36">
        <v>0</v>
      </c>
      <c r="CB22" s="30">
        <v>0</v>
      </c>
      <c r="CC22" s="30">
        <v>0</v>
      </c>
      <c r="CD22" s="43"/>
      <c r="CE22" s="28">
        <f t="shared" si="0"/>
        <v>7616877.1491671838</v>
      </c>
      <c r="CF22" s="28">
        <f t="shared" si="0"/>
        <v>8194782.4000000004</v>
      </c>
      <c r="CG22" s="28">
        <f t="shared" si="0"/>
        <v>8147308.4000000004</v>
      </c>
      <c r="CH22" s="28">
        <f t="shared" si="4"/>
        <v>7917184.1900000004</v>
      </c>
      <c r="CI22" s="28">
        <f t="shared" si="4"/>
        <v>7869710.1900000004</v>
      </c>
      <c r="CK22" s="43">
        <v>0</v>
      </c>
      <c r="CL22" s="28">
        <v>-767307.53953149414</v>
      </c>
      <c r="CM22" s="28">
        <v>-792245.06875659013</v>
      </c>
      <c r="CN22" s="28">
        <v>-752920.39211633313</v>
      </c>
      <c r="CO22" s="28">
        <v>-752920.39211633313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W22" s="28">
        <f t="shared" si="1"/>
        <v>7616877.1491671838</v>
      </c>
      <c r="CX22" s="28">
        <f t="shared" si="1"/>
        <v>7427474.8604685068</v>
      </c>
      <c r="CY22" s="28">
        <f t="shared" si="1"/>
        <v>7355063.3312434107</v>
      </c>
      <c r="CZ22" s="28">
        <f t="shared" si="5"/>
        <v>7164263.7978836671</v>
      </c>
      <c r="DA22" s="28">
        <f t="shared" si="5"/>
        <v>7116789.7978836671</v>
      </c>
      <c r="DC22" s="28">
        <f t="shared" si="6"/>
        <v>-263211.06258483976</v>
      </c>
      <c r="DD22" s="28">
        <f t="shared" si="6"/>
        <v>-238273.53335974365</v>
      </c>
      <c r="DF22" s="28">
        <f t="shared" si="7"/>
        <v>-452613.35128351673</v>
      </c>
    </row>
    <row r="23" spans="1:110" x14ac:dyDescent="0.3">
      <c r="A23" s="27" t="s">
        <v>52</v>
      </c>
      <c r="B23" s="39">
        <v>5437</v>
      </c>
      <c r="C23" s="39">
        <v>30923.17</v>
      </c>
      <c r="D23" s="39">
        <v>30923.17</v>
      </c>
      <c r="E23" s="39">
        <v>0</v>
      </c>
      <c r="F23" s="39">
        <v>0</v>
      </c>
      <c r="G23" s="40"/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40"/>
      <c r="N23" s="39">
        <v>14798.52</v>
      </c>
      <c r="O23" s="28">
        <v>22354.69</v>
      </c>
      <c r="P23" s="28">
        <v>22354.69</v>
      </c>
      <c r="Q23" s="28">
        <v>0</v>
      </c>
      <c r="R23" s="28">
        <v>0</v>
      </c>
      <c r="T23" s="41">
        <v>260243.91</v>
      </c>
      <c r="U23" s="41">
        <v>260243.91</v>
      </c>
      <c r="V23" s="41">
        <v>260243.91</v>
      </c>
      <c r="W23" s="41">
        <v>260243.91</v>
      </c>
      <c r="X23" s="41">
        <v>260243.91</v>
      </c>
      <c r="Z23" s="28">
        <v>0</v>
      </c>
      <c r="AA23" s="28">
        <v>136464</v>
      </c>
      <c r="AB23" s="28">
        <v>86840</v>
      </c>
      <c r="AC23" s="28">
        <v>136464</v>
      </c>
      <c r="AD23" s="28">
        <v>86840</v>
      </c>
      <c r="AE23" s="33">
        <f t="shared" si="2"/>
        <v>2.4811673355585729E-3</v>
      </c>
      <c r="AF23" s="28">
        <f t="shared" si="3"/>
        <v>74435.020066757192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N23" s="28">
        <v>4359350</v>
      </c>
      <c r="AO23" s="28">
        <v>2600498</v>
      </c>
      <c r="AP23" s="28">
        <v>2600498</v>
      </c>
      <c r="AQ23" s="28">
        <v>1752191</v>
      </c>
      <c r="AR23" s="34">
        <v>1752191</v>
      </c>
      <c r="AS23" s="35">
        <v>4423332</v>
      </c>
      <c r="AT23" s="35"/>
      <c r="AU23" s="28">
        <v>0</v>
      </c>
      <c r="AV23" s="28">
        <v>1262840</v>
      </c>
      <c r="AW23" s="28">
        <v>1262840</v>
      </c>
      <c r="AX23" s="28">
        <v>537795</v>
      </c>
      <c r="AY23" s="28">
        <v>537795</v>
      </c>
      <c r="AZ23" s="42"/>
      <c r="BA23" s="36">
        <v>15300.397358443279</v>
      </c>
      <c r="BB23" s="36">
        <v>0</v>
      </c>
      <c r="BC23" s="36">
        <v>0</v>
      </c>
      <c r="BD23" s="36">
        <v>0</v>
      </c>
      <c r="BE23" s="36">
        <v>0</v>
      </c>
      <c r="BF23" s="36"/>
      <c r="BG23" s="39">
        <v>193490</v>
      </c>
      <c r="BH23" s="39">
        <v>278524</v>
      </c>
      <c r="BI23" s="39">
        <v>278524</v>
      </c>
      <c r="BJ23" s="30">
        <v>0</v>
      </c>
      <c r="BK23" s="30">
        <v>0</v>
      </c>
      <c r="BL23" s="40"/>
      <c r="BM23" s="39">
        <v>0</v>
      </c>
      <c r="BN23" s="39">
        <v>0</v>
      </c>
      <c r="BO23" s="39">
        <v>0</v>
      </c>
      <c r="BP23" s="30">
        <v>0</v>
      </c>
      <c r="BQ23" s="30">
        <v>0</v>
      </c>
      <c r="BR23" s="39"/>
      <c r="BS23" s="43">
        <v>0</v>
      </c>
      <c r="BT23" s="43">
        <v>0</v>
      </c>
      <c r="BU23" s="43">
        <v>0</v>
      </c>
      <c r="BV23" s="36">
        <v>0</v>
      </c>
      <c r="BW23" s="36">
        <v>0</v>
      </c>
      <c r="BX23" s="36"/>
      <c r="BY23" s="43">
        <v>0</v>
      </c>
      <c r="BZ23" s="36">
        <v>0</v>
      </c>
      <c r="CA23" s="36">
        <v>0</v>
      </c>
      <c r="CB23" s="30">
        <v>0</v>
      </c>
      <c r="CC23" s="30">
        <v>0</v>
      </c>
      <c r="CD23" s="43"/>
      <c r="CE23" s="28">
        <f t="shared" si="0"/>
        <v>4848619.8273584433</v>
      </c>
      <c r="CF23" s="28">
        <f t="shared" si="0"/>
        <v>4591847.7700000005</v>
      </c>
      <c r="CG23" s="28">
        <f t="shared" si="0"/>
        <v>4542223.7700000005</v>
      </c>
      <c r="CH23" s="28">
        <f t="shared" si="4"/>
        <v>2686693.91</v>
      </c>
      <c r="CI23" s="28">
        <f t="shared" si="4"/>
        <v>2637069.91</v>
      </c>
      <c r="CK23" s="43">
        <v>0</v>
      </c>
      <c r="CL23" s="28">
        <v>-1276358.6408856895</v>
      </c>
      <c r="CM23" s="28">
        <v>-1317840.3535875159</v>
      </c>
      <c r="CN23" s="28">
        <v>-1252426.6983789739</v>
      </c>
      <c r="CO23" s="28">
        <v>-1252426.6983789739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W23" s="28">
        <f t="shared" si="1"/>
        <v>4848619.8273584433</v>
      </c>
      <c r="CX23" s="28">
        <f t="shared" si="1"/>
        <v>3315489.1291143107</v>
      </c>
      <c r="CY23" s="28">
        <f t="shared" si="1"/>
        <v>3224383.4164124844</v>
      </c>
      <c r="CZ23" s="28">
        <f t="shared" si="5"/>
        <v>1434267.211621026</v>
      </c>
      <c r="DA23" s="28">
        <f t="shared" si="5"/>
        <v>1384643.211621026</v>
      </c>
      <c r="DC23" s="28">
        <f t="shared" si="6"/>
        <v>-1881221.9174932847</v>
      </c>
      <c r="DD23" s="28">
        <f t="shared" si="6"/>
        <v>-1839740.2047914583</v>
      </c>
      <c r="DF23" s="28">
        <f t="shared" si="7"/>
        <v>-3414352.6157374172</v>
      </c>
    </row>
    <row r="24" spans="1:110" x14ac:dyDescent="0.3">
      <c r="A24" s="27" t="s">
        <v>53</v>
      </c>
      <c r="B24" s="39">
        <v>93900</v>
      </c>
      <c r="C24" s="39">
        <v>69975.7</v>
      </c>
      <c r="D24" s="39">
        <v>69975.7</v>
      </c>
      <c r="E24" s="39">
        <v>0</v>
      </c>
      <c r="F24" s="39">
        <v>0</v>
      </c>
      <c r="G24" s="40"/>
      <c r="H24" s="39">
        <v>1960</v>
      </c>
      <c r="I24" s="43">
        <v>1169</v>
      </c>
      <c r="J24" s="43">
        <v>1169</v>
      </c>
      <c r="K24" s="43">
        <v>0</v>
      </c>
      <c r="L24" s="43">
        <v>0</v>
      </c>
      <c r="M24" s="40"/>
      <c r="N24" s="39">
        <v>6374.9400000000005</v>
      </c>
      <c r="O24" s="28">
        <v>9347.84</v>
      </c>
      <c r="P24" s="28">
        <v>9347.84</v>
      </c>
      <c r="Q24" s="28">
        <v>0</v>
      </c>
      <c r="R24" s="28">
        <v>0</v>
      </c>
      <c r="T24" s="41">
        <v>169777.64</v>
      </c>
      <c r="U24" s="41">
        <v>169777.64</v>
      </c>
      <c r="V24" s="41">
        <v>169777.64</v>
      </c>
      <c r="W24" s="41">
        <v>169777.64</v>
      </c>
      <c r="X24" s="41">
        <v>169777.64</v>
      </c>
      <c r="Z24" s="28">
        <v>0</v>
      </c>
      <c r="AA24" s="28">
        <v>34435</v>
      </c>
      <c r="AB24" s="28">
        <v>21913</v>
      </c>
      <c r="AC24" s="28">
        <v>34435</v>
      </c>
      <c r="AD24" s="28">
        <v>21913</v>
      </c>
      <c r="AE24" s="33">
        <f t="shared" si="2"/>
        <v>6.2609184253692885E-4</v>
      </c>
      <c r="AF24" s="28">
        <f t="shared" si="3"/>
        <v>18782.755276107866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N24" s="28">
        <v>177216</v>
      </c>
      <c r="AO24" s="28">
        <v>1108</v>
      </c>
      <c r="AP24" s="28">
        <v>1108</v>
      </c>
      <c r="AQ24" s="28">
        <v>1108</v>
      </c>
      <c r="AR24" s="34">
        <v>1108</v>
      </c>
      <c r="AS24" s="35">
        <v>166865</v>
      </c>
      <c r="AT24" s="35"/>
      <c r="AU24" s="28">
        <v>0</v>
      </c>
      <c r="AV24" s="28">
        <v>69900</v>
      </c>
      <c r="AW24" s="28">
        <v>69900</v>
      </c>
      <c r="AX24" s="28">
        <v>0</v>
      </c>
      <c r="AY24" s="28">
        <v>0</v>
      </c>
      <c r="AZ24" s="42"/>
      <c r="BA24" s="36">
        <v>20712.421163479856</v>
      </c>
      <c r="BB24" s="36">
        <v>0</v>
      </c>
      <c r="BC24" s="36">
        <v>0</v>
      </c>
      <c r="BD24" s="36">
        <v>0</v>
      </c>
      <c r="BE24" s="36">
        <v>0</v>
      </c>
      <c r="BF24" s="36"/>
      <c r="BG24" s="39">
        <v>14793</v>
      </c>
      <c r="BH24" s="39">
        <v>21294</v>
      </c>
      <c r="BI24" s="39">
        <v>21294</v>
      </c>
      <c r="BJ24" s="30">
        <v>0</v>
      </c>
      <c r="BK24" s="30">
        <v>0</v>
      </c>
      <c r="BL24" s="40"/>
      <c r="BM24" s="39">
        <v>0</v>
      </c>
      <c r="BN24" s="39">
        <v>0</v>
      </c>
      <c r="BO24" s="39">
        <v>0</v>
      </c>
      <c r="BP24" s="30">
        <v>0</v>
      </c>
      <c r="BQ24" s="30">
        <v>0</v>
      </c>
      <c r="BR24" s="39"/>
      <c r="BS24" s="43">
        <v>0</v>
      </c>
      <c r="BT24" s="43">
        <v>0</v>
      </c>
      <c r="BU24" s="43">
        <v>0</v>
      </c>
      <c r="BV24" s="36">
        <v>0</v>
      </c>
      <c r="BW24" s="36">
        <v>0</v>
      </c>
      <c r="BX24" s="36"/>
      <c r="BY24" s="43">
        <v>0</v>
      </c>
      <c r="BZ24" s="36">
        <v>0</v>
      </c>
      <c r="CA24" s="36">
        <v>0</v>
      </c>
      <c r="CB24" s="30">
        <v>0</v>
      </c>
      <c r="CC24" s="30">
        <v>0</v>
      </c>
      <c r="CD24" s="43"/>
      <c r="CE24" s="28">
        <f t="shared" si="0"/>
        <v>484734.00116347987</v>
      </c>
      <c r="CF24" s="28">
        <f t="shared" si="0"/>
        <v>377007.18000000005</v>
      </c>
      <c r="CG24" s="28">
        <f t="shared" si="0"/>
        <v>364485.18000000005</v>
      </c>
      <c r="CH24" s="28">
        <f t="shared" si="4"/>
        <v>205320.64</v>
      </c>
      <c r="CI24" s="28">
        <f t="shared" si="4"/>
        <v>192798.64</v>
      </c>
      <c r="CK24" s="43">
        <v>0</v>
      </c>
      <c r="CL24" s="28">
        <v>-172332.52291729927</v>
      </c>
      <c r="CM24" s="28">
        <v>-177933.33759104623</v>
      </c>
      <c r="CN24" s="28">
        <v>-169101.25867981804</v>
      </c>
      <c r="CO24" s="28">
        <v>-169101.25867981804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W24" s="28">
        <f t="shared" si="1"/>
        <v>484734.00116347987</v>
      </c>
      <c r="CX24" s="28">
        <f t="shared" si="1"/>
        <v>204674.65708270075</v>
      </c>
      <c r="CY24" s="28">
        <f t="shared" si="1"/>
        <v>186551.84240895376</v>
      </c>
      <c r="CZ24" s="28">
        <f t="shared" si="5"/>
        <v>36219.381320181972</v>
      </c>
      <c r="DA24" s="28">
        <f t="shared" si="5"/>
        <v>23697.381320181972</v>
      </c>
      <c r="DC24" s="28">
        <f t="shared" si="6"/>
        <v>-168455.27576251878</v>
      </c>
      <c r="DD24" s="28">
        <f t="shared" si="6"/>
        <v>-162854.46108877179</v>
      </c>
      <c r="DF24" s="28">
        <f t="shared" si="7"/>
        <v>-448514.61984329787</v>
      </c>
    </row>
    <row r="25" spans="1:110" x14ac:dyDescent="0.3">
      <c r="A25" s="27" t="s">
        <v>54</v>
      </c>
      <c r="B25" s="39">
        <v>327</v>
      </c>
      <c r="C25" s="39">
        <v>6425.2</v>
      </c>
      <c r="D25" s="39">
        <v>6425.2</v>
      </c>
      <c r="E25" s="39">
        <v>0</v>
      </c>
      <c r="F25" s="39">
        <v>0</v>
      </c>
      <c r="G25" s="40"/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40"/>
      <c r="N25" s="39">
        <v>19482.54</v>
      </c>
      <c r="O25" s="28">
        <v>28601.14</v>
      </c>
      <c r="P25" s="28">
        <v>28601.14</v>
      </c>
      <c r="Q25" s="28">
        <v>0</v>
      </c>
      <c r="R25" s="28">
        <v>0</v>
      </c>
      <c r="T25" s="41">
        <v>224581.73</v>
      </c>
      <c r="U25" s="41">
        <v>224581.73</v>
      </c>
      <c r="V25" s="41">
        <v>224581.73</v>
      </c>
      <c r="W25" s="41">
        <v>224581.73</v>
      </c>
      <c r="X25" s="41">
        <v>224581.73</v>
      </c>
      <c r="Z25" s="28">
        <v>0</v>
      </c>
      <c r="AA25" s="28">
        <v>101071</v>
      </c>
      <c r="AB25" s="28">
        <v>64318</v>
      </c>
      <c r="AC25" s="28">
        <v>101071</v>
      </c>
      <c r="AD25" s="28">
        <v>64318</v>
      </c>
      <c r="AE25" s="33">
        <f t="shared" si="2"/>
        <v>1.837657285234498E-3</v>
      </c>
      <c r="AF25" s="28">
        <f t="shared" si="3"/>
        <v>55129.718557034939</v>
      </c>
      <c r="AH25" s="28">
        <v>13120</v>
      </c>
      <c r="AI25" s="28">
        <v>12664</v>
      </c>
      <c r="AJ25" s="28">
        <v>12664</v>
      </c>
      <c r="AK25" s="28">
        <v>12664</v>
      </c>
      <c r="AL25" s="28">
        <v>12664</v>
      </c>
      <c r="AN25" s="28">
        <v>4665608</v>
      </c>
      <c r="AO25" s="28">
        <v>2472246</v>
      </c>
      <c r="AP25" s="28">
        <v>2472246</v>
      </c>
      <c r="AQ25" s="28">
        <v>2298437</v>
      </c>
      <c r="AR25" s="34">
        <v>2298437</v>
      </c>
      <c r="AS25" s="35">
        <v>4574122</v>
      </c>
      <c r="AT25" s="35"/>
      <c r="AU25" s="28">
        <v>0</v>
      </c>
      <c r="AV25" s="28">
        <v>1146915</v>
      </c>
      <c r="AW25" s="28">
        <v>1146915</v>
      </c>
      <c r="AX25" s="28">
        <v>1305429</v>
      </c>
      <c r="AY25" s="28">
        <v>1305429</v>
      </c>
      <c r="AZ25" s="42"/>
      <c r="BA25" s="36">
        <v>2022.3318815676942</v>
      </c>
      <c r="BB25" s="36">
        <v>0</v>
      </c>
      <c r="BC25" s="36">
        <v>0</v>
      </c>
      <c r="BD25" s="36">
        <v>0</v>
      </c>
      <c r="BE25" s="36">
        <v>0</v>
      </c>
      <c r="BF25" s="36"/>
      <c r="BG25" s="39">
        <v>58684</v>
      </c>
      <c r="BH25" s="39">
        <v>84475</v>
      </c>
      <c r="BI25" s="39">
        <v>84475</v>
      </c>
      <c r="BJ25" s="30">
        <v>0</v>
      </c>
      <c r="BK25" s="30">
        <v>0</v>
      </c>
      <c r="BL25" s="40"/>
      <c r="BM25" s="39">
        <v>0</v>
      </c>
      <c r="BN25" s="39">
        <v>0</v>
      </c>
      <c r="BO25" s="39">
        <v>0</v>
      </c>
      <c r="BP25" s="30">
        <v>0</v>
      </c>
      <c r="BQ25" s="30">
        <v>0</v>
      </c>
      <c r="BR25" s="39"/>
      <c r="BS25" s="43">
        <v>0</v>
      </c>
      <c r="BT25" s="43">
        <v>0</v>
      </c>
      <c r="BU25" s="43">
        <v>0</v>
      </c>
      <c r="BV25" s="36">
        <v>0</v>
      </c>
      <c r="BW25" s="36">
        <v>0</v>
      </c>
      <c r="BX25" s="36"/>
      <c r="BY25" s="43">
        <v>0</v>
      </c>
      <c r="BZ25" s="36">
        <v>0</v>
      </c>
      <c r="CA25" s="36">
        <v>0</v>
      </c>
      <c r="CB25" s="30">
        <v>0</v>
      </c>
      <c r="CC25" s="30">
        <v>0</v>
      </c>
      <c r="CD25" s="43"/>
      <c r="CE25" s="28">
        <f t="shared" si="0"/>
        <v>4983825.6018815683</v>
      </c>
      <c r="CF25" s="28">
        <f t="shared" si="0"/>
        <v>4076979.0700000003</v>
      </c>
      <c r="CG25" s="28">
        <f t="shared" si="0"/>
        <v>4040226.0700000003</v>
      </c>
      <c r="CH25" s="28">
        <f t="shared" si="4"/>
        <v>3942182.73</v>
      </c>
      <c r="CI25" s="28">
        <f t="shared" si="4"/>
        <v>3905429.73</v>
      </c>
      <c r="CK25" s="43">
        <v>0</v>
      </c>
      <c r="CL25" s="28">
        <v>-479504.63239246485</v>
      </c>
      <c r="CM25" s="28">
        <v>-495088.55431138288</v>
      </c>
      <c r="CN25" s="28">
        <v>-470513.83864020312</v>
      </c>
      <c r="CO25" s="28">
        <v>-470513.83864020312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W25" s="28">
        <f t="shared" si="1"/>
        <v>4983825.6018815683</v>
      </c>
      <c r="CX25" s="28">
        <f t="shared" si="1"/>
        <v>3597474.4376075352</v>
      </c>
      <c r="CY25" s="28">
        <f t="shared" si="1"/>
        <v>3545137.5156886177</v>
      </c>
      <c r="CZ25" s="28">
        <f t="shared" si="5"/>
        <v>3471668.8913597967</v>
      </c>
      <c r="DA25" s="28">
        <f t="shared" si="5"/>
        <v>3434915.8913597967</v>
      </c>
      <c r="DC25" s="28">
        <f t="shared" si="6"/>
        <v>-125805.54624773841</v>
      </c>
      <c r="DD25" s="28">
        <f t="shared" si="6"/>
        <v>-110221.62432882097</v>
      </c>
      <c r="DF25" s="28">
        <f t="shared" si="7"/>
        <v>-1512156.7105217716</v>
      </c>
    </row>
    <row r="26" spans="1:110" x14ac:dyDescent="0.3">
      <c r="A26" s="27" t="s">
        <v>55</v>
      </c>
      <c r="B26" s="39">
        <v>0</v>
      </c>
      <c r="C26" s="39">
        <v>19571.96</v>
      </c>
      <c r="D26" s="39">
        <v>19571.96</v>
      </c>
      <c r="E26" s="39">
        <v>0</v>
      </c>
      <c r="F26" s="39">
        <v>0</v>
      </c>
      <c r="G26" s="40"/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40"/>
      <c r="N26" s="39">
        <v>13253.460000000001</v>
      </c>
      <c r="O26" s="28">
        <v>20236.509999999998</v>
      </c>
      <c r="P26" s="28">
        <v>20236.509999999998</v>
      </c>
      <c r="Q26" s="28">
        <v>0</v>
      </c>
      <c r="R26" s="28">
        <v>0</v>
      </c>
      <c r="T26" s="41">
        <v>261068.53</v>
      </c>
      <c r="U26" s="41">
        <v>261068.53</v>
      </c>
      <c r="V26" s="41">
        <v>261068.53</v>
      </c>
      <c r="W26" s="41">
        <v>261068.53</v>
      </c>
      <c r="X26" s="41">
        <v>261068.53</v>
      </c>
      <c r="Z26" s="28">
        <v>0</v>
      </c>
      <c r="AA26" s="28">
        <v>125005</v>
      </c>
      <c r="AB26" s="28">
        <v>79549</v>
      </c>
      <c r="AC26" s="28">
        <v>125005</v>
      </c>
      <c r="AD26" s="28">
        <v>79549</v>
      </c>
      <c r="AE26" s="33">
        <f t="shared" si="2"/>
        <v>2.2728215703885233E-3</v>
      </c>
      <c r="AF26" s="28">
        <f t="shared" si="3"/>
        <v>68184.647111655693</v>
      </c>
      <c r="AH26" s="28">
        <v>2777</v>
      </c>
      <c r="AI26" s="28">
        <v>2482</v>
      </c>
      <c r="AJ26" s="28">
        <v>2482</v>
      </c>
      <c r="AK26" s="28">
        <v>2482</v>
      </c>
      <c r="AL26" s="28">
        <v>2482</v>
      </c>
      <c r="AN26" s="28">
        <v>3403900</v>
      </c>
      <c r="AO26" s="28">
        <v>1506051</v>
      </c>
      <c r="AP26" s="28">
        <v>1506051</v>
      </c>
      <c r="AQ26" s="28">
        <v>538666</v>
      </c>
      <c r="AR26" s="34">
        <v>538666</v>
      </c>
      <c r="AS26" s="35">
        <v>3158548</v>
      </c>
      <c r="AT26" s="35"/>
      <c r="AU26" s="28">
        <v>0</v>
      </c>
      <c r="AV26" s="28">
        <v>781912</v>
      </c>
      <c r="AW26" s="28">
        <v>781912</v>
      </c>
      <c r="AX26" s="28">
        <v>0</v>
      </c>
      <c r="AY26" s="28">
        <v>0</v>
      </c>
      <c r="AZ26" s="42"/>
      <c r="BA26" s="36">
        <v>7993.6335886571642</v>
      </c>
      <c r="BB26" s="36">
        <v>0</v>
      </c>
      <c r="BC26" s="36">
        <v>0</v>
      </c>
      <c r="BD26" s="36">
        <v>0</v>
      </c>
      <c r="BE26" s="36">
        <v>0</v>
      </c>
      <c r="BF26" s="36"/>
      <c r="BG26" s="39">
        <v>211078</v>
      </c>
      <c r="BH26" s="39">
        <v>303842</v>
      </c>
      <c r="BI26" s="39">
        <v>303842</v>
      </c>
      <c r="BJ26" s="30">
        <v>0</v>
      </c>
      <c r="BK26" s="30">
        <v>0</v>
      </c>
      <c r="BL26" s="40"/>
      <c r="BM26" s="39">
        <v>0</v>
      </c>
      <c r="BN26" s="39">
        <v>0</v>
      </c>
      <c r="BO26" s="39">
        <v>0</v>
      </c>
      <c r="BP26" s="30">
        <v>0</v>
      </c>
      <c r="BQ26" s="30">
        <v>0</v>
      </c>
      <c r="BR26" s="39"/>
      <c r="BS26" s="43">
        <v>0</v>
      </c>
      <c r="BT26" s="43">
        <v>0</v>
      </c>
      <c r="BU26" s="43">
        <v>0</v>
      </c>
      <c r="BV26" s="36">
        <v>0</v>
      </c>
      <c r="BW26" s="36">
        <v>0</v>
      </c>
      <c r="BX26" s="36"/>
      <c r="BY26" s="43">
        <v>0</v>
      </c>
      <c r="BZ26" s="36">
        <v>0</v>
      </c>
      <c r="CA26" s="36">
        <v>0</v>
      </c>
      <c r="CB26" s="30">
        <v>0</v>
      </c>
      <c r="CC26" s="30">
        <v>0</v>
      </c>
      <c r="CD26" s="43"/>
      <c r="CE26" s="28">
        <f t="shared" si="0"/>
        <v>3900070.623588657</v>
      </c>
      <c r="CF26" s="28">
        <f t="shared" si="0"/>
        <v>3020168.9999999995</v>
      </c>
      <c r="CG26" s="28">
        <f t="shared" si="0"/>
        <v>2974712.9999999995</v>
      </c>
      <c r="CH26" s="28">
        <f t="shared" si="4"/>
        <v>927221.53</v>
      </c>
      <c r="CI26" s="28">
        <f t="shared" si="4"/>
        <v>881765.53</v>
      </c>
      <c r="CK26" s="43">
        <v>0</v>
      </c>
      <c r="CL26" s="28">
        <v>-1230338.0229</v>
      </c>
      <c r="CM26" s="28">
        <v>-1270324.0634666667</v>
      </c>
      <c r="CN26" s="28">
        <v>-1207268.9748404068</v>
      </c>
      <c r="CO26" s="28">
        <v>-1207268.9748404068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W26" s="28">
        <f t="shared" si="1"/>
        <v>3900070.623588657</v>
      </c>
      <c r="CX26" s="28">
        <f t="shared" si="1"/>
        <v>1789830.9771</v>
      </c>
      <c r="CY26" s="28">
        <f t="shared" si="1"/>
        <v>1704388.9365333333</v>
      </c>
      <c r="CZ26" s="28">
        <f t="shared" si="5"/>
        <v>-280047.44484040677</v>
      </c>
      <c r="DA26" s="28">
        <f t="shared" si="5"/>
        <v>-325503.44484040677</v>
      </c>
      <c r="DC26" s="28">
        <f t="shared" si="6"/>
        <v>-2069878.4219404068</v>
      </c>
      <c r="DD26" s="28">
        <f t="shared" si="6"/>
        <v>-2029892.38137374</v>
      </c>
      <c r="DF26" s="28">
        <f t="shared" si="7"/>
        <v>-4180118.068429064</v>
      </c>
    </row>
    <row r="27" spans="1:110" x14ac:dyDescent="0.3">
      <c r="A27" s="27" t="s">
        <v>56</v>
      </c>
      <c r="B27" s="39">
        <v>50399</v>
      </c>
      <c r="C27" s="39">
        <v>38160.160000000003</v>
      </c>
      <c r="D27" s="39">
        <v>38160.160000000003</v>
      </c>
      <c r="E27" s="39">
        <v>38160.160000000003</v>
      </c>
      <c r="F27" s="39">
        <v>38160.160000000003</v>
      </c>
      <c r="G27" s="40"/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40"/>
      <c r="N27" s="39">
        <v>52643.58</v>
      </c>
      <c r="O27" s="28">
        <v>79005.59</v>
      </c>
      <c r="P27" s="28">
        <v>79005.59</v>
      </c>
      <c r="Q27" s="28">
        <v>0</v>
      </c>
      <c r="R27" s="28">
        <v>0</v>
      </c>
      <c r="T27" s="41">
        <v>188998.49</v>
      </c>
      <c r="U27" s="41">
        <v>188998.49</v>
      </c>
      <c r="V27" s="41">
        <v>188998.49</v>
      </c>
      <c r="W27" s="41">
        <v>188998.49</v>
      </c>
      <c r="X27" s="41">
        <v>188998.49</v>
      </c>
      <c r="Z27" s="28">
        <v>0</v>
      </c>
      <c r="AA27" s="28">
        <v>49965</v>
      </c>
      <c r="AB27" s="28">
        <v>31796</v>
      </c>
      <c r="AC27" s="28">
        <v>49965</v>
      </c>
      <c r="AD27" s="28">
        <v>31796</v>
      </c>
      <c r="AE27" s="33">
        <f t="shared" si="2"/>
        <v>9.0845589987970533E-4</v>
      </c>
      <c r="AF27" s="28">
        <f t="shared" si="3"/>
        <v>27253.676996391161</v>
      </c>
      <c r="AH27" s="28">
        <v>2877</v>
      </c>
      <c r="AI27" s="28">
        <v>2841</v>
      </c>
      <c r="AJ27" s="28">
        <v>2841</v>
      </c>
      <c r="AK27" s="28">
        <v>2841</v>
      </c>
      <c r="AL27" s="28">
        <v>2841</v>
      </c>
      <c r="AN27" s="28">
        <v>1856992</v>
      </c>
      <c r="AO27" s="28">
        <v>1066825</v>
      </c>
      <c r="AP27" s="28">
        <v>1066825</v>
      </c>
      <c r="AQ27" s="28">
        <v>1001503</v>
      </c>
      <c r="AR27" s="34">
        <v>1001503</v>
      </c>
      <c r="AS27" s="35">
        <v>1845457</v>
      </c>
      <c r="AT27" s="35"/>
      <c r="AU27" s="28">
        <v>0</v>
      </c>
      <c r="AV27" s="28">
        <v>454335</v>
      </c>
      <c r="AW27" s="28">
        <v>454335</v>
      </c>
      <c r="AX27" s="28">
        <v>507364</v>
      </c>
      <c r="AY27" s="28">
        <v>507364</v>
      </c>
      <c r="AZ27" s="42"/>
      <c r="BA27" s="36">
        <v>600.74527501879447</v>
      </c>
      <c r="BB27" s="36">
        <v>0</v>
      </c>
      <c r="BC27" s="36">
        <v>0</v>
      </c>
      <c r="BD27" s="36">
        <v>0</v>
      </c>
      <c r="BE27" s="36">
        <v>0</v>
      </c>
      <c r="BF27" s="36"/>
      <c r="BG27" s="39">
        <v>48563</v>
      </c>
      <c r="BH27" s="39">
        <v>69906</v>
      </c>
      <c r="BI27" s="39">
        <v>69906</v>
      </c>
      <c r="BJ27" s="30">
        <v>0</v>
      </c>
      <c r="BK27" s="30">
        <v>0</v>
      </c>
      <c r="BL27" s="40"/>
      <c r="BM27" s="39">
        <v>10692</v>
      </c>
      <c r="BN27" s="39">
        <v>11177</v>
      </c>
      <c r="BO27" s="39">
        <v>11177</v>
      </c>
      <c r="BP27" s="30">
        <v>0</v>
      </c>
      <c r="BQ27" s="30">
        <v>0</v>
      </c>
      <c r="BR27" s="39"/>
      <c r="BS27" s="43">
        <v>0</v>
      </c>
      <c r="BT27" s="28">
        <v>55303.100356633331</v>
      </c>
      <c r="BU27" s="28">
        <v>55303.100356633331</v>
      </c>
      <c r="BV27" s="36">
        <v>0</v>
      </c>
      <c r="BW27" s="36">
        <v>0</v>
      </c>
      <c r="BX27" s="36"/>
      <c r="BY27" s="43">
        <v>0</v>
      </c>
      <c r="BZ27" s="36">
        <v>0</v>
      </c>
      <c r="CA27" s="36">
        <v>0</v>
      </c>
      <c r="CB27" s="30">
        <v>0</v>
      </c>
      <c r="CC27" s="30">
        <v>0</v>
      </c>
      <c r="CE27" s="28">
        <f t="shared" si="0"/>
        <v>2211765.815275019</v>
      </c>
      <c r="CF27" s="28">
        <f t="shared" si="0"/>
        <v>2016516.3403566333</v>
      </c>
      <c r="CG27" s="28">
        <f t="shared" si="0"/>
        <v>1998347.3403566333</v>
      </c>
      <c r="CH27" s="28">
        <f t="shared" si="4"/>
        <v>1788831.65</v>
      </c>
      <c r="CI27" s="28">
        <f t="shared" si="4"/>
        <v>1770662.65</v>
      </c>
      <c r="CK27" s="43">
        <v>0</v>
      </c>
      <c r="CL27" s="28">
        <v>-279788.22792780487</v>
      </c>
      <c r="CM27" s="28">
        <v>-288881.35780249321</v>
      </c>
      <c r="CN27" s="28">
        <v>-274542.15086894808</v>
      </c>
      <c r="CO27" s="28">
        <v>-274542.15086894808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W27" s="28">
        <f t="shared" si="1"/>
        <v>2211765.815275019</v>
      </c>
      <c r="CX27" s="28">
        <f t="shared" si="1"/>
        <v>1736728.1124288284</v>
      </c>
      <c r="CY27" s="28">
        <f t="shared" si="1"/>
        <v>1709465.9825541403</v>
      </c>
      <c r="CZ27" s="28">
        <f t="shared" si="5"/>
        <v>1514289.4991310518</v>
      </c>
      <c r="DA27" s="28">
        <f t="shared" si="5"/>
        <v>1496120.4991310518</v>
      </c>
      <c r="DC27" s="28">
        <f t="shared" si="6"/>
        <v>-222438.61329777655</v>
      </c>
      <c r="DD27" s="28">
        <f t="shared" si="6"/>
        <v>-213345.48342308844</v>
      </c>
      <c r="DF27" s="28">
        <f t="shared" si="7"/>
        <v>-697476.31614396721</v>
      </c>
    </row>
    <row r="28" spans="1:110" x14ac:dyDescent="0.3">
      <c r="A28" s="27" t="s">
        <v>57</v>
      </c>
      <c r="B28" s="39">
        <v>1865136</v>
      </c>
      <c r="C28" s="39">
        <v>1580065.31</v>
      </c>
      <c r="D28" s="39">
        <v>1580065.31</v>
      </c>
      <c r="E28" s="39">
        <v>1580065.31</v>
      </c>
      <c r="F28" s="39">
        <v>1580065.31</v>
      </c>
      <c r="G28" s="40"/>
      <c r="H28" s="39">
        <v>121350</v>
      </c>
      <c r="I28" s="43">
        <v>83924</v>
      </c>
      <c r="J28" s="43">
        <v>83924</v>
      </c>
      <c r="K28" s="43">
        <v>83924</v>
      </c>
      <c r="L28" s="43">
        <v>83924</v>
      </c>
      <c r="M28" s="40"/>
      <c r="N28" s="39">
        <v>1360626.96</v>
      </c>
      <c r="O28" s="28">
        <v>2039431.73</v>
      </c>
      <c r="P28" s="28">
        <v>2039431.73</v>
      </c>
      <c r="Q28" s="28">
        <v>0</v>
      </c>
      <c r="R28" s="28">
        <v>0</v>
      </c>
      <c r="T28" s="41">
        <v>403217.99</v>
      </c>
      <c r="U28" s="41">
        <v>403217.99</v>
      </c>
      <c r="V28" s="41">
        <v>403217.99</v>
      </c>
      <c r="W28" s="41">
        <v>403217.99</v>
      </c>
      <c r="X28" s="41">
        <v>403217.99</v>
      </c>
      <c r="Z28" s="28">
        <v>0</v>
      </c>
      <c r="AA28" s="28">
        <v>330733</v>
      </c>
      <c r="AB28" s="28">
        <v>210466</v>
      </c>
      <c r="AC28" s="28">
        <v>330733</v>
      </c>
      <c r="AD28" s="28">
        <v>210466</v>
      </c>
      <c r="AE28" s="33">
        <f t="shared" si="2"/>
        <v>6.0133362380649369E-3</v>
      </c>
      <c r="AF28" s="28">
        <f t="shared" si="3"/>
        <v>180400.08714194811</v>
      </c>
      <c r="AH28" s="28">
        <v>23840</v>
      </c>
      <c r="AI28" s="28">
        <v>25964</v>
      </c>
      <c r="AJ28" s="28">
        <v>25964</v>
      </c>
      <c r="AK28" s="28">
        <v>25964</v>
      </c>
      <c r="AL28" s="28">
        <v>25964</v>
      </c>
      <c r="AN28" s="28">
        <v>9436665</v>
      </c>
      <c r="AO28" s="28">
        <v>6098405</v>
      </c>
      <c r="AP28" s="28">
        <v>6098405</v>
      </c>
      <c r="AQ28" s="28">
        <v>3728524</v>
      </c>
      <c r="AR28" s="34">
        <v>3728524</v>
      </c>
      <c r="AS28" s="35">
        <v>9636759</v>
      </c>
      <c r="AT28" s="35"/>
      <c r="AU28" s="28">
        <v>0</v>
      </c>
      <c r="AV28" s="28">
        <v>3399099</v>
      </c>
      <c r="AW28" s="28">
        <v>3399099</v>
      </c>
      <c r="AX28" s="28">
        <v>1061922</v>
      </c>
      <c r="AY28" s="28">
        <v>1061922</v>
      </c>
      <c r="AZ28" s="42"/>
      <c r="BA28" s="36">
        <v>736699.77871840191</v>
      </c>
      <c r="BB28" s="36">
        <v>0</v>
      </c>
      <c r="BC28" s="36">
        <v>0</v>
      </c>
      <c r="BD28" s="36">
        <v>0</v>
      </c>
      <c r="BE28" s="36">
        <v>0</v>
      </c>
      <c r="BF28" s="36"/>
      <c r="BG28" s="39">
        <v>594084</v>
      </c>
      <c r="BH28" s="39">
        <v>855170</v>
      </c>
      <c r="BI28" s="39">
        <v>855170</v>
      </c>
      <c r="BJ28" s="30">
        <v>0</v>
      </c>
      <c r="BK28" s="30">
        <v>0</v>
      </c>
      <c r="BL28" s="40"/>
      <c r="BM28" s="39">
        <v>0</v>
      </c>
      <c r="BN28" s="39">
        <v>0</v>
      </c>
      <c r="BO28" s="39">
        <v>0</v>
      </c>
      <c r="BP28" s="30">
        <v>0</v>
      </c>
      <c r="BQ28" s="30">
        <v>0</v>
      </c>
      <c r="BR28" s="39"/>
      <c r="BS28" s="43">
        <v>0</v>
      </c>
      <c r="BT28" s="43">
        <v>0</v>
      </c>
      <c r="BU28" s="43">
        <v>0</v>
      </c>
      <c r="BV28" s="36">
        <v>0</v>
      </c>
      <c r="BW28" s="36">
        <v>0</v>
      </c>
      <c r="BX28" s="36"/>
      <c r="BY28" s="43">
        <v>0</v>
      </c>
      <c r="BZ28" s="36">
        <v>0</v>
      </c>
      <c r="CA28" s="36">
        <v>0</v>
      </c>
      <c r="CB28" s="30">
        <v>0</v>
      </c>
      <c r="CC28" s="30">
        <v>0</v>
      </c>
      <c r="CD28" s="43"/>
      <c r="CE28" s="28">
        <f t="shared" si="0"/>
        <v>14541619.728718404</v>
      </c>
      <c r="CF28" s="28">
        <f t="shared" si="0"/>
        <v>14816010.030000001</v>
      </c>
      <c r="CG28" s="28">
        <f t="shared" si="0"/>
        <v>14695743.030000001</v>
      </c>
      <c r="CH28" s="28">
        <f t="shared" si="4"/>
        <v>7214350.3000000007</v>
      </c>
      <c r="CI28" s="28">
        <f t="shared" si="4"/>
        <v>7094083.3000000007</v>
      </c>
      <c r="CK28" s="43">
        <v>0</v>
      </c>
      <c r="CL28" s="28">
        <v>-3508100.05938</v>
      </c>
      <c r="CM28" s="28">
        <v>-3622113.4676266667</v>
      </c>
      <c r="CN28" s="28">
        <v>-3442322.5841159718</v>
      </c>
      <c r="CO28" s="28">
        <v>-3442322.5841159718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W28" s="28">
        <f t="shared" si="1"/>
        <v>14541619.728718404</v>
      </c>
      <c r="CX28" s="28">
        <f t="shared" si="1"/>
        <v>11307909.970620001</v>
      </c>
      <c r="CY28" s="28">
        <f t="shared" si="1"/>
        <v>11073629.562373335</v>
      </c>
      <c r="CZ28" s="28">
        <f t="shared" si="5"/>
        <v>3772027.7158840285</v>
      </c>
      <c r="DA28" s="28">
        <f t="shared" si="5"/>
        <v>3651760.715884028</v>
      </c>
      <c r="DC28" s="28">
        <f t="shared" si="6"/>
        <v>-7535882.2547359727</v>
      </c>
      <c r="DD28" s="28">
        <f t="shared" si="6"/>
        <v>-7421868.8464893065</v>
      </c>
      <c r="DF28" s="28">
        <f t="shared" si="7"/>
        <v>-10769592.012834376</v>
      </c>
    </row>
    <row r="29" spans="1:110" x14ac:dyDescent="0.3">
      <c r="A29" s="27" t="s">
        <v>58</v>
      </c>
      <c r="B29" s="39">
        <v>415</v>
      </c>
      <c r="C29" s="39">
        <v>10876.28</v>
      </c>
      <c r="D29" s="39">
        <v>10876.28</v>
      </c>
      <c r="E29" s="39">
        <v>0</v>
      </c>
      <c r="F29" s="39">
        <v>0</v>
      </c>
      <c r="G29" s="40"/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40"/>
      <c r="N29" s="39">
        <v>9664.380000000001</v>
      </c>
      <c r="O29" s="28">
        <v>14638.47</v>
      </c>
      <c r="P29" s="28">
        <v>14638.47</v>
      </c>
      <c r="Q29" s="28">
        <v>0</v>
      </c>
      <c r="R29" s="28">
        <v>0</v>
      </c>
      <c r="T29" s="41">
        <v>191022.07</v>
      </c>
      <c r="U29" s="41">
        <v>191022.07</v>
      </c>
      <c r="V29" s="41">
        <v>191022.07</v>
      </c>
      <c r="W29" s="41">
        <v>191022.07</v>
      </c>
      <c r="X29" s="41">
        <v>191022.07</v>
      </c>
      <c r="Z29" s="28">
        <v>0</v>
      </c>
      <c r="AA29" s="28">
        <v>52580</v>
      </c>
      <c r="AB29" s="28">
        <v>33460</v>
      </c>
      <c r="AC29" s="28">
        <v>52580</v>
      </c>
      <c r="AD29" s="28">
        <v>33460</v>
      </c>
      <c r="AE29" s="33">
        <f t="shared" si="2"/>
        <v>9.5600142531121588E-4</v>
      </c>
      <c r="AF29" s="28">
        <f t="shared" si="3"/>
        <v>28680.042759336477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N29" s="28">
        <v>659216</v>
      </c>
      <c r="AO29" s="28">
        <v>527059</v>
      </c>
      <c r="AP29" s="28">
        <v>527059</v>
      </c>
      <c r="AQ29" s="28">
        <v>278072</v>
      </c>
      <c r="AR29" s="34">
        <v>278072</v>
      </c>
      <c r="AS29" s="35">
        <v>690563</v>
      </c>
      <c r="AT29" s="35"/>
      <c r="AU29" s="28">
        <v>0</v>
      </c>
      <c r="AV29" s="28">
        <v>319762</v>
      </c>
      <c r="AW29" s="28">
        <v>319762</v>
      </c>
      <c r="AX29" s="28">
        <v>21238</v>
      </c>
      <c r="AY29" s="28">
        <v>21238</v>
      </c>
      <c r="AZ29" s="42"/>
      <c r="BA29" s="36">
        <v>89264.368271951957</v>
      </c>
      <c r="BB29" s="36">
        <v>0</v>
      </c>
      <c r="BC29" s="36">
        <v>0</v>
      </c>
      <c r="BD29" s="36">
        <v>0</v>
      </c>
      <c r="BE29" s="36">
        <v>0</v>
      </c>
      <c r="BF29" s="36"/>
      <c r="BG29" s="39">
        <v>57736</v>
      </c>
      <c r="BH29" s="39">
        <v>83109</v>
      </c>
      <c r="BI29" s="39">
        <v>83109</v>
      </c>
      <c r="BJ29" s="30">
        <v>0</v>
      </c>
      <c r="BK29" s="30">
        <v>0</v>
      </c>
      <c r="BL29" s="40"/>
      <c r="BM29" s="39">
        <v>0</v>
      </c>
      <c r="BN29" s="39">
        <v>0</v>
      </c>
      <c r="BO29" s="39">
        <v>0</v>
      </c>
      <c r="BP29" s="30">
        <v>0</v>
      </c>
      <c r="BQ29" s="30">
        <v>0</v>
      </c>
      <c r="BR29" s="39"/>
      <c r="BS29" s="43">
        <v>0</v>
      </c>
      <c r="BT29" s="43">
        <v>0</v>
      </c>
      <c r="BU29" s="43">
        <v>0</v>
      </c>
      <c r="BV29" s="36">
        <v>0</v>
      </c>
      <c r="BW29" s="36">
        <v>0</v>
      </c>
      <c r="BX29" s="36"/>
      <c r="BY29" s="43">
        <v>0</v>
      </c>
      <c r="BZ29" s="36">
        <v>0</v>
      </c>
      <c r="CA29" s="36">
        <v>0</v>
      </c>
      <c r="CB29" s="30">
        <v>0</v>
      </c>
      <c r="CC29" s="30">
        <v>0</v>
      </c>
      <c r="CD29" s="43"/>
      <c r="CE29" s="28">
        <f t="shared" si="0"/>
        <v>1007317.8182719521</v>
      </c>
      <c r="CF29" s="28">
        <f t="shared" si="0"/>
        <v>1199046.82</v>
      </c>
      <c r="CG29" s="28">
        <f t="shared" si="0"/>
        <v>1179926.82</v>
      </c>
      <c r="CH29" s="28">
        <f t="shared" si="4"/>
        <v>542912.07000000007</v>
      </c>
      <c r="CI29" s="28">
        <f t="shared" si="4"/>
        <v>523792.07</v>
      </c>
      <c r="CK29" s="43">
        <v>0</v>
      </c>
      <c r="CL29" s="28">
        <v>-310438.53201517573</v>
      </c>
      <c r="CM29" s="28">
        <v>-320527.79813844519</v>
      </c>
      <c r="CN29" s="28">
        <v>-304617.75651989569</v>
      </c>
      <c r="CO29" s="28">
        <v>-304617.75651989569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W29" s="28">
        <f t="shared" si="1"/>
        <v>1007317.8182719521</v>
      </c>
      <c r="CX29" s="28">
        <f t="shared" si="1"/>
        <v>888608.28798482427</v>
      </c>
      <c r="CY29" s="28">
        <f t="shared" si="1"/>
        <v>859399.02186155482</v>
      </c>
      <c r="CZ29" s="28">
        <f t="shared" si="5"/>
        <v>238294.31348010432</v>
      </c>
      <c r="DA29" s="28">
        <f t="shared" si="5"/>
        <v>219174.31348010432</v>
      </c>
      <c r="DC29" s="28">
        <f t="shared" si="6"/>
        <v>-650313.97450471995</v>
      </c>
      <c r="DD29" s="28">
        <f t="shared" si="6"/>
        <v>-640224.7083814505</v>
      </c>
      <c r="DF29" s="28">
        <f t="shared" si="7"/>
        <v>-769023.50479184778</v>
      </c>
    </row>
    <row r="30" spans="1:110" x14ac:dyDescent="0.3">
      <c r="A30" s="27" t="s">
        <v>59</v>
      </c>
      <c r="B30" s="39">
        <v>0</v>
      </c>
      <c r="C30" s="39">
        <v>25392.57</v>
      </c>
      <c r="D30" s="39">
        <v>25392.57</v>
      </c>
      <c r="E30" s="39">
        <v>0</v>
      </c>
      <c r="F30" s="39">
        <v>0</v>
      </c>
      <c r="G30" s="40"/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40"/>
      <c r="N30" s="39">
        <v>20440.86</v>
      </c>
      <c r="O30" s="28">
        <v>30335.51</v>
      </c>
      <c r="P30" s="28">
        <v>30335.51</v>
      </c>
      <c r="Q30" s="28">
        <v>0</v>
      </c>
      <c r="R30" s="28">
        <v>0</v>
      </c>
      <c r="T30" s="41">
        <v>268411.21000000002</v>
      </c>
      <c r="U30" s="41">
        <v>268411.21000000002</v>
      </c>
      <c r="V30" s="41">
        <v>268411.21000000002</v>
      </c>
      <c r="W30" s="41">
        <v>268411.21000000002</v>
      </c>
      <c r="X30" s="41">
        <v>268411.21000000002</v>
      </c>
      <c r="Z30" s="28">
        <v>0</v>
      </c>
      <c r="AA30" s="28">
        <v>154229</v>
      </c>
      <c r="AB30" s="28">
        <v>98145</v>
      </c>
      <c r="AC30" s="28">
        <v>154229</v>
      </c>
      <c r="AD30" s="28">
        <v>98145</v>
      </c>
      <c r="AE30" s="33">
        <f t="shared" si="2"/>
        <v>2.8041678171229273E-3</v>
      </c>
      <c r="AF30" s="28">
        <f t="shared" si="3"/>
        <v>84125.034513687817</v>
      </c>
      <c r="AH30" s="28">
        <v>25277</v>
      </c>
      <c r="AI30" s="28">
        <v>26939</v>
      </c>
      <c r="AJ30" s="28">
        <v>26939</v>
      </c>
      <c r="AK30" s="28">
        <v>26939</v>
      </c>
      <c r="AL30" s="28">
        <v>26939</v>
      </c>
      <c r="AN30" s="28">
        <v>6326998</v>
      </c>
      <c r="AO30" s="28">
        <v>839603</v>
      </c>
      <c r="AP30" s="28">
        <v>839603</v>
      </c>
      <c r="AQ30" s="28">
        <v>0</v>
      </c>
      <c r="AR30" s="34">
        <v>0</v>
      </c>
      <c r="AS30" s="35">
        <v>6182062</v>
      </c>
      <c r="AT30" s="35"/>
      <c r="AU30" s="28">
        <v>0</v>
      </c>
      <c r="AV30" s="28">
        <v>1481908</v>
      </c>
      <c r="AW30" s="28">
        <v>1481908</v>
      </c>
      <c r="AX30" s="28">
        <v>309280</v>
      </c>
      <c r="AY30" s="28">
        <v>309280</v>
      </c>
      <c r="AZ30" s="42"/>
      <c r="BA30" s="36">
        <v>191673.89377409391</v>
      </c>
      <c r="BB30" s="36">
        <v>0</v>
      </c>
      <c r="BC30" s="36">
        <v>0</v>
      </c>
      <c r="BD30" s="36">
        <v>0</v>
      </c>
      <c r="BE30" s="36">
        <v>0</v>
      </c>
      <c r="BF30" s="36"/>
      <c r="BG30" s="39">
        <v>268611</v>
      </c>
      <c r="BH30" s="39">
        <v>386660</v>
      </c>
      <c r="BI30" s="39">
        <v>386660</v>
      </c>
      <c r="BJ30" s="30">
        <v>0</v>
      </c>
      <c r="BK30" s="30">
        <v>0</v>
      </c>
      <c r="BL30" s="40"/>
      <c r="BM30" s="39">
        <v>0</v>
      </c>
      <c r="BN30" s="39">
        <v>0</v>
      </c>
      <c r="BO30" s="39">
        <v>0</v>
      </c>
      <c r="BP30" s="30">
        <v>0</v>
      </c>
      <c r="BQ30" s="30">
        <v>0</v>
      </c>
      <c r="BR30" s="39"/>
      <c r="BS30" s="43">
        <v>0</v>
      </c>
      <c r="BT30" s="43">
        <v>0</v>
      </c>
      <c r="BU30" s="43">
        <v>0</v>
      </c>
      <c r="BV30" s="36">
        <v>0</v>
      </c>
      <c r="BW30" s="36">
        <v>0</v>
      </c>
      <c r="BX30" s="36"/>
      <c r="BY30" s="43">
        <v>0</v>
      </c>
      <c r="BZ30" s="36">
        <v>0</v>
      </c>
      <c r="CA30" s="36">
        <v>0</v>
      </c>
      <c r="CB30" s="30">
        <v>0</v>
      </c>
      <c r="CC30" s="30">
        <v>0</v>
      </c>
      <c r="CD30" s="43"/>
      <c r="CE30" s="28">
        <f t="shared" si="0"/>
        <v>7101411.9637740944</v>
      </c>
      <c r="CF30" s="28">
        <f t="shared" si="0"/>
        <v>3213478.2899999996</v>
      </c>
      <c r="CG30" s="28">
        <f t="shared" si="0"/>
        <v>3157394.2899999996</v>
      </c>
      <c r="CH30" s="28">
        <f t="shared" si="4"/>
        <v>758859.21</v>
      </c>
      <c r="CI30" s="28">
        <f t="shared" si="4"/>
        <v>702775.21</v>
      </c>
      <c r="CK30" s="43">
        <v>0</v>
      </c>
      <c r="CL30" s="28">
        <v>-1725858.45747</v>
      </c>
      <c r="CM30" s="28">
        <v>-1781948.9342400001</v>
      </c>
      <c r="CN30" s="28">
        <v>-1693498.3166319674</v>
      </c>
      <c r="CO30" s="28">
        <v>-1693498.3166319674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W30" s="28">
        <f t="shared" si="1"/>
        <v>7101411.9637740944</v>
      </c>
      <c r="CX30" s="28">
        <f t="shared" si="1"/>
        <v>1487619.83253</v>
      </c>
      <c r="CY30" s="28">
        <f t="shared" si="1"/>
        <v>1375445.3557599999</v>
      </c>
      <c r="CZ30" s="28">
        <f t="shared" si="5"/>
        <v>-934639.10663196747</v>
      </c>
      <c r="DA30" s="28">
        <f t="shared" si="5"/>
        <v>-990723.10663196747</v>
      </c>
      <c r="DC30" s="28">
        <f t="shared" si="6"/>
        <v>-2422258.9391619675</v>
      </c>
      <c r="DD30" s="28">
        <f t="shared" si="6"/>
        <v>-2366168.4623919674</v>
      </c>
      <c r="DF30" s="28">
        <f t="shared" si="7"/>
        <v>-8036051.0704060616</v>
      </c>
    </row>
    <row r="31" spans="1:110" x14ac:dyDescent="0.3">
      <c r="A31" s="27" t="s">
        <v>60</v>
      </c>
      <c r="B31" s="39">
        <v>0</v>
      </c>
      <c r="C31" s="39">
        <v>89866.2</v>
      </c>
      <c r="D31" s="39">
        <v>89866.2</v>
      </c>
      <c r="E31" s="39">
        <v>0</v>
      </c>
      <c r="F31" s="39">
        <v>0</v>
      </c>
      <c r="G31" s="40"/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40"/>
      <c r="N31" s="39">
        <v>43177.200000000004</v>
      </c>
      <c r="O31" s="28">
        <v>65787.61</v>
      </c>
      <c r="P31" s="28">
        <v>65787.61</v>
      </c>
      <c r="Q31" s="28">
        <v>0</v>
      </c>
      <c r="R31" s="28">
        <v>0</v>
      </c>
      <c r="T31" s="41">
        <v>349299.86</v>
      </c>
      <c r="U31" s="41">
        <v>349299.86</v>
      </c>
      <c r="V31" s="41">
        <v>349299.86</v>
      </c>
      <c r="W31" s="41">
        <v>349299.86</v>
      </c>
      <c r="X31" s="41">
        <v>349299.86</v>
      </c>
      <c r="Z31" s="28">
        <v>0</v>
      </c>
      <c r="AA31" s="28">
        <v>215073</v>
      </c>
      <c r="AB31" s="28">
        <v>136865</v>
      </c>
      <c r="AC31" s="28">
        <v>215073</v>
      </c>
      <c r="AD31" s="28">
        <v>136865</v>
      </c>
      <c r="AE31" s="33">
        <f t="shared" si="2"/>
        <v>3.9104240119048903E-3</v>
      </c>
      <c r="AF31" s="28">
        <f t="shared" si="3"/>
        <v>117312.72035714671</v>
      </c>
      <c r="AH31" s="28">
        <v>27866</v>
      </c>
      <c r="AI31" s="28">
        <v>27747</v>
      </c>
      <c r="AJ31" s="28">
        <v>27747</v>
      </c>
      <c r="AK31" s="28">
        <v>27747</v>
      </c>
      <c r="AL31" s="28">
        <v>27747</v>
      </c>
      <c r="AN31" s="28">
        <v>13503310</v>
      </c>
      <c r="AO31" s="28">
        <v>8411265</v>
      </c>
      <c r="AP31" s="28">
        <v>8411265</v>
      </c>
      <c r="AQ31" s="28">
        <v>7427233</v>
      </c>
      <c r="AR31" s="34">
        <v>7427233</v>
      </c>
      <c r="AS31" s="35">
        <v>13596490</v>
      </c>
      <c r="AT31" s="35"/>
      <c r="AU31" s="28">
        <v>0</v>
      </c>
      <c r="AV31" s="28">
        <v>3662376</v>
      </c>
      <c r="AW31" s="28">
        <v>3662376</v>
      </c>
      <c r="AX31" s="28">
        <v>3650473</v>
      </c>
      <c r="AY31" s="28">
        <v>3650473</v>
      </c>
      <c r="AZ31" s="42"/>
      <c r="BA31" s="36">
        <v>39009.102035202719</v>
      </c>
      <c r="BB31" s="36">
        <v>0</v>
      </c>
      <c r="BC31" s="36">
        <v>0</v>
      </c>
      <c r="BD31" s="36">
        <v>0</v>
      </c>
      <c r="BE31" s="36">
        <v>0</v>
      </c>
      <c r="BF31" s="36"/>
      <c r="BG31" s="39">
        <v>330363</v>
      </c>
      <c r="BH31" s="39">
        <v>475551</v>
      </c>
      <c r="BI31" s="39">
        <v>475551</v>
      </c>
      <c r="BJ31" s="30">
        <v>0</v>
      </c>
      <c r="BK31" s="30">
        <v>0</v>
      </c>
      <c r="BL31" s="40"/>
      <c r="BM31" s="39">
        <v>0</v>
      </c>
      <c r="BN31" s="39">
        <v>0</v>
      </c>
      <c r="BO31" s="39">
        <v>0</v>
      </c>
      <c r="BP31" s="30">
        <v>0</v>
      </c>
      <c r="BQ31" s="30">
        <v>0</v>
      </c>
      <c r="BR31" s="39"/>
      <c r="BS31" s="43">
        <v>0</v>
      </c>
      <c r="BT31" s="43">
        <v>0</v>
      </c>
      <c r="BU31" s="43">
        <v>0</v>
      </c>
      <c r="BV31" s="36">
        <v>0</v>
      </c>
      <c r="BW31" s="36">
        <v>0</v>
      </c>
      <c r="BX31" s="36"/>
      <c r="BY31" s="43">
        <v>0</v>
      </c>
      <c r="BZ31" s="36">
        <v>0</v>
      </c>
      <c r="CA31" s="36">
        <v>0</v>
      </c>
      <c r="CB31" s="30">
        <v>0</v>
      </c>
      <c r="CC31" s="30">
        <v>0</v>
      </c>
      <c r="CD31" s="43"/>
      <c r="CE31" s="28">
        <f t="shared" si="0"/>
        <v>14293025.162035201</v>
      </c>
      <c r="CF31" s="28">
        <f t="shared" si="0"/>
        <v>13296965.669999998</v>
      </c>
      <c r="CG31" s="28">
        <f t="shared" si="0"/>
        <v>13218757.669999998</v>
      </c>
      <c r="CH31" s="28">
        <f t="shared" si="4"/>
        <v>11669825.859999999</v>
      </c>
      <c r="CI31" s="28">
        <f t="shared" si="4"/>
        <v>11591617.859999999</v>
      </c>
      <c r="CK31" s="43">
        <v>0</v>
      </c>
      <c r="CL31" s="28">
        <v>-2081212.4940600002</v>
      </c>
      <c r="CM31" s="28">
        <v>-2148851.9928533337</v>
      </c>
      <c r="CN31" s="28">
        <v>-2042189.404344762</v>
      </c>
      <c r="CO31" s="28">
        <v>-2042189.404344762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W31" s="28">
        <f t="shared" si="1"/>
        <v>14293025.162035201</v>
      </c>
      <c r="CX31" s="28">
        <f t="shared" si="1"/>
        <v>11215753.175939998</v>
      </c>
      <c r="CY31" s="28">
        <f t="shared" si="1"/>
        <v>11069905.677146664</v>
      </c>
      <c r="CZ31" s="28">
        <f t="shared" si="5"/>
        <v>9627636.4556552377</v>
      </c>
      <c r="DA31" s="28">
        <f t="shared" si="5"/>
        <v>9549428.4556552377</v>
      </c>
      <c r="DC31" s="28">
        <f t="shared" si="6"/>
        <v>-1588116.72028476</v>
      </c>
      <c r="DD31" s="28">
        <f t="shared" si="6"/>
        <v>-1520477.2214914262</v>
      </c>
      <c r="DF31" s="28">
        <f t="shared" si="7"/>
        <v>-4665388.7063799631</v>
      </c>
    </row>
    <row r="32" spans="1:110" x14ac:dyDescent="0.3">
      <c r="A32" s="27" t="s">
        <v>61</v>
      </c>
      <c r="B32" s="39">
        <v>1206</v>
      </c>
      <c r="C32" s="39">
        <v>3373.69</v>
      </c>
      <c r="D32" s="39">
        <v>3373.69</v>
      </c>
      <c r="E32" s="39">
        <v>0</v>
      </c>
      <c r="F32" s="39">
        <v>0</v>
      </c>
      <c r="G32" s="40"/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40"/>
      <c r="N32" s="39">
        <v>6493.08</v>
      </c>
      <c r="O32" s="28">
        <v>9848.4</v>
      </c>
      <c r="P32" s="28">
        <v>9848.4</v>
      </c>
      <c r="Q32" s="28">
        <v>0</v>
      </c>
      <c r="R32" s="28">
        <v>0</v>
      </c>
      <c r="T32" s="41">
        <v>201114.97</v>
      </c>
      <c r="U32" s="41">
        <v>201114.97</v>
      </c>
      <c r="V32" s="41">
        <v>201114.97</v>
      </c>
      <c r="W32" s="41">
        <v>201114.97</v>
      </c>
      <c r="X32" s="41">
        <v>201114.97</v>
      </c>
      <c r="Z32" s="28">
        <v>0</v>
      </c>
      <c r="AA32" s="28">
        <v>45708</v>
      </c>
      <c r="AB32" s="28">
        <v>29087</v>
      </c>
      <c r="AC32" s="28">
        <v>45708</v>
      </c>
      <c r="AD32" s="28">
        <v>29087</v>
      </c>
      <c r="AE32" s="33">
        <f t="shared" si="2"/>
        <v>8.3105578448316965E-4</v>
      </c>
      <c r="AF32" s="28">
        <f t="shared" si="3"/>
        <v>24931.67353449509</v>
      </c>
      <c r="AH32" s="28">
        <v>350</v>
      </c>
      <c r="AI32" s="28">
        <v>374</v>
      </c>
      <c r="AJ32" s="28">
        <v>374</v>
      </c>
      <c r="AK32" s="28">
        <v>374</v>
      </c>
      <c r="AL32" s="28">
        <v>374</v>
      </c>
      <c r="AN32" s="28">
        <v>491388</v>
      </c>
      <c r="AO32" s="28">
        <v>81186</v>
      </c>
      <c r="AP32" s="28">
        <v>81186</v>
      </c>
      <c r="AQ32" s="28">
        <v>4523</v>
      </c>
      <c r="AR32" s="34">
        <v>4523</v>
      </c>
      <c r="AS32" s="35">
        <v>501327</v>
      </c>
      <c r="AT32" s="35"/>
      <c r="AU32" s="28">
        <v>0</v>
      </c>
      <c r="AV32" s="28">
        <v>167757</v>
      </c>
      <c r="AW32" s="28">
        <v>167757</v>
      </c>
      <c r="AX32" s="28">
        <v>70097</v>
      </c>
      <c r="AY32" s="28">
        <v>70097</v>
      </c>
      <c r="AZ32" s="42"/>
      <c r="BA32" s="36">
        <v>549.70850829153414</v>
      </c>
      <c r="BB32" s="36">
        <v>0</v>
      </c>
      <c r="BC32" s="36">
        <v>0</v>
      </c>
      <c r="BD32" s="36">
        <v>0</v>
      </c>
      <c r="BE32" s="36">
        <v>0</v>
      </c>
      <c r="BF32" s="36"/>
      <c r="BG32" s="39">
        <v>29694</v>
      </c>
      <c r="BH32" s="39">
        <v>42744</v>
      </c>
      <c r="BI32" s="39">
        <v>42744</v>
      </c>
      <c r="BJ32" s="30">
        <v>0</v>
      </c>
      <c r="BK32" s="30">
        <v>0</v>
      </c>
      <c r="BL32" s="40"/>
      <c r="BM32" s="39">
        <v>0</v>
      </c>
      <c r="BN32" s="39">
        <v>0</v>
      </c>
      <c r="BO32" s="39">
        <v>0</v>
      </c>
      <c r="BP32" s="30">
        <v>0</v>
      </c>
      <c r="BQ32" s="30">
        <v>0</v>
      </c>
      <c r="BR32" s="39"/>
      <c r="BS32" s="43">
        <v>0</v>
      </c>
      <c r="BT32" s="43">
        <v>0</v>
      </c>
      <c r="BU32" s="43">
        <v>0</v>
      </c>
      <c r="BV32" s="36">
        <v>0</v>
      </c>
      <c r="BW32" s="36">
        <v>0</v>
      </c>
      <c r="BX32" s="36"/>
      <c r="BY32" s="43">
        <v>0</v>
      </c>
      <c r="BZ32" s="36">
        <v>0</v>
      </c>
      <c r="CA32" s="36">
        <v>0</v>
      </c>
      <c r="CB32" s="30">
        <v>0</v>
      </c>
      <c r="CC32" s="30">
        <v>0</v>
      </c>
      <c r="CD32" s="43"/>
      <c r="CE32" s="28">
        <f t="shared" si="0"/>
        <v>730795.75850829144</v>
      </c>
      <c r="CF32" s="28">
        <f t="shared" si="0"/>
        <v>552106.05999999994</v>
      </c>
      <c r="CG32" s="28">
        <f t="shared" si="0"/>
        <v>535485.05999999994</v>
      </c>
      <c r="CH32" s="28">
        <f t="shared" si="4"/>
        <v>321816.96999999997</v>
      </c>
      <c r="CI32" s="28">
        <f t="shared" si="4"/>
        <v>305195.96999999997</v>
      </c>
      <c r="CK32" s="43">
        <v>0</v>
      </c>
      <c r="CL32" s="28">
        <v>-169447.73540242718</v>
      </c>
      <c r="CM32" s="28">
        <v>-174954.79435339806</v>
      </c>
      <c r="CN32" s="28">
        <v>-166270.56142354454</v>
      </c>
      <c r="CO32" s="28">
        <v>-166270.56142354454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W32" s="28">
        <f t="shared" si="1"/>
        <v>730795.75850829144</v>
      </c>
      <c r="CX32" s="28">
        <f t="shared" si="1"/>
        <v>382658.32459757285</v>
      </c>
      <c r="CY32" s="28">
        <f t="shared" si="1"/>
        <v>360530.26564660197</v>
      </c>
      <c r="CZ32" s="28">
        <f t="shared" si="5"/>
        <v>155546.40857645546</v>
      </c>
      <c r="DA32" s="28">
        <f t="shared" si="5"/>
        <v>138925.40857645546</v>
      </c>
      <c r="DC32" s="28">
        <f t="shared" si="6"/>
        <v>-227111.91602111739</v>
      </c>
      <c r="DD32" s="28">
        <f t="shared" si="6"/>
        <v>-221604.85707014651</v>
      </c>
      <c r="DF32" s="28">
        <f t="shared" si="7"/>
        <v>-575249.34993183601</v>
      </c>
    </row>
    <row r="33" spans="1:111" x14ac:dyDescent="0.3">
      <c r="A33" s="27" t="s">
        <v>62</v>
      </c>
      <c r="B33" s="39">
        <v>167</v>
      </c>
      <c r="C33" s="39">
        <v>4396.7299999999996</v>
      </c>
      <c r="D33" s="39">
        <v>4396.7299999999996</v>
      </c>
      <c r="E33" s="39">
        <v>0</v>
      </c>
      <c r="F33" s="39">
        <v>0</v>
      </c>
      <c r="G33" s="40"/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40"/>
      <c r="N33" s="39">
        <v>13042.26</v>
      </c>
      <c r="O33" s="28">
        <v>19213.07</v>
      </c>
      <c r="P33" s="28">
        <v>19213.07</v>
      </c>
      <c r="Q33" s="28">
        <v>0</v>
      </c>
      <c r="R33" s="28">
        <v>0</v>
      </c>
      <c r="T33" s="41">
        <v>205462.7</v>
      </c>
      <c r="U33" s="41">
        <v>205462.7</v>
      </c>
      <c r="V33" s="41">
        <v>205462.7</v>
      </c>
      <c r="W33" s="41">
        <v>205462.7</v>
      </c>
      <c r="X33" s="41">
        <v>205462.7</v>
      </c>
      <c r="Z33" s="28">
        <v>0</v>
      </c>
      <c r="AA33" s="28">
        <v>72770</v>
      </c>
      <c r="AB33" s="28">
        <v>46308</v>
      </c>
      <c r="AC33" s="28">
        <v>72770</v>
      </c>
      <c r="AD33" s="28">
        <v>46308</v>
      </c>
      <c r="AE33" s="33">
        <f t="shared" si="2"/>
        <v>1.3230928817021146E-3</v>
      </c>
      <c r="AF33" s="28">
        <f t="shared" si="3"/>
        <v>39692.786451063439</v>
      </c>
      <c r="AH33" s="28">
        <v>2241</v>
      </c>
      <c r="AI33" s="28">
        <v>2111</v>
      </c>
      <c r="AJ33" s="28">
        <v>2111</v>
      </c>
      <c r="AK33" s="28">
        <v>2111</v>
      </c>
      <c r="AL33" s="28">
        <v>2111</v>
      </c>
      <c r="AN33" s="28">
        <v>2523462</v>
      </c>
      <c r="AO33" s="28">
        <v>1370145</v>
      </c>
      <c r="AP33" s="28">
        <v>1370145</v>
      </c>
      <c r="AQ33" s="28">
        <v>1017901</v>
      </c>
      <c r="AR33" s="34">
        <v>1017901</v>
      </c>
      <c r="AS33" s="35">
        <v>2557133</v>
      </c>
      <c r="AT33" s="35"/>
      <c r="AU33" s="28">
        <v>0</v>
      </c>
      <c r="AV33" s="28">
        <v>1423553</v>
      </c>
      <c r="AW33" s="28">
        <v>1423553</v>
      </c>
      <c r="AX33" s="28">
        <v>1152680</v>
      </c>
      <c r="AY33" s="28">
        <v>1152680</v>
      </c>
      <c r="AZ33" s="42"/>
      <c r="BA33" s="36">
        <v>26763.46781858067</v>
      </c>
      <c r="BB33" s="36">
        <v>0</v>
      </c>
      <c r="BC33" s="36">
        <v>0</v>
      </c>
      <c r="BD33" s="36">
        <v>0</v>
      </c>
      <c r="BE33" s="36">
        <v>0</v>
      </c>
      <c r="BF33" s="36"/>
      <c r="BG33" s="39">
        <v>111276</v>
      </c>
      <c r="BH33" s="39">
        <v>160179</v>
      </c>
      <c r="BI33" s="39">
        <v>160179</v>
      </c>
      <c r="BJ33" s="30">
        <v>0</v>
      </c>
      <c r="BK33" s="30">
        <v>0</v>
      </c>
      <c r="BL33" s="40"/>
      <c r="BM33" s="39">
        <v>0</v>
      </c>
      <c r="BN33" s="39">
        <v>0</v>
      </c>
      <c r="BO33" s="39">
        <v>0</v>
      </c>
      <c r="BP33" s="30">
        <v>0</v>
      </c>
      <c r="BQ33" s="30">
        <v>0</v>
      </c>
      <c r="BR33" s="39"/>
      <c r="BS33" s="43">
        <v>0</v>
      </c>
      <c r="BT33" s="43">
        <v>0</v>
      </c>
      <c r="BU33" s="43">
        <v>0</v>
      </c>
      <c r="BV33" s="36">
        <v>0</v>
      </c>
      <c r="BW33" s="36">
        <v>0</v>
      </c>
      <c r="BX33" s="36"/>
      <c r="BY33" s="43">
        <v>0</v>
      </c>
      <c r="BZ33" s="36">
        <v>0</v>
      </c>
      <c r="CA33" s="36">
        <v>0</v>
      </c>
      <c r="CB33" s="30">
        <v>0</v>
      </c>
      <c r="CC33" s="30">
        <v>0</v>
      </c>
      <c r="CD33" s="43"/>
      <c r="CE33" s="28">
        <f t="shared" si="0"/>
        <v>2882414.4278185805</v>
      </c>
      <c r="CF33" s="28">
        <f t="shared" si="0"/>
        <v>3257830.5</v>
      </c>
      <c r="CG33" s="28">
        <f t="shared" si="0"/>
        <v>3231368.5</v>
      </c>
      <c r="CH33" s="28">
        <f t="shared" si="4"/>
        <v>2450924.7000000002</v>
      </c>
      <c r="CI33" s="28">
        <f t="shared" si="4"/>
        <v>2424462.7000000002</v>
      </c>
      <c r="CK33" s="43">
        <v>0</v>
      </c>
      <c r="CL33" s="28">
        <v>-613199.08985813998</v>
      </c>
      <c r="CM33" s="28">
        <v>-633128.08760196052</v>
      </c>
      <c r="CN33" s="28">
        <v>-601701.5021946351</v>
      </c>
      <c r="CO33" s="28">
        <v>-601701.5021946351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W33" s="28">
        <f t="shared" si="1"/>
        <v>2882414.4278185805</v>
      </c>
      <c r="CX33" s="28">
        <f t="shared" si="1"/>
        <v>2644631.4101418601</v>
      </c>
      <c r="CY33" s="28">
        <f t="shared" si="1"/>
        <v>2598240.4123980394</v>
      </c>
      <c r="CZ33" s="28">
        <f t="shared" si="5"/>
        <v>1849223.1978053648</v>
      </c>
      <c r="DA33" s="28">
        <f t="shared" si="5"/>
        <v>1822761.1978053648</v>
      </c>
      <c r="DC33" s="28">
        <f t="shared" si="6"/>
        <v>-795408.21233649529</v>
      </c>
      <c r="DD33" s="28">
        <f t="shared" si="6"/>
        <v>-775479.21459267451</v>
      </c>
      <c r="DF33" s="28">
        <f t="shared" si="7"/>
        <v>-1033191.2300132157</v>
      </c>
    </row>
    <row r="34" spans="1:111" x14ac:dyDescent="0.3">
      <c r="A34" s="27" t="s">
        <v>63</v>
      </c>
      <c r="B34" s="39">
        <v>3149</v>
      </c>
      <c r="C34" s="39">
        <v>11697.08</v>
      </c>
      <c r="D34" s="39">
        <v>11697.08</v>
      </c>
      <c r="E34" s="39">
        <v>0</v>
      </c>
      <c r="F34" s="39">
        <v>0</v>
      </c>
      <c r="G34" s="40"/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40"/>
      <c r="N34" s="39">
        <v>5397.4800000000005</v>
      </c>
      <c r="O34" s="28">
        <v>8113.93</v>
      </c>
      <c r="P34" s="28">
        <v>8113.93</v>
      </c>
      <c r="Q34" s="28">
        <v>0</v>
      </c>
      <c r="R34" s="28">
        <v>0</v>
      </c>
      <c r="T34" s="41">
        <v>224165.87</v>
      </c>
      <c r="U34" s="41">
        <v>224165.87</v>
      </c>
      <c r="V34" s="41">
        <v>224165.87</v>
      </c>
      <c r="W34" s="41">
        <v>224165.87</v>
      </c>
      <c r="X34" s="41">
        <v>224165.87</v>
      </c>
      <c r="Z34" s="28">
        <v>0</v>
      </c>
      <c r="AA34" s="28">
        <v>59709</v>
      </c>
      <c r="AB34" s="28">
        <v>37997</v>
      </c>
      <c r="AC34" s="28">
        <v>59709</v>
      </c>
      <c r="AD34" s="28">
        <v>37997</v>
      </c>
      <c r="AE34" s="33">
        <f t="shared" si="2"/>
        <v>1.0856198003786114E-3</v>
      </c>
      <c r="AF34" s="28">
        <f t="shared" si="3"/>
        <v>32568.594011358342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N34" s="28">
        <v>6976</v>
      </c>
      <c r="AO34" s="28">
        <v>1292</v>
      </c>
      <c r="AP34" s="28">
        <v>1292</v>
      </c>
      <c r="AQ34" s="28">
        <v>1292</v>
      </c>
      <c r="AR34" s="34">
        <v>1292</v>
      </c>
      <c r="AS34" s="35">
        <v>22237</v>
      </c>
      <c r="AT34" s="35"/>
      <c r="AU34" s="28">
        <v>0</v>
      </c>
      <c r="AV34" s="28">
        <v>54165</v>
      </c>
      <c r="AW34" s="28">
        <v>54165</v>
      </c>
      <c r="AX34" s="28">
        <v>0</v>
      </c>
      <c r="AY34" s="28">
        <v>0</v>
      </c>
      <c r="AZ34" s="42"/>
      <c r="BA34" s="36">
        <v>0</v>
      </c>
      <c r="BB34" s="36">
        <v>0</v>
      </c>
      <c r="BC34" s="36">
        <v>0</v>
      </c>
      <c r="BD34" s="36">
        <v>0</v>
      </c>
      <c r="BE34" s="36">
        <v>0</v>
      </c>
      <c r="BF34" s="36"/>
      <c r="BG34" s="39">
        <v>11269</v>
      </c>
      <c r="BH34" s="39">
        <v>16221</v>
      </c>
      <c r="BI34" s="39">
        <v>16221</v>
      </c>
      <c r="BJ34" s="30">
        <v>0</v>
      </c>
      <c r="BK34" s="30">
        <v>0</v>
      </c>
      <c r="BL34" s="40"/>
      <c r="BM34" s="39">
        <v>0</v>
      </c>
      <c r="BN34" s="39">
        <v>0</v>
      </c>
      <c r="BO34" s="39">
        <v>0</v>
      </c>
      <c r="BP34" s="30">
        <v>0</v>
      </c>
      <c r="BQ34" s="30">
        <v>0</v>
      </c>
      <c r="BR34" s="39"/>
      <c r="BS34" s="43">
        <v>0</v>
      </c>
      <c r="BT34" s="43">
        <v>0</v>
      </c>
      <c r="BU34" s="43">
        <v>0</v>
      </c>
      <c r="BV34" s="36">
        <v>0</v>
      </c>
      <c r="BW34" s="36">
        <v>0</v>
      </c>
      <c r="BX34" s="36"/>
      <c r="BY34" s="43">
        <v>0</v>
      </c>
      <c r="BZ34" s="36">
        <v>0</v>
      </c>
      <c r="CA34" s="36">
        <v>0</v>
      </c>
      <c r="CB34" s="30">
        <v>0</v>
      </c>
      <c r="CC34" s="30">
        <v>0</v>
      </c>
      <c r="CD34" s="43"/>
      <c r="CE34" s="28">
        <f t="shared" si="0"/>
        <v>250957.35</v>
      </c>
      <c r="CF34" s="28">
        <f t="shared" si="0"/>
        <v>375363.88</v>
      </c>
      <c r="CG34" s="28">
        <f t="shared" si="0"/>
        <v>353651.88</v>
      </c>
      <c r="CH34" s="28">
        <f t="shared" si="4"/>
        <v>285166.87</v>
      </c>
      <c r="CI34" s="28">
        <f t="shared" si="4"/>
        <v>263454.87</v>
      </c>
      <c r="CK34" s="43">
        <v>0</v>
      </c>
      <c r="CL34" s="28">
        <v>-192669.5688338686</v>
      </c>
      <c r="CM34" s="28">
        <v>-198931.33840609892</v>
      </c>
      <c r="CN34" s="28">
        <v>-189056.98151207462</v>
      </c>
      <c r="CO34" s="28">
        <v>-189056.98151207462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W34" s="28">
        <f t="shared" si="1"/>
        <v>250957.35</v>
      </c>
      <c r="CX34" s="28">
        <f t="shared" si="1"/>
        <v>182694.31116613137</v>
      </c>
      <c r="CY34" s="28">
        <f t="shared" si="1"/>
        <v>154720.54159390106</v>
      </c>
      <c r="CZ34" s="28">
        <f t="shared" si="5"/>
        <v>96109.888487925375</v>
      </c>
      <c r="DA34" s="28">
        <f t="shared" si="5"/>
        <v>74397.888487925375</v>
      </c>
      <c r="DC34" s="28">
        <f t="shared" si="6"/>
        <v>-86584.422678206</v>
      </c>
      <c r="DD34" s="28">
        <f t="shared" si="6"/>
        <v>-80322.653105975682</v>
      </c>
      <c r="DF34" s="28">
        <f t="shared" si="7"/>
        <v>-154847.46151207463</v>
      </c>
    </row>
    <row r="35" spans="1:111" x14ac:dyDescent="0.3">
      <c r="A35" s="27" t="s">
        <v>64</v>
      </c>
      <c r="B35" s="39">
        <v>284</v>
      </c>
      <c r="C35" s="39">
        <v>28081.8</v>
      </c>
      <c r="D35" s="39">
        <v>28081.8</v>
      </c>
      <c r="E35" s="39">
        <v>0</v>
      </c>
      <c r="F35" s="39">
        <v>0</v>
      </c>
      <c r="G35" s="40"/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40"/>
      <c r="N35" s="39">
        <v>29278.920000000002</v>
      </c>
      <c r="O35" s="28">
        <v>46025.7</v>
      </c>
      <c r="P35" s="28">
        <v>46025.7</v>
      </c>
      <c r="Q35" s="28">
        <v>0</v>
      </c>
      <c r="R35" s="28">
        <v>0</v>
      </c>
      <c r="T35" s="41">
        <v>295270.12</v>
      </c>
      <c r="U35" s="41">
        <v>295270.12</v>
      </c>
      <c r="V35" s="41">
        <v>295270.12</v>
      </c>
      <c r="W35" s="41">
        <v>295270.12</v>
      </c>
      <c r="X35" s="41">
        <v>295270.12</v>
      </c>
      <c r="Z35" s="28">
        <v>0</v>
      </c>
      <c r="AA35" s="28">
        <v>185564</v>
      </c>
      <c r="AB35" s="28">
        <v>118086</v>
      </c>
      <c r="AC35" s="28">
        <v>185564</v>
      </c>
      <c r="AD35" s="28">
        <v>118086</v>
      </c>
      <c r="AE35" s="33">
        <f t="shared" si="2"/>
        <v>3.3738959392630367E-3</v>
      </c>
      <c r="AF35" s="28">
        <f t="shared" si="3"/>
        <v>101216.87817789111</v>
      </c>
      <c r="AH35" s="28">
        <v>10987</v>
      </c>
      <c r="AI35" s="28">
        <v>10844</v>
      </c>
      <c r="AJ35" s="28">
        <v>10844</v>
      </c>
      <c r="AK35" s="28">
        <v>10844</v>
      </c>
      <c r="AL35" s="28">
        <v>10844</v>
      </c>
      <c r="AN35" s="28">
        <v>8756165</v>
      </c>
      <c r="AO35" s="28">
        <v>5162703</v>
      </c>
      <c r="AP35" s="28">
        <v>5162703</v>
      </c>
      <c r="AQ35" s="28">
        <v>4503905</v>
      </c>
      <c r="AR35" s="34">
        <v>4503905</v>
      </c>
      <c r="AS35" s="35">
        <v>8826235</v>
      </c>
      <c r="AT35" s="35"/>
      <c r="AU35" s="28">
        <v>0</v>
      </c>
      <c r="AV35" s="28">
        <v>2254512</v>
      </c>
      <c r="AW35" s="28">
        <v>2254512</v>
      </c>
      <c r="AX35" s="28">
        <v>2137467</v>
      </c>
      <c r="AY35" s="28">
        <v>2137467</v>
      </c>
      <c r="AZ35" s="42"/>
      <c r="BA35" s="36">
        <v>10532.712733338369</v>
      </c>
      <c r="BB35" s="36">
        <v>0</v>
      </c>
      <c r="BC35" s="36">
        <v>0</v>
      </c>
      <c r="BD35" s="36">
        <v>0</v>
      </c>
      <c r="BE35" s="36">
        <v>0</v>
      </c>
      <c r="BF35" s="36"/>
      <c r="BG35" s="39">
        <v>252939</v>
      </c>
      <c r="BH35" s="39">
        <v>364100</v>
      </c>
      <c r="BI35" s="39">
        <v>364100</v>
      </c>
      <c r="BJ35" s="30">
        <v>0</v>
      </c>
      <c r="BK35" s="30">
        <v>0</v>
      </c>
      <c r="BL35" s="40"/>
      <c r="BM35" s="39">
        <v>0</v>
      </c>
      <c r="BN35" s="39">
        <v>0</v>
      </c>
      <c r="BO35" s="39">
        <v>0</v>
      </c>
      <c r="BP35" s="30">
        <v>0</v>
      </c>
      <c r="BQ35" s="30">
        <v>0</v>
      </c>
      <c r="BR35" s="39"/>
      <c r="BS35" s="43">
        <v>0</v>
      </c>
      <c r="BT35" s="43">
        <v>0</v>
      </c>
      <c r="BU35" s="43">
        <v>0</v>
      </c>
      <c r="BV35" s="36">
        <v>0</v>
      </c>
      <c r="BW35" s="36">
        <v>0</v>
      </c>
      <c r="BX35" s="36"/>
      <c r="BY35" s="43">
        <v>0</v>
      </c>
      <c r="BZ35" s="36">
        <v>0</v>
      </c>
      <c r="CA35" s="36">
        <v>0</v>
      </c>
      <c r="CB35" s="30">
        <v>0</v>
      </c>
      <c r="CC35" s="30">
        <v>0</v>
      </c>
      <c r="CD35" s="43"/>
      <c r="CE35" s="28">
        <f t="shared" si="0"/>
        <v>9355456.7527333368</v>
      </c>
      <c r="CF35" s="28">
        <f t="shared" si="0"/>
        <v>8347100.6200000001</v>
      </c>
      <c r="CG35" s="28">
        <f t="shared" si="0"/>
        <v>8279622.6200000001</v>
      </c>
      <c r="CH35" s="28">
        <f t="shared" si="4"/>
        <v>7133050.1200000001</v>
      </c>
      <c r="CI35" s="28">
        <f t="shared" si="4"/>
        <v>7065572.1200000001</v>
      </c>
      <c r="CK35" s="43">
        <v>0</v>
      </c>
      <c r="CL35" s="28">
        <v>-1357866.8347797876</v>
      </c>
      <c r="CM35" s="28">
        <v>-1401997.5674150812</v>
      </c>
      <c r="CN35" s="28">
        <v>-1332406.5997167209</v>
      </c>
      <c r="CO35" s="28">
        <v>-1332406.5997167209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W35" s="28">
        <f t="shared" si="1"/>
        <v>9355456.7527333368</v>
      </c>
      <c r="CX35" s="28">
        <f t="shared" si="1"/>
        <v>6989233.7852202123</v>
      </c>
      <c r="CY35" s="28">
        <f t="shared" si="1"/>
        <v>6877625.0525849191</v>
      </c>
      <c r="CZ35" s="28">
        <f t="shared" si="5"/>
        <v>5800643.520283279</v>
      </c>
      <c r="DA35" s="28">
        <f t="shared" si="5"/>
        <v>5733165.520283279</v>
      </c>
      <c r="DC35" s="28">
        <f t="shared" si="6"/>
        <v>-1188590.2649369333</v>
      </c>
      <c r="DD35" s="28">
        <f t="shared" si="6"/>
        <v>-1144459.5323016401</v>
      </c>
      <c r="DF35" s="28">
        <f t="shared" si="7"/>
        <v>-3554813.2324500578</v>
      </c>
    </row>
    <row r="36" spans="1:111" x14ac:dyDescent="0.3">
      <c r="A36" s="27" t="s">
        <v>65</v>
      </c>
      <c r="B36" s="39">
        <v>180</v>
      </c>
      <c r="C36" s="39">
        <v>11565.9</v>
      </c>
      <c r="D36" s="39">
        <v>11565.9</v>
      </c>
      <c r="E36" s="39">
        <v>0</v>
      </c>
      <c r="F36" s="39">
        <v>0</v>
      </c>
      <c r="G36" s="40"/>
      <c r="H36" s="39">
        <v>2634</v>
      </c>
      <c r="I36" s="43">
        <v>31560</v>
      </c>
      <c r="J36" s="43">
        <v>31560</v>
      </c>
      <c r="K36" s="43">
        <v>0</v>
      </c>
      <c r="L36" s="43">
        <v>0</v>
      </c>
      <c r="M36" s="40"/>
      <c r="N36" s="39">
        <v>23304.600000000002</v>
      </c>
      <c r="O36" s="28">
        <v>36254.46</v>
      </c>
      <c r="P36" s="28">
        <v>36254.46</v>
      </c>
      <c r="Q36" s="28">
        <v>0</v>
      </c>
      <c r="R36" s="28">
        <v>0</v>
      </c>
      <c r="T36" s="41">
        <v>276747.27</v>
      </c>
      <c r="U36" s="41">
        <v>276747.27</v>
      </c>
      <c r="V36" s="41">
        <v>276747.27</v>
      </c>
      <c r="W36" s="41">
        <v>276747.27</v>
      </c>
      <c r="X36" s="41">
        <v>276747.27</v>
      </c>
      <c r="Z36" s="28">
        <v>0</v>
      </c>
      <c r="AA36" s="28">
        <v>154984</v>
      </c>
      <c r="AB36" s="28">
        <v>98626</v>
      </c>
      <c r="AC36" s="28">
        <v>154984</v>
      </c>
      <c r="AD36" s="28">
        <v>98626</v>
      </c>
      <c r="AE36" s="33">
        <f t="shared" si="2"/>
        <v>2.8178951103163463E-3</v>
      </c>
      <c r="AF36" s="28">
        <f t="shared" si="3"/>
        <v>84536.853309490383</v>
      </c>
      <c r="AH36" s="28">
        <v>17076</v>
      </c>
      <c r="AI36" s="28">
        <v>14033</v>
      </c>
      <c r="AJ36" s="28">
        <v>14033</v>
      </c>
      <c r="AK36" s="28">
        <v>14033</v>
      </c>
      <c r="AL36" s="28">
        <v>14033</v>
      </c>
      <c r="AN36" s="28">
        <v>4646922</v>
      </c>
      <c r="AO36" s="28">
        <v>3825027</v>
      </c>
      <c r="AP36" s="28">
        <v>3825027</v>
      </c>
      <c r="AQ36" s="28">
        <v>2779132</v>
      </c>
      <c r="AR36" s="34">
        <v>2779132</v>
      </c>
      <c r="AS36" s="35">
        <v>4743661</v>
      </c>
      <c r="AT36" s="35"/>
      <c r="AU36" s="28">
        <v>0</v>
      </c>
      <c r="AV36" s="28">
        <v>1796283</v>
      </c>
      <c r="AW36" s="28">
        <v>1796283</v>
      </c>
      <c r="AX36" s="28">
        <v>1407029</v>
      </c>
      <c r="AY36" s="28">
        <v>1407029</v>
      </c>
      <c r="AZ36" s="42"/>
      <c r="BA36" s="36">
        <v>31099.466458450835</v>
      </c>
      <c r="BB36" s="36">
        <v>0</v>
      </c>
      <c r="BC36" s="36">
        <v>0</v>
      </c>
      <c r="BD36" s="36">
        <v>0</v>
      </c>
      <c r="BE36" s="36">
        <v>0</v>
      </c>
      <c r="BF36" s="36"/>
      <c r="BG36" s="39">
        <v>288951</v>
      </c>
      <c r="BH36" s="39">
        <v>415938</v>
      </c>
      <c r="BI36" s="39">
        <v>415938</v>
      </c>
      <c r="BJ36" s="30">
        <v>0</v>
      </c>
      <c r="BK36" s="30">
        <v>0</v>
      </c>
      <c r="BL36" s="40"/>
      <c r="BM36" s="39">
        <v>0</v>
      </c>
      <c r="BN36" s="39">
        <v>0</v>
      </c>
      <c r="BO36" s="39">
        <v>0</v>
      </c>
      <c r="BP36" s="30">
        <v>0</v>
      </c>
      <c r="BQ36" s="30">
        <v>0</v>
      </c>
      <c r="BR36" s="39"/>
      <c r="BS36" s="43">
        <v>0</v>
      </c>
      <c r="BT36" s="43">
        <v>0</v>
      </c>
      <c r="BU36" s="43">
        <v>0</v>
      </c>
      <c r="BV36" s="36">
        <v>0</v>
      </c>
      <c r="BW36" s="36">
        <v>0</v>
      </c>
      <c r="BX36" s="36"/>
      <c r="BY36" s="43">
        <v>0</v>
      </c>
      <c r="BZ36" s="36">
        <v>0</v>
      </c>
      <c r="CA36" s="36">
        <v>0</v>
      </c>
      <c r="CB36" s="30">
        <v>0</v>
      </c>
      <c r="CC36" s="30">
        <v>0</v>
      </c>
      <c r="CD36" s="43"/>
      <c r="CE36" s="28">
        <f t="shared" si="0"/>
        <v>5286914.3364584502</v>
      </c>
      <c r="CF36" s="28">
        <f t="shared" si="0"/>
        <v>6562392.6299999999</v>
      </c>
      <c r="CG36" s="28">
        <f t="shared" si="0"/>
        <v>6506034.6299999999</v>
      </c>
      <c r="CH36" s="28">
        <f t="shared" si="4"/>
        <v>4631925.2699999996</v>
      </c>
      <c r="CI36" s="28">
        <f t="shared" si="4"/>
        <v>4575567.2699999996</v>
      </c>
      <c r="CK36" s="43">
        <v>0</v>
      </c>
      <c r="CL36" s="28">
        <v>-1442832.9663300002</v>
      </c>
      <c r="CM36" s="28">
        <v>-1489725.1020266667</v>
      </c>
      <c r="CN36" s="28">
        <v>-1415779.6017889471</v>
      </c>
      <c r="CO36" s="28">
        <v>-1415779.6017889471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W36" s="28">
        <f t="shared" si="1"/>
        <v>5286914.3364584502</v>
      </c>
      <c r="CX36" s="28">
        <f t="shared" si="1"/>
        <v>5119559.6636700006</v>
      </c>
      <c r="CY36" s="28">
        <f t="shared" si="1"/>
        <v>5016309.5279733343</v>
      </c>
      <c r="CZ36" s="28">
        <f t="shared" si="5"/>
        <v>3216145.6682110527</v>
      </c>
      <c r="DA36" s="28">
        <f t="shared" si="5"/>
        <v>3159787.6682110527</v>
      </c>
      <c r="DC36" s="28">
        <f t="shared" si="6"/>
        <v>-1903413.995458948</v>
      </c>
      <c r="DD36" s="28">
        <f t="shared" si="6"/>
        <v>-1856521.8597622816</v>
      </c>
      <c r="DF36" s="28">
        <f t="shared" si="7"/>
        <v>-2070768.6682473975</v>
      </c>
      <c r="DG36" s="28" t="s">
        <v>32</v>
      </c>
    </row>
    <row r="37" spans="1:111" x14ac:dyDescent="0.3">
      <c r="A37" s="27" t="s">
        <v>66</v>
      </c>
      <c r="B37" s="39">
        <v>1881851</v>
      </c>
      <c r="C37" s="39">
        <v>1916257.62</v>
      </c>
      <c r="D37" s="39">
        <v>1916257.62</v>
      </c>
      <c r="E37" s="39">
        <v>1916257.62</v>
      </c>
      <c r="F37" s="39">
        <v>1916257.62</v>
      </c>
      <c r="G37" s="40"/>
      <c r="H37" s="39">
        <v>1258449</v>
      </c>
      <c r="I37" s="39">
        <v>0</v>
      </c>
      <c r="J37" s="39">
        <v>0</v>
      </c>
      <c r="K37" s="39">
        <v>0</v>
      </c>
      <c r="L37" s="39">
        <v>0</v>
      </c>
      <c r="M37" s="40"/>
      <c r="N37" s="39">
        <v>598986.96000000008</v>
      </c>
      <c r="O37" s="28">
        <v>898935.1</v>
      </c>
      <c r="P37" s="28">
        <v>898935.1</v>
      </c>
      <c r="Q37" s="28">
        <v>0</v>
      </c>
      <c r="R37" s="28">
        <v>0</v>
      </c>
      <c r="T37" s="41">
        <v>862486.91</v>
      </c>
      <c r="U37" s="41">
        <v>862486.91</v>
      </c>
      <c r="V37" s="41">
        <v>862486.91</v>
      </c>
      <c r="W37" s="41">
        <v>862486.91</v>
      </c>
      <c r="X37" s="41">
        <v>862486.91</v>
      </c>
      <c r="Z37" s="28">
        <v>0</v>
      </c>
      <c r="AA37" s="28">
        <v>1016013</v>
      </c>
      <c r="AB37" s="28">
        <v>646553</v>
      </c>
      <c r="AC37" s="28">
        <v>1016013</v>
      </c>
      <c r="AD37" s="28">
        <v>646553</v>
      </c>
      <c r="AE37" s="33">
        <f t="shared" si="2"/>
        <v>1.8472991177914119E-2</v>
      </c>
      <c r="AF37" s="28">
        <f t="shared" si="3"/>
        <v>554189.73533742351</v>
      </c>
      <c r="AH37" s="28">
        <v>265828</v>
      </c>
      <c r="AI37" s="28">
        <v>250489</v>
      </c>
      <c r="AJ37" s="28">
        <v>250489</v>
      </c>
      <c r="AK37" s="28">
        <v>250489</v>
      </c>
      <c r="AL37" s="28">
        <v>250489</v>
      </c>
      <c r="AN37" s="28">
        <v>31290480</v>
      </c>
      <c r="AO37" s="28">
        <v>33594209</v>
      </c>
      <c r="AP37" s="28">
        <v>33594209</v>
      </c>
      <c r="AQ37" s="28">
        <v>31442996</v>
      </c>
      <c r="AR37" s="34">
        <v>31442996</v>
      </c>
      <c r="AS37" s="35">
        <v>31648573</v>
      </c>
      <c r="AT37" s="35"/>
      <c r="AU37" s="28">
        <v>0</v>
      </c>
      <c r="AV37" s="28">
        <v>10515687</v>
      </c>
      <c r="AW37" s="28">
        <v>10515687</v>
      </c>
      <c r="AX37" s="28">
        <v>11122110</v>
      </c>
      <c r="AY37" s="28">
        <v>11122110</v>
      </c>
      <c r="AZ37" s="42"/>
      <c r="BA37" s="36">
        <v>1726901.3043030533</v>
      </c>
      <c r="BB37" s="36">
        <v>0</v>
      </c>
      <c r="BC37" s="36">
        <v>0</v>
      </c>
      <c r="BD37" s="36">
        <v>0</v>
      </c>
      <c r="BE37" s="36">
        <v>0</v>
      </c>
      <c r="BF37" s="36"/>
      <c r="BG37" s="39">
        <v>2079675</v>
      </c>
      <c r="BH37" s="39">
        <v>2993644</v>
      </c>
      <c r="BI37" s="39">
        <v>2993644</v>
      </c>
      <c r="BJ37" s="30">
        <v>0</v>
      </c>
      <c r="BK37" s="30">
        <v>0</v>
      </c>
      <c r="BL37" s="40"/>
      <c r="BM37" s="39">
        <v>593619</v>
      </c>
      <c r="BN37" s="39">
        <v>620540</v>
      </c>
      <c r="BO37" s="39">
        <v>620540</v>
      </c>
      <c r="BP37" s="30">
        <v>0</v>
      </c>
      <c r="BQ37" s="30">
        <v>0</v>
      </c>
      <c r="BR37" s="39"/>
      <c r="BS37" s="43">
        <v>0</v>
      </c>
      <c r="BT37" s="43">
        <v>0</v>
      </c>
      <c r="BU37" s="43">
        <v>0</v>
      </c>
      <c r="BV37" s="36">
        <v>0</v>
      </c>
      <c r="BW37" s="36">
        <v>0</v>
      </c>
      <c r="BX37" s="36"/>
      <c r="BY37" s="43">
        <v>0</v>
      </c>
      <c r="BZ37" s="36">
        <v>0</v>
      </c>
      <c r="CA37" s="36">
        <v>0</v>
      </c>
      <c r="CB37" s="30">
        <v>0</v>
      </c>
      <c r="CC37" s="30">
        <v>0</v>
      </c>
      <c r="CD37" s="43"/>
      <c r="CE37" s="28">
        <f t="shared" si="0"/>
        <v>40558277.174303047</v>
      </c>
      <c r="CF37" s="28">
        <f t="shared" si="0"/>
        <v>52668261.629999995</v>
      </c>
      <c r="CG37" s="28">
        <f t="shared" si="0"/>
        <v>52298801.629999995</v>
      </c>
      <c r="CH37" s="28">
        <f t="shared" si="4"/>
        <v>46610352.529999994</v>
      </c>
      <c r="CI37" s="28">
        <f t="shared" si="4"/>
        <v>46240892.529999994</v>
      </c>
      <c r="CK37" s="43">
        <v>0</v>
      </c>
      <c r="CL37" s="28">
        <v>-7411219.7540965015</v>
      </c>
      <c r="CM37" s="28">
        <v>-7652084.7263398813</v>
      </c>
      <c r="CN37" s="28">
        <v>-7272258.1179402294</v>
      </c>
      <c r="CO37" s="28">
        <v>-7272258.1179402294</v>
      </c>
      <c r="CQ37" s="28">
        <v>0</v>
      </c>
      <c r="CR37" s="28">
        <v>7210831.716</v>
      </c>
      <c r="CS37" s="28">
        <v>7210831.716</v>
      </c>
      <c r="CT37" s="28">
        <v>7210831.716</v>
      </c>
      <c r="CU37" s="28">
        <v>7210831.716</v>
      </c>
      <c r="CW37" s="28">
        <f t="shared" si="1"/>
        <v>40558277.174303047</v>
      </c>
      <c r="CX37" s="28">
        <f t="shared" si="1"/>
        <v>52467873.591903493</v>
      </c>
      <c r="CY37" s="28">
        <f t="shared" si="1"/>
        <v>51857548.619660109</v>
      </c>
      <c r="CZ37" s="28">
        <f t="shared" si="5"/>
        <v>46548926.128059767</v>
      </c>
      <c r="DA37" s="28">
        <f t="shared" si="5"/>
        <v>46179466.128059767</v>
      </c>
      <c r="DC37" s="28">
        <f t="shared" si="6"/>
        <v>-5918947.4638437256</v>
      </c>
      <c r="DD37" s="28">
        <f t="shared" si="6"/>
        <v>-5678082.4916003421</v>
      </c>
      <c r="DF37" s="28">
        <f t="shared" si="7"/>
        <v>5990648.9537567198</v>
      </c>
    </row>
    <row r="38" spans="1:111" x14ac:dyDescent="0.3">
      <c r="A38" s="27" t="s">
        <v>67</v>
      </c>
      <c r="B38" s="39">
        <v>0</v>
      </c>
      <c r="C38" s="39">
        <v>70779.19</v>
      </c>
      <c r="D38" s="39">
        <v>70779.19</v>
      </c>
      <c r="E38" s="39">
        <v>0</v>
      </c>
      <c r="F38" s="39">
        <v>0</v>
      </c>
      <c r="G38" s="40"/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40"/>
      <c r="N38" s="39">
        <v>6099.06</v>
      </c>
      <c r="O38" s="28">
        <v>9024.4500000000007</v>
      </c>
      <c r="P38" s="28">
        <v>9024.4500000000007</v>
      </c>
      <c r="Q38" s="28">
        <v>0</v>
      </c>
      <c r="R38" s="28">
        <v>0</v>
      </c>
      <c r="T38" s="41">
        <v>339568.71</v>
      </c>
      <c r="U38" s="41">
        <v>339568.71</v>
      </c>
      <c r="V38" s="41">
        <v>339568.71</v>
      </c>
      <c r="W38" s="41">
        <v>339568.71</v>
      </c>
      <c r="X38" s="41">
        <v>339568.71</v>
      </c>
      <c r="Z38" s="28">
        <v>0</v>
      </c>
      <c r="AA38" s="28">
        <v>206858</v>
      </c>
      <c r="AB38" s="28">
        <v>131637</v>
      </c>
      <c r="AC38" s="28">
        <v>206858</v>
      </c>
      <c r="AD38" s="28">
        <v>131637</v>
      </c>
      <c r="AE38" s="33">
        <f t="shared" si="2"/>
        <v>3.7610601528533186E-3</v>
      </c>
      <c r="AF38" s="28">
        <f t="shared" si="3"/>
        <v>112831.80458559956</v>
      </c>
      <c r="AH38" s="28">
        <v>40</v>
      </c>
      <c r="AI38" s="28">
        <v>116</v>
      </c>
      <c r="AJ38" s="28">
        <v>116</v>
      </c>
      <c r="AK38" s="28">
        <v>116</v>
      </c>
      <c r="AL38" s="28">
        <v>116</v>
      </c>
      <c r="AN38" s="28">
        <v>406683</v>
      </c>
      <c r="AO38" s="28">
        <v>0</v>
      </c>
      <c r="AP38" s="28">
        <v>0</v>
      </c>
      <c r="AQ38" s="28">
        <v>0</v>
      </c>
      <c r="AR38" s="34">
        <v>0</v>
      </c>
      <c r="AS38" s="35">
        <v>745457</v>
      </c>
      <c r="AT38" s="35"/>
      <c r="AU38" s="28">
        <v>0</v>
      </c>
      <c r="AV38" s="28">
        <v>101525</v>
      </c>
      <c r="AW38" s="28">
        <v>101525</v>
      </c>
      <c r="AX38" s="28">
        <v>0</v>
      </c>
      <c r="AY38" s="28">
        <v>0</v>
      </c>
      <c r="AZ38" s="42"/>
      <c r="BA38" s="36">
        <v>0</v>
      </c>
      <c r="BB38" s="36">
        <v>0</v>
      </c>
      <c r="BC38" s="36">
        <v>0</v>
      </c>
      <c r="BD38" s="36">
        <v>0</v>
      </c>
      <c r="BE38" s="36">
        <v>0</v>
      </c>
      <c r="BF38" s="36"/>
      <c r="BG38" s="39">
        <v>171485</v>
      </c>
      <c r="BH38" s="39">
        <v>246849</v>
      </c>
      <c r="BI38" s="39">
        <v>246849</v>
      </c>
      <c r="BJ38" s="30">
        <v>0</v>
      </c>
      <c r="BK38" s="30">
        <v>0</v>
      </c>
      <c r="BL38" s="40"/>
      <c r="BM38" s="39">
        <v>0</v>
      </c>
      <c r="BN38" s="39">
        <v>0</v>
      </c>
      <c r="BO38" s="39">
        <v>0</v>
      </c>
      <c r="BP38" s="30">
        <v>0</v>
      </c>
      <c r="BQ38" s="30">
        <v>0</v>
      </c>
      <c r="BR38" s="39"/>
      <c r="BS38" s="43">
        <v>0</v>
      </c>
      <c r="BT38" s="43">
        <v>0</v>
      </c>
      <c r="BU38" s="43">
        <v>0</v>
      </c>
      <c r="BV38" s="36">
        <v>0</v>
      </c>
      <c r="BW38" s="36">
        <v>0</v>
      </c>
      <c r="BX38" s="36"/>
      <c r="BY38" s="43">
        <v>0</v>
      </c>
      <c r="BZ38" s="36">
        <v>0</v>
      </c>
      <c r="CA38" s="36">
        <v>0</v>
      </c>
      <c r="CB38" s="30">
        <v>0</v>
      </c>
      <c r="CC38" s="30">
        <v>0</v>
      </c>
      <c r="CD38" s="43"/>
      <c r="CE38" s="28">
        <f t="shared" si="0"/>
        <v>923875.77</v>
      </c>
      <c r="CF38" s="28">
        <f t="shared" si="0"/>
        <v>974720.34999999986</v>
      </c>
      <c r="CG38" s="28">
        <f t="shared" si="0"/>
        <v>899499.34999999986</v>
      </c>
      <c r="CH38" s="28">
        <f t="shared" si="4"/>
        <v>546542.71</v>
      </c>
      <c r="CI38" s="28">
        <f t="shared" si="4"/>
        <v>471321.71</v>
      </c>
      <c r="CK38" s="43">
        <v>0</v>
      </c>
      <c r="CL38" s="28">
        <v>-4584089.8695900002</v>
      </c>
      <c r="CM38" s="28">
        <v>-4733072.9946133336</v>
      </c>
      <c r="CN38" s="28">
        <v>-4498137.4016155461</v>
      </c>
      <c r="CO38" s="28">
        <v>-4498137.4016155461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W38" s="28">
        <f t="shared" si="1"/>
        <v>923875.77</v>
      </c>
      <c r="CX38" s="28">
        <f t="shared" si="1"/>
        <v>-3609369.5195900002</v>
      </c>
      <c r="CY38" s="28">
        <f t="shared" si="1"/>
        <v>-3833573.6446133335</v>
      </c>
      <c r="CZ38" s="28">
        <f t="shared" si="5"/>
        <v>-3951594.6916155461</v>
      </c>
      <c r="DA38" s="28">
        <f t="shared" si="5"/>
        <v>-4026815.6916155461</v>
      </c>
      <c r="DC38" s="28">
        <f t="shared" si="6"/>
        <v>-342225.17202554597</v>
      </c>
      <c r="DD38" s="28">
        <f t="shared" si="6"/>
        <v>-193242.04700221261</v>
      </c>
      <c r="DF38" s="28">
        <f t="shared" si="7"/>
        <v>-4875470.4616155457</v>
      </c>
    </row>
    <row r="39" spans="1:111" x14ac:dyDescent="0.3">
      <c r="A39" s="27" t="s">
        <v>68</v>
      </c>
      <c r="B39" s="39">
        <v>0</v>
      </c>
      <c r="C39" s="39">
        <v>8903.59</v>
      </c>
      <c r="D39" s="39">
        <v>8903.59</v>
      </c>
      <c r="E39" s="39">
        <v>8903.59</v>
      </c>
      <c r="F39" s="39">
        <v>8903.59</v>
      </c>
      <c r="G39" s="40"/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40"/>
      <c r="N39" s="39">
        <v>11448.36</v>
      </c>
      <c r="O39" s="28">
        <v>16522.02</v>
      </c>
      <c r="P39" s="28">
        <v>16522.02</v>
      </c>
      <c r="Q39" s="28">
        <v>0</v>
      </c>
      <c r="R39" s="28">
        <v>0</v>
      </c>
      <c r="T39" s="41">
        <v>198413.95</v>
      </c>
      <c r="U39" s="41">
        <v>198413.95</v>
      </c>
      <c r="V39" s="41">
        <v>198413.95</v>
      </c>
      <c r="W39" s="41">
        <v>198413.95</v>
      </c>
      <c r="X39" s="41">
        <v>198413.95</v>
      </c>
      <c r="Z39" s="28">
        <v>0</v>
      </c>
      <c r="AA39" s="28">
        <v>55863</v>
      </c>
      <c r="AB39" s="28">
        <v>35549</v>
      </c>
      <c r="AC39" s="28">
        <v>55863</v>
      </c>
      <c r="AD39" s="28">
        <v>35549</v>
      </c>
      <c r="AE39" s="33">
        <f t="shared" si="2"/>
        <v>1.0156924233959766E-3</v>
      </c>
      <c r="AF39" s="28">
        <f t="shared" si="3"/>
        <v>30470.772701879298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N39" s="28">
        <v>1675092</v>
      </c>
      <c r="AO39" s="28">
        <v>744409</v>
      </c>
      <c r="AP39" s="28">
        <v>744409</v>
      </c>
      <c r="AQ39" s="28">
        <v>388499</v>
      </c>
      <c r="AR39" s="34">
        <v>388499</v>
      </c>
      <c r="AS39" s="35">
        <v>1706230</v>
      </c>
      <c r="AT39" s="35"/>
      <c r="AU39" s="28">
        <v>0</v>
      </c>
      <c r="AV39" s="28">
        <v>560311</v>
      </c>
      <c r="AW39" s="28">
        <v>560311</v>
      </c>
      <c r="AX39" s="28">
        <v>90225</v>
      </c>
      <c r="AY39" s="28">
        <v>90225</v>
      </c>
      <c r="AZ39" s="42"/>
      <c r="BA39" s="36">
        <v>104136.26944308095</v>
      </c>
      <c r="BB39" s="36">
        <v>0</v>
      </c>
      <c r="BC39" s="36">
        <v>0</v>
      </c>
      <c r="BD39" s="36">
        <v>0</v>
      </c>
      <c r="BE39" s="36">
        <v>0</v>
      </c>
      <c r="BF39" s="36"/>
      <c r="BG39" s="39">
        <v>93525</v>
      </c>
      <c r="BH39" s="39">
        <v>134627</v>
      </c>
      <c r="BI39" s="39">
        <v>134627</v>
      </c>
      <c r="BJ39" s="30">
        <v>0</v>
      </c>
      <c r="BK39" s="30">
        <v>0</v>
      </c>
      <c r="BL39" s="40"/>
      <c r="BM39" s="39">
        <v>1876</v>
      </c>
      <c r="BN39" s="39">
        <v>1961</v>
      </c>
      <c r="BO39" s="39">
        <v>1961</v>
      </c>
      <c r="BP39" s="30">
        <v>0</v>
      </c>
      <c r="BQ39" s="30">
        <v>0</v>
      </c>
      <c r="BR39" s="39"/>
      <c r="BS39" s="43">
        <v>0</v>
      </c>
      <c r="BT39" s="43">
        <v>0</v>
      </c>
      <c r="BU39" s="43">
        <v>0</v>
      </c>
      <c r="BV39" s="36">
        <v>0</v>
      </c>
      <c r="BW39" s="36">
        <v>0</v>
      </c>
      <c r="BX39" s="36"/>
      <c r="BY39" s="43">
        <v>0</v>
      </c>
      <c r="BZ39" s="36">
        <v>0</v>
      </c>
      <c r="CA39" s="36">
        <v>0</v>
      </c>
      <c r="CB39" s="30">
        <v>0</v>
      </c>
      <c r="CC39" s="30">
        <v>0</v>
      </c>
      <c r="CD39" s="43"/>
      <c r="CE39" s="28">
        <f t="shared" si="0"/>
        <v>2084491.579443081</v>
      </c>
      <c r="CF39" s="28">
        <f t="shared" si="0"/>
        <v>1721010.56</v>
      </c>
      <c r="CG39" s="28">
        <f t="shared" si="0"/>
        <v>1700696.56</v>
      </c>
      <c r="CH39" s="28">
        <f t="shared" si="4"/>
        <v>741904.53999999992</v>
      </c>
      <c r="CI39" s="28">
        <f t="shared" si="4"/>
        <v>721590.53999999992</v>
      </c>
      <c r="CK39" s="43">
        <v>0</v>
      </c>
      <c r="CL39" s="28">
        <v>-418411.56658000004</v>
      </c>
      <c r="CM39" s="28">
        <v>-432009.96113777783</v>
      </c>
      <c r="CN39" s="28">
        <v>-410566.27824584587</v>
      </c>
      <c r="CO39" s="28">
        <v>-410566.27824584587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W39" s="28">
        <f t="shared" si="1"/>
        <v>2084491.579443081</v>
      </c>
      <c r="CX39" s="28">
        <f t="shared" si="1"/>
        <v>1302598.99342</v>
      </c>
      <c r="CY39" s="28">
        <f t="shared" si="1"/>
        <v>1268686.5988622222</v>
      </c>
      <c r="CZ39" s="28">
        <f t="shared" si="5"/>
        <v>331338.26175415417</v>
      </c>
      <c r="DA39" s="28">
        <f t="shared" si="5"/>
        <v>311024.26175415417</v>
      </c>
      <c r="DC39" s="28">
        <f t="shared" si="6"/>
        <v>-971260.73166584573</v>
      </c>
      <c r="DD39" s="28">
        <f t="shared" si="6"/>
        <v>-957662.33710806794</v>
      </c>
      <c r="DF39" s="28">
        <f t="shared" si="7"/>
        <v>-1753153.3176889268</v>
      </c>
    </row>
    <row r="40" spans="1:111" x14ac:dyDescent="0.3">
      <c r="A40" s="27" t="s">
        <v>69</v>
      </c>
      <c r="B40" s="39">
        <v>663</v>
      </c>
      <c r="C40" s="39">
        <v>35441.47</v>
      </c>
      <c r="D40" s="39">
        <v>35441.47</v>
      </c>
      <c r="E40" s="39">
        <v>35441.47</v>
      </c>
      <c r="F40" s="39">
        <v>35441.47</v>
      </c>
      <c r="G40" s="40"/>
      <c r="H40" s="39">
        <v>833361</v>
      </c>
      <c r="I40" s="43">
        <v>16918</v>
      </c>
      <c r="J40" s="43">
        <v>16918</v>
      </c>
      <c r="K40" s="43">
        <v>16918</v>
      </c>
      <c r="L40" s="43">
        <v>16918</v>
      </c>
      <c r="M40" s="40"/>
      <c r="N40" s="39">
        <v>160526.52000000002</v>
      </c>
      <c r="O40" s="28">
        <v>240911.73</v>
      </c>
      <c r="P40" s="28">
        <v>240911.73</v>
      </c>
      <c r="Q40" s="28">
        <v>0</v>
      </c>
      <c r="R40" s="28">
        <v>0</v>
      </c>
      <c r="T40" s="41">
        <v>265208.98</v>
      </c>
      <c r="U40" s="41">
        <v>265208.98</v>
      </c>
      <c r="V40" s="41">
        <v>265208.98</v>
      </c>
      <c r="W40" s="41">
        <v>265208.98</v>
      </c>
      <c r="X40" s="41">
        <v>265208.98</v>
      </c>
      <c r="Z40" s="28">
        <v>0</v>
      </c>
      <c r="AA40" s="28">
        <v>200762</v>
      </c>
      <c r="AB40" s="28">
        <v>127758</v>
      </c>
      <c r="AC40" s="28">
        <v>200762</v>
      </c>
      <c r="AD40" s="28">
        <v>127758</v>
      </c>
      <c r="AE40" s="33">
        <f t="shared" si="2"/>
        <v>3.6502236239697667E-3</v>
      </c>
      <c r="AF40" s="28">
        <f t="shared" si="3"/>
        <v>109506.708719093</v>
      </c>
      <c r="AH40" s="28">
        <v>125448</v>
      </c>
      <c r="AI40" s="28">
        <v>126334</v>
      </c>
      <c r="AJ40" s="28">
        <v>126334</v>
      </c>
      <c r="AK40" s="28">
        <v>126334</v>
      </c>
      <c r="AL40" s="28">
        <v>126334</v>
      </c>
      <c r="AN40" s="28">
        <v>7902388</v>
      </c>
      <c r="AO40" s="28">
        <v>8713428</v>
      </c>
      <c r="AP40" s="28">
        <v>8713428</v>
      </c>
      <c r="AQ40" s="28">
        <v>8865385</v>
      </c>
      <c r="AR40" s="34">
        <v>8865385</v>
      </c>
      <c r="AS40" s="35">
        <v>7978570</v>
      </c>
      <c r="AT40" s="35"/>
      <c r="AU40" s="28">
        <v>0</v>
      </c>
      <c r="AV40" s="28">
        <v>2464113</v>
      </c>
      <c r="AW40" s="28">
        <v>2464113</v>
      </c>
      <c r="AX40" s="28">
        <v>3051732</v>
      </c>
      <c r="AY40" s="28">
        <v>3051732</v>
      </c>
      <c r="AZ40" s="42"/>
      <c r="BA40" s="36">
        <v>14728.36026470857</v>
      </c>
      <c r="BB40" s="36">
        <v>0</v>
      </c>
      <c r="BC40" s="36">
        <v>0</v>
      </c>
      <c r="BD40" s="36">
        <v>0</v>
      </c>
      <c r="BE40" s="36">
        <v>0</v>
      </c>
      <c r="BF40" s="36"/>
      <c r="BG40" s="39">
        <v>462718</v>
      </c>
      <c r="BH40" s="39">
        <v>400912</v>
      </c>
      <c r="BI40" s="39">
        <v>400912</v>
      </c>
      <c r="BJ40" s="30">
        <v>0</v>
      </c>
      <c r="BK40" s="30">
        <v>0</v>
      </c>
      <c r="BL40" s="40"/>
      <c r="BM40" s="39">
        <v>132817</v>
      </c>
      <c r="BN40" s="39">
        <v>138841</v>
      </c>
      <c r="BO40" s="39">
        <v>138841</v>
      </c>
      <c r="BP40" s="30">
        <v>0</v>
      </c>
      <c r="BQ40" s="30">
        <v>0</v>
      </c>
      <c r="BR40" s="39"/>
      <c r="BS40" s="43">
        <v>0</v>
      </c>
      <c r="BT40" s="28">
        <v>277089.96238947968</v>
      </c>
      <c r="BU40" s="28">
        <v>277089.96238947968</v>
      </c>
      <c r="BV40" s="36">
        <v>0</v>
      </c>
      <c r="BW40" s="36">
        <v>0</v>
      </c>
      <c r="BX40" s="36"/>
      <c r="BY40" s="43">
        <v>0</v>
      </c>
      <c r="BZ40" s="36">
        <v>0</v>
      </c>
      <c r="CA40" s="36">
        <v>0</v>
      </c>
      <c r="CB40" s="30">
        <v>558606</v>
      </c>
      <c r="CC40" s="30">
        <v>558606</v>
      </c>
      <c r="CE40" s="28">
        <f t="shared" si="0"/>
        <v>9897858.8602647092</v>
      </c>
      <c r="CF40" s="28">
        <f t="shared" si="0"/>
        <v>12879960.142389482</v>
      </c>
      <c r="CG40" s="28">
        <f t="shared" si="0"/>
        <v>12806956.142389482</v>
      </c>
      <c r="CH40" s="28">
        <f t="shared" si="4"/>
        <v>13120387.450000001</v>
      </c>
      <c r="CI40" s="28">
        <f t="shared" si="4"/>
        <v>13047383.450000001</v>
      </c>
      <c r="CK40" s="43">
        <v>0</v>
      </c>
      <c r="CL40" s="28">
        <v>-980928.20721000014</v>
      </c>
      <c r="CM40" s="28">
        <v>-1012808.4176533334</v>
      </c>
      <c r="CN40" s="28">
        <v>-962535.63579145644</v>
      </c>
      <c r="CO40" s="28">
        <v>-962535.63579145644</v>
      </c>
      <c r="CQ40" s="28">
        <v>0</v>
      </c>
      <c r="CR40" s="28">
        <v>2981977.5005999999</v>
      </c>
      <c r="CS40" s="28">
        <v>2981977.5005999999</v>
      </c>
      <c r="CT40" s="28">
        <v>2981977.5005999999</v>
      </c>
      <c r="CU40" s="28">
        <v>2981977.5005999999</v>
      </c>
      <c r="CW40" s="28">
        <f t="shared" si="1"/>
        <v>9897858.8602647092</v>
      </c>
      <c r="CX40" s="28">
        <f t="shared" si="1"/>
        <v>14881009.43577948</v>
      </c>
      <c r="CY40" s="28">
        <f t="shared" si="1"/>
        <v>14776125.225336147</v>
      </c>
      <c r="CZ40" s="28">
        <f t="shared" si="5"/>
        <v>15139829.314808546</v>
      </c>
      <c r="DA40" s="28">
        <f t="shared" si="5"/>
        <v>15066825.314808546</v>
      </c>
      <c r="DC40" s="28">
        <f t="shared" si="6"/>
        <v>258819.87902906537</v>
      </c>
      <c r="DD40" s="28">
        <f t="shared" si="6"/>
        <v>290700.08947239816</v>
      </c>
      <c r="DF40" s="28">
        <f t="shared" si="7"/>
        <v>5241970.4545438364</v>
      </c>
    </row>
    <row r="41" spans="1:111" x14ac:dyDescent="0.3">
      <c r="A41" s="27" t="s">
        <v>70</v>
      </c>
      <c r="B41" s="39">
        <v>123</v>
      </c>
      <c r="C41" s="39">
        <v>7497.12</v>
      </c>
      <c r="D41" s="39">
        <v>7497.12</v>
      </c>
      <c r="E41" s="39">
        <v>0</v>
      </c>
      <c r="F41" s="39">
        <v>0</v>
      </c>
      <c r="G41" s="40"/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40"/>
      <c r="N41" s="39">
        <v>13857.36</v>
      </c>
      <c r="O41" s="28">
        <v>20344.79</v>
      </c>
      <c r="P41" s="28">
        <v>20344.79</v>
      </c>
      <c r="Q41" s="28">
        <v>0</v>
      </c>
      <c r="R41" s="28">
        <v>0</v>
      </c>
      <c r="T41" s="41">
        <v>222533.98</v>
      </c>
      <c r="U41" s="41">
        <v>222533.98</v>
      </c>
      <c r="V41" s="41">
        <v>222533.98</v>
      </c>
      <c r="W41" s="41">
        <v>222533.98</v>
      </c>
      <c r="X41" s="41">
        <v>222533.98</v>
      </c>
      <c r="Z41" s="28">
        <v>0</v>
      </c>
      <c r="AA41" s="28">
        <v>96125</v>
      </c>
      <c r="AB41" s="28">
        <v>61170</v>
      </c>
      <c r="AC41" s="28">
        <v>96125</v>
      </c>
      <c r="AD41" s="28">
        <v>61170</v>
      </c>
      <c r="AE41" s="33">
        <f t="shared" si="2"/>
        <v>1.747729878433637E-3</v>
      </c>
      <c r="AF41" s="28">
        <f t="shared" si="3"/>
        <v>52431.896353009106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N41" s="28">
        <v>3895303</v>
      </c>
      <c r="AO41" s="28">
        <v>1492738</v>
      </c>
      <c r="AP41" s="28">
        <v>1492738</v>
      </c>
      <c r="AQ41" s="28">
        <v>832290</v>
      </c>
      <c r="AR41" s="34">
        <v>832290</v>
      </c>
      <c r="AS41" s="35">
        <v>3941803</v>
      </c>
      <c r="AT41" s="35"/>
      <c r="AU41" s="28">
        <v>0</v>
      </c>
      <c r="AV41" s="28">
        <v>1123011</v>
      </c>
      <c r="AW41" s="28">
        <v>1123011</v>
      </c>
      <c r="AX41" s="28">
        <v>350843</v>
      </c>
      <c r="AY41" s="28">
        <v>350843</v>
      </c>
      <c r="AZ41" s="42"/>
      <c r="BA41" s="36">
        <v>153897.11700215985</v>
      </c>
      <c r="BB41" s="36">
        <v>0</v>
      </c>
      <c r="BC41" s="36">
        <v>0</v>
      </c>
      <c r="BD41" s="36">
        <v>0</v>
      </c>
      <c r="BE41" s="36">
        <v>0</v>
      </c>
      <c r="BF41" s="36"/>
      <c r="BG41" s="39">
        <v>150019</v>
      </c>
      <c r="BH41" s="39">
        <v>215949</v>
      </c>
      <c r="BI41" s="39">
        <v>215949</v>
      </c>
      <c r="BJ41" s="30">
        <v>0</v>
      </c>
      <c r="BK41" s="30">
        <v>0</v>
      </c>
      <c r="BL41" s="40"/>
      <c r="BM41" s="39">
        <v>0</v>
      </c>
      <c r="BN41" s="39">
        <v>0</v>
      </c>
      <c r="BO41" s="39">
        <v>0</v>
      </c>
      <c r="BP41" s="30">
        <v>0</v>
      </c>
      <c r="BQ41" s="30">
        <v>0</v>
      </c>
      <c r="BR41" s="39"/>
      <c r="BS41" s="43">
        <v>0</v>
      </c>
      <c r="BT41" s="28">
        <v>84374.201083684457</v>
      </c>
      <c r="BU41" s="28">
        <v>84374.201083684457</v>
      </c>
      <c r="BV41" s="36">
        <v>0</v>
      </c>
      <c r="BW41" s="36">
        <v>0</v>
      </c>
      <c r="BX41" s="36"/>
      <c r="BY41" s="43">
        <v>0</v>
      </c>
      <c r="BZ41" s="36">
        <v>0</v>
      </c>
      <c r="CA41" s="36">
        <v>0</v>
      </c>
      <c r="CB41" s="30">
        <v>0</v>
      </c>
      <c r="CC41" s="30">
        <v>0</v>
      </c>
      <c r="CE41" s="28">
        <f t="shared" si="0"/>
        <v>4435733.4570021601</v>
      </c>
      <c r="CF41" s="28">
        <f t="shared" si="0"/>
        <v>3262573.0910836845</v>
      </c>
      <c r="CG41" s="28">
        <f t="shared" si="0"/>
        <v>3227618.0910836845</v>
      </c>
      <c r="CH41" s="28">
        <f t="shared" si="4"/>
        <v>1501791.98</v>
      </c>
      <c r="CI41" s="28">
        <f t="shared" si="4"/>
        <v>1466836.98</v>
      </c>
      <c r="CK41" s="43">
        <v>0</v>
      </c>
      <c r="CL41" s="28">
        <v>-1085539.3087355515</v>
      </c>
      <c r="CM41" s="28">
        <v>-1120819.3846398129</v>
      </c>
      <c r="CN41" s="28">
        <v>-1065185.2612968069</v>
      </c>
      <c r="CO41" s="28">
        <v>-1065185.2612968069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W41" s="28">
        <f t="shared" si="1"/>
        <v>4435733.4570021601</v>
      </c>
      <c r="CX41" s="28">
        <f t="shared" si="1"/>
        <v>2177033.7823481332</v>
      </c>
      <c r="CY41" s="28">
        <f t="shared" si="1"/>
        <v>2106798.7064438718</v>
      </c>
      <c r="CZ41" s="28">
        <f t="shared" si="5"/>
        <v>436606.71870319312</v>
      </c>
      <c r="DA41" s="28">
        <f t="shared" si="5"/>
        <v>401651.71870319312</v>
      </c>
      <c r="DC41" s="28">
        <f t="shared" si="6"/>
        <v>-1740427.06364494</v>
      </c>
      <c r="DD41" s="28">
        <f t="shared" si="6"/>
        <v>-1705146.9877406787</v>
      </c>
      <c r="DF41" s="28">
        <f t="shared" si="7"/>
        <v>-3999126.738298967</v>
      </c>
    </row>
    <row r="42" spans="1:111" x14ac:dyDescent="0.3">
      <c r="A42" s="27" t="s">
        <v>71</v>
      </c>
      <c r="B42" s="39">
        <v>0</v>
      </c>
      <c r="C42" s="39">
        <v>22032.59</v>
      </c>
      <c r="D42" s="39">
        <v>22032.59</v>
      </c>
      <c r="E42" s="39">
        <v>22032.59</v>
      </c>
      <c r="F42" s="39">
        <v>22032.59</v>
      </c>
      <c r="G42" s="40"/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40"/>
      <c r="N42" s="39">
        <v>10186.44</v>
      </c>
      <c r="O42" s="28">
        <v>14705.81</v>
      </c>
      <c r="P42" s="28">
        <v>14705.81</v>
      </c>
      <c r="Q42" s="28">
        <v>0</v>
      </c>
      <c r="R42" s="28">
        <v>0</v>
      </c>
      <c r="T42" s="41">
        <v>202110</v>
      </c>
      <c r="U42" s="41">
        <v>202110</v>
      </c>
      <c r="V42" s="41">
        <v>202110</v>
      </c>
      <c r="W42" s="41">
        <v>202110</v>
      </c>
      <c r="X42" s="41">
        <v>202110</v>
      </c>
      <c r="Z42" s="28">
        <v>0</v>
      </c>
      <c r="AA42" s="28">
        <v>64691</v>
      </c>
      <c r="AB42" s="28">
        <v>41167</v>
      </c>
      <c r="AC42" s="28">
        <v>64691</v>
      </c>
      <c r="AD42" s="28">
        <v>41167</v>
      </c>
      <c r="AE42" s="33">
        <f t="shared" si="2"/>
        <v>1.1762017536098872E-3</v>
      </c>
      <c r="AF42" s="28">
        <f t="shared" si="3"/>
        <v>35286.052608296617</v>
      </c>
      <c r="AH42" s="28">
        <v>1546</v>
      </c>
      <c r="AI42" s="28">
        <v>1511</v>
      </c>
      <c r="AJ42" s="28">
        <v>1511</v>
      </c>
      <c r="AK42" s="28">
        <v>1511</v>
      </c>
      <c r="AL42" s="28">
        <v>1511</v>
      </c>
      <c r="AN42" s="28">
        <v>1439845</v>
      </c>
      <c r="AO42" s="28">
        <v>457073</v>
      </c>
      <c r="AP42" s="28">
        <v>457073</v>
      </c>
      <c r="AQ42" s="28">
        <v>0</v>
      </c>
      <c r="AR42" s="34">
        <v>0</v>
      </c>
      <c r="AS42" s="35">
        <v>1477333</v>
      </c>
      <c r="AT42" s="35"/>
      <c r="AU42" s="28">
        <v>0</v>
      </c>
      <c r="AV42" s="28">
        <v>885065</v>
      </c>
      <c r="AW42" s="28">
        <v>885065</v>
      </c>
      <c r="AX42" s="28">
        <v>395880</v>
      </c>
      <c r="AY42" s="28">
        <v>395880</v>
      </c>
      <c r="AZ42" s="42"/>
      <c r="BA42" s="36">
        <v>537454.36794712418</v>
      </c>
      <c r="BB42" s="36">
        <v>0</v>
      </c>
      <c r="BC42" s="36">
        <v>0</v>
      </c>
      <c r="BD42" s="36">
        <v>0</v>
      </c>
      <c r="BE42" s="36">
        <v>0</v>
      </c>
      <c r="BF42" s="36"/>
      <c r="BG42" s="39">
        <v>106222</v>
      </c>
      <c r="BH42" s="39">
        <v>152904</v>
      </c>
      <c r="BI42" s="39">
        <v>152904</v>
      </c>
      <c r="BJ42" s="30">
        <v>0</v>
      </c>
      <c r="BK42" s="30">
        <v>0</v>
      </c>
      <c r="BL42" s="40"/>
      <c r="BM42" s="39">
        <v>9474</v>
      </c>
      <c r="BN42" s="39">
        <v>9904</v>
      </c>
      <c r="BO42" s="39">
        <v>9904</v>
      </c>
      <c r="BP42" s="30">
        <v>0</v>
      </c>
      <c r="BQ42" s="30">
        <v>0</v>
      </c>
      <c r="BR42" s="39"/>
      <c r="BS42" s="43">
        <v>0</v>
      </c>
      <c r="BT42" s="43">
        <v>0</v>
      </c>
      <c r="BU42" s="43">
        <v>0</v>
      </c>
      <c r="BV42" s="36">
        <v>0</v>
      </c>
      <c r="BW42" s="36">
        <v>0</v>
      </c>
      <c r="BX42" s="36"/>
      <c r="BY42" s="43">
        <v>0</v>
      </c>
      <c r="BZ42" s="36">
        <v>0</v>
      </c>
      <c r="CA42" s="36">
        <v>0</v>
      </c>
      <c r="CB42" s="30">
        <v>0</v>
      </c>
      <c r="CC42" s="30">
        <v>0</v>
      </c>
      <c r="CD42" s="43"/>
      <c r="CE42" s="28">
        <f t="shared" si="0"/>
        <v>2306837.8079471239</v>
      </c>
      <c r="CF42" s="28">
        <f t="shared" si="0"/>
        <v>1809996.4000000001</v>
      </c>
      <c r="CG42" s="28">
        <f t="shared" si="0"/>
        <v>1786472.4000000001</v>
      </c>
      <c r="CH42" s="28">
        <f t="shared" si="4"/>
        <v>686224.59</v>
      </c>
      <c r="CI42" s="28">
        <f t="shared" si="4"/>
        <v>662700.59</v>
      </c>
      <c r="CK42" s="43">
        <v>0</v>
      </c>
      <c r="CL42" s="28">
        <v>-770239.86438000004</v>
      </c>
      <c r="CM42" s="28">
        <v>-795272.69429333322</v>
      </c>
      <c r="CN42" s="28">
        <v>-755797.73537311575</v>
      </c>
      <c r="CO42" s="28">
        <v>-755797.73537311575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W42" s="28">
        <f t="shared" si="1"/>
        <v>2306837.8079471239</v>
      </c>
      <c r="CX42" s="28">
        <f t="shared" si="1"/>
        <v>1039756.53562</v>
      </c>
      <c r="CY42" s="28">
        <f t="shared" si="1"/>
        <v>991199.70570666681</v>
      </c>
      <c r="CZ42" s="28">
        <f t="shared" si="5"/>
        <v>-69573.145373115753</v>
      </c>
      <c r="DA42" s="28">
        <f t="shared" si="5"/>
        <v>-93097.145373115753</v>
      </c>
      <c r="DC42" s="28">
        <f t="shared" si="6"/>
        <v>-1109329.6809931158</v>
      </c>
      <c r="DD42" s="28">
        <f t="shared" si="6"/>
        <v>-1084296.8510797825</v>
      </c>
      <c r="DF42" s="28">
        <f t="shared" si="7"/>
        <v>-2376410.9533202397</v>
      </c>
    </row>
    <row r="43" spans="1:111" x14ac:dyDescent="0.3">
      <c r="A43" s="27" t="s">
        <v>72</v>
      </c>
      <c r="B43" s="39">
        <v>8423</v>
      </c>
      <c r="C43" s="39">
        <v>23048.6</v>
      </c>
      <c r="D43" s="39">
        <v>23048.6</v>
      </c>
      <c r="E43" s="39">
        <v>0</v>
      </c>
      <c r="F43" s="39">
        <v>0</v>
      </c>
      <c r="G43" s="40"/>
      <c r="H43" s="39">
        <v>0</v>
      </c>
      <c r="I43" s="39">
        <v>0</v>
      </c>
      <c r="J43" s="39">
        <v>0</v>
      </c>
      <c r="K43" s="39">
        <v>0</v>
      </c>
      <c r="L43" s="39">
        <v>0</v>
      </c>
      <c r="M43" s="40"/>
      <c r="N43" s="39">
        <v>17829.900000000001</v>
      </c>
      <c r="O43" s="28">
        <v>27065.93</v>
      </c>
      <c r="P43" s="28">
        <v>27065.93</v>
      </c>
      <c r="Q43" s="28">
        <v>0</v>
      </c>
      <c r="R43" s="28">
        <v>0</v>
      </c>
      <c r="T43" s="41">
        <v>331211</v>
      </c>
      <c r="U43" s="41">
        <v>331211</v>
      </c>
      <c r="V43" s="41">
        <v>331211</v>
      </c>
      <c r="W43" s="41">
        <v>331211</v>
      </c>
      <c r="X43" s="41">
        <v>331211</v>
      </c>
      <c r="Z43" s="28">
        <v>0</v>
      </c>
      <c r="AA43" s="28">
        <v>161316</v>
      </c>
      <c r="AB43" s="28">
        <v>102656</v>
      </c>
      <c r="AC43" s="28">
        <v>161316</v>
      </c>
      <c r="AD43" s="28">
        <v>102656</v>
      </c>
      <c r="AE43" s="33">
        <f t="shared" si="2"/>
        <v>2.9330225546881725E-3</v>
      </c>
      <c r="AF43" s="28">
        <f t="shared" si="3"/>
        <v>87990.676640645179</v>
      </c>
      <c r="AH43" s="28">
        <v>5471</v>
      </c>
      <c r="AI43" s="28">
        <v>5604</v>
      </c>
      <c r="AJ43" s="28">
        <v>5604</v>
      </c>
      <c r="AK43" s="28">
        <v>5604</v>
      </c>
      <c r="AL43" s="28">
        <v>5604</v>
      </c>
      <c r="AN43" s="28">
        <v>3686134</v>
      </c>
      <c r="AO43" s="28">
        <v>1988441</v>
      </c>
      <c r="AP43" s="28">
        <v>1988441</v>
      </c>
      <c r="AQ43" s="28">
        <v>1446110</v>
      </c>
      <c r="AR43" s="34">
        <v>1446110</v>
      </c>
      <c r="AS43" s="35">
        <v>3744172</v>
      </c>
      <c r="AT43" s="35"/>
      <c r="AU43" s="28">
        <v>0</v>
      </c>
      <c r="AV43" s="28">
        <v>1188759</v>
      </c>
      <c r="AW43" s="28">
        <v>1188759</v>
      </c>
      <c r="AX43" s="28">
        <v>747437</v>
      </c>
      <c r="AY43" s="28">
        <v>747437</v>
      </c>
      <c r="AZ43" s="42"/>
      <c r="BA43" s="36">
        <v>1695.9092277079244</v>
      </c>
      <c r="BB43" s="36">
        <v>0</v>
      </c>
      <c r="BC43" s="36">
        <v>0</v>
      </c>
      <c r="BD43" s="36">
        <v>0</v>
      </c>
      <c r="BE43" s="36">
        <v>0</v>
      </c>
      <c r="BF43" s="36"/>
      <c r="BG43" s="39">
        <v>186418</v>
      </c>
      <c r="BH43" s="39">
        <v>268344</v>
      </c>
      <c r="BI43" s="39">
        <v>268344</v>
      </c>
      <c r="BJ43" s="30">
        <v>0</v>
      </c>
      <c r="BK43" s="30">
        <v>0</v>
      </c>
      <c r="BL43" s="40"/>
      <c r="BM43" s="39">
        <v>0</v>
      </c>
      <c r="BN43" s="39">
        <v>0</v>
      </c>
      <c r="BO43" s="39">
        <v>0</v>
      </c>
      <c r="BP43" s="30">
        <v>0</v>
      </c>
      <c r="BQ43" s="30">
        <v>0</v>
      </c>
      <c r="BR43" s="39"/>
      <c r="BS43" s="43">
        <v>0</v>
      </c>
      <c r="BT43" s="43">
        <v>0</v>
      </c>
      <c r="BU43" s="43">
        <v>0</v>
      </c>
      <c r="BV43" s="36">
        <v>0</v>
      </c>
      <c r="BW43" s="36">
        <v>0</v>
      </c>
      <c r="BX43" s="36"/>
      <c r="BY43" s="43">
        <v>0</v>
      </c>
      <c r="BZ43" s="36">
        <v>0</v>
      </c>
      <c r="CA43" s="36">
        <v>0</v>
      </c>
      <c r="CB43" s="30">
        <v>0</v>
      </c>
      <c r="CC43" s="30">
        <v>0</v>
      </c>
      <c r="CD43" s="43"/>
      <c r="CE43" s="28">
        <f t="shared" si="0"/>
        <v>4237182.8092277087</v>
      </c>
      <c r="CF43" s="28">
        <f t="shared" si="0"/>
        <v>3993789.5300000003</v>
      </c>
      <c r="CG43" s="28">
        <f t="shared" si="0"/>
        <v>3935129.5300000003</v>
      </c>
      <c r="CH43" s="28">
        <f t="shared" si="4"/>
        <v>2691678</v>
      </c>
      <c r="CI43" s="28">
        <f t="shared" si="4"/>
        <v>2633018</v>
      </c>
      <c r="CK43" s="43">
        <v>0</v>
      </c>
      <c r="CL43" s="28">
        <v>-1016006.3688599999</v>
      </c>
      <c r="CM43" s="28">
        <v>-1049026.62112</v>
      </c>
      <c r="CN43" s="28">
        <v>-996956.07591949718</v>
      </c>
      <c r="CO43" s="28">
        <v>-996956.07591949718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W43" s="28">
        <f t="shared" si="1"/>
        <v>4237182.8092277087</v>
      </c>
      <c r="CX43" s="28">
        <f t="shared" si="1"/>
        <v>2977783.1611400004</v>
      </c>
      <c r="CY43" s="28">
        <f t="shared" si="1"/>
        <v>2886102.90888</v>
      </c>
      <c r="CZ43" s="28">
        <f t="shared" si="5"/>
        <v>1694721.9240805027</v>
      </c>
      <c r="DA43" s="28">
        <f t="shared" si="5"/>
        <v>1636061.9240805027</v>
      </c>
      <c r="DC43" s="28">
        <f t="shared" si="6"/>
        <v>-1283061.2370594977</v>
      </c>
      <c r="DD43" s="28">
        <f t="shared" si="6"/>
        <v>-1250040.9847994973</v>
      </c>
      <c r="DF43" s="28">
        <f t="shared" si="7"/>
        <v>-2542460.885147206</v>
      </c>
    </row>
    <row r="44" spans="1:111" x14ac:dyDescent="0.3">
      <c r="A44" s="27" t="s">
        <v>73</v>
      </c>
      <c r="B44" s="39">
        <v>49068</v>
      </c>
      <c r="C44" s="39">
        <v>83297.070000000007</v>
      </c>
      <c r="D44" s="39">
        <v>83297.070000000007</v>
      </c>
      <c r="E44" s="39">
        <v>0</v>
      </c>
      <c r="F44" s="39">
        <v>0</v>
      </c>
      <c r="G44" s="40"/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40"/>
      <c r="N44" s="39">
        <v>27642.780000000002</v>
      </c>
      <c r="O44" s="28">
        <v>40629.26</v>
      </c>
      <c r="P44" s="28">
        <v>40629.26</v>
      </c>
      <c r="Q44" s="28">
        <v>0</v>
      </c>
      <c r="R44" s="28">
        <v>0</v>
      </c>
      <c r="T44" s="41">
        <v>319904</v>
      </c>
      <c r="U44" s="41">
        <v>319904</v>
      </c>
      <c r="V44" s="41">
        <v>319904</v>
      </c>
      <c r="W44" s="41">
        <v>319904</v>
      </c>
      <c r="X44" s="41">
        <v>319904</v>
      </c>
      <c r="Z44" s="28">
        <v>0</v>
      </c>
      <c r="AA44" s="28">
        <v>162008</v>
      </c>
      <c r="AB44" s="28">
        <v>103096</v>
      </c>
      <c r="AC44" s="28">
        <v>162008</v>
      </c>
      <c r="AD44" s="28">
        <v>103096</v>
      </c>
      <c r="AE44" s="33">
        <f t="shared" si="2"/>
        <v>2.9456043916283657E-3</v>
      </c>
      <c r="AF44" s="28">
        <f t="shared" si="3"/>
        <v>88368.131748850967</v>
      </c>
      <c r="AH44" s="28">
        <v>16980</v>
      </c>
      <c r="AI44" s="28">
        <v>15455</v>
      </c>
      <c r="AJ44" s="28">
        <v>15455</v>
      </c>
      <c r="AK44" s="28">
        <v>15455</v>
      </c>
      <c r="AL44" s="28">
        <v>15455</v>
      </c>
      <c r="AN44" s="28">
        <v>7538993</v>
      </c>
      <c r="AO44" s="28">
        <v>4274695</v>
      </c>
      <c r="AP44" s="28">
        <v>4274695</v>
      </c>
      <c r="AQ44" s="28">
        <v>3331278</v>
      </c>
      <c r="AR44" s="34">
        <v>3331278</v>
      </c>
      <c r="AS44" s="35">
        <v>7618615</v>
      </c>
      <c r="AT44" s="35"/>
      <c r="AU44" s="28">
        <v>0</v>
      </c>
      <c r="AV44" s="28">
        <v>2127122</v>
      </c>
      <c r="AW44" s="28">
        <v>2127122</v>
      </c>
      <c r="AX44" s="28">
        <v>1555766</v>
      </c>
      <c r="AY44" s="28">
        <v>1555766</v>
      </c>
      <c r="AZ44" s="42"/>
      <c r="BA44" s="36">
        <v>18943.146583601494</v>
      </c>
      <c r="BB44" s="36">
        <v>0</v>
      </c>
      <c r="BC44" s="36">
        <v>0</v>
      </c>
      <c r="BD44" s="36">
        <v>0</v>
      </c>
      <c r="BE44" s="36">
        <v>0</v>
      </c>
      <c r="BF44" s="36"/>
      <c r="BG44" s="39">
        <v>263149</v>
      </c>
      <c r="BH44" s="39">
        <v>378798</v>
      </c>
      <c r="BI44" s="39">
        <v>378798</v>
      </c>
      <c r="BJ44" s="30">
        <v>0</v>
      </c>
      <c r="BK44" s="30">
        <v>0</v>
      </c>
      <c r="BL44" s="40"/>
      <c r="BM44" s="39">
        <v>0</v>
      </c>
      <c r="BN44" s="39">
        <v>0</v>
      </c>
      <c r="BO44" s="39">
        <v>0</v>
      </c>
      <c r="BP44" s="30">
        <v>0</v>
      </c>
      <c r="BQ44" s="30">
        <v>0</v>
      </c>
      <c r="BR44" s="39"/>
      <c r="BS44" s="43">
        <v>0</v>
      </c>
      <c r="BT44" s="43">
        <v>0</v>
      </c>
      <c r="BU44" s="43">
        <v>0</v>
      </c>
      <c r="BV44" s="36">
        <v>0</v>
      </c>
      <c r="BW44" s="36">
        <v>0</v>
      </c>
      <c r="BX44" s="36"/>
      <c r="BY44" s="43">
        <v>0</v>
      </c>
      <c r="BZ44" s="36">
        <v>0</v>
      </c>
      <c r="CA44" s="36">
        <v>0</v>
      </c>
      <c r="CB44" s="30">
        <v>0</v>
      </c>
      <c r="CC44" s="30">
        <v>0</v>
      </c>
      <c r="CD44" s="43"/>
      <c r="CE44" s="28">
        <f t="shared" si="0"/>
        <v>8234679.9265836021</v>
      </c>
      <c r="CF44" s="28">
        <f t="shared" si="0"/>
        <v>7401908.3300000001</v>
      </c>
      <c r="CG44" s="28">
        <f t="shared" si="0"/>
        <v>7342996.3300000001</v>
      </c>
      <c r="CH44" s="28">
        <f t="shared" si="4"/>
        <v>5384411</v>
      </c>
      <c r="CI44" s="28">
        <f t="shared" si="4"/>
        <v>5325499</v>
      </c>
      <c r="CK44" s="43">
        <v>0</v>
      </c>
      <c r="CL44" s="28">
        <v>-1528349.6961599998</v>
      </c>
      <c r="CM44" s="28">
        <v>-1578021.1293866665</v>
      </c>
      <c r="CN44" s="28">
        <v>-1499692.8783291774</v>
      </c>
      <c r="CO44" s="28">
        <v>-1499692.8783291774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W44" s="28">
        <f t="shared" si="1"/>
        <v>8234679.9265836021</v>
      </c>
      <c r="CX44" s="28">
        <f t="shared" si="1"/>
        <v>5873558.6338400003</v>
      </c>
      <c r="CY44" s="28">
        <f t="shared" si="1"/>
        <v>5764975.2006133338</v>
      </c>
      <c r="CZ44" s="28">
        <f t="shared" si="5"/>
        <v>3884718.1216708226</v>
      </c>
      <c r="DA44" s="28">
        <f t="shared" si="5"/>
        <v>3825806.1216708226</v>
      </c>
      <c r="DC44" s="28">
        <f t="shared" si="6"/>
        <v>-1988840.5121691776</v>
      </c>
      <c r="DD44" s="28">
        <f t="shared" si="6"/>
        <v>-1939169.0789425112</v>
      </c>
      <c r="DF44" s="28">
        <f t="shared" si="7"/>
        <v>-4349961.8049127795</v>
      </c>
    </row>
    <row r="45" spans="1:111" x14ac:dyDescent="0.3">
      <c r="A45" s="27" t="s">
        <v>74</v>
      </c>
      <c r="B45" s="39">
        <v>555245</v>
      </c>
      <c r="C45" s="39">
        <v>554538.18999999994</v>
      </c>
      <c r="D45" s="39">
        <v>554538.18999999994</v>
      </c>
      <c r="E45" s="39">
        <v>554538.18999999994</v>
      </c>
      <c r="F45" s="39">
        <v>554538.18999999994</v>
      </c>
      <c r="G45" s="40"/>
      <c r="H45" s="39">
        <v>487075</v>
      </c>
      <c r="I45" s="43">
        <v>916085</v>
      </c>
      <c r="J45" s="43">
        <v>916085</v>
      </c>
      <c r="K45" s="43">
        <v>916085</v>
      </c>
      <c r="L45" s="43">
        <v>916085</v>
      </c>
      <c r="M45" s="40"/>
      <c r="N45" s="39">
        <v>194053.2</v>
      </c>
      <c r="O45" s="28">
        <v>291227.25</v>
      </c>
      <c r="P45" s="28">
        <v>291227.25</v>
      </c>
      <c r="Q45" s="28">
        <v>0</v>
      </c>
      <c r="R45" s="28">
        <v>0</v>
      </c>
      <c r="T45" s="41">
        <v>584370</v>
      </c>
      <c r="U45" s="41">
        <v>584370</v>
      </c>
      <c r="V45" s="41">
        <v>584370</v>
      </c>
      <c r="W45" s="41">
        <v>584370</v>
      </c>
      <c r="X45" s="41">
        <v>584370</v>
      </c>
      <c r="Z45" s="28">
        <v>0</v>
      </c>
      <c r="AA45" s="28">
        <v>818900</v>
      </c>
      <c r="AB45" s="28">
        <v>521118</v>
      </c>
      <c r="AC45" s="28">
        <v>818900</v>
      </c>
      <c r="AD45" s="28">
        <v>521118</v>
      </c>
      <c r="AE45" s="33">
        <f t="shared" si="2"/>
        <v>1.4889113107404997E-2</v>
      </c>
      <c r="AF45" s="28">
        <f t="shared" si="3"/>
        <v>446673.39322214993</v>
      </c>
      <c r="AH45" s="28">
        <v>208572</v>
      </c>
      <c r="AI45" s="28">
        <v>217830</v>
      </c>
      <c r="AJ45" s="28">
        <v>217830</v>
      </c>
      <c r="AK45" s="28">
        <v>217830</v>
      </c>
      <c r="AL45" s="28">
        <v>217830</v>
      </c>
      <c r="AN45" s="28">
        <v>49075156</v>
      </c>
      <c r="AO45" s="28">
        <v>45770129</v>
      </c>
      <c r="AP45" s="28">
        <v>45770129</v>
      </c>
      <c r="AQ45" s="28">
        <v>47347374</v>
      </c>
      <c r="AR45" s="34">
        <v>47347374</v>
      </c>
      <c r="AS45" s="35">
        <v>49384074</v>
      </c>
      <c r="AT45" s="35"/>
      <c r="AU45" s="28">
        <v>0</v>
      </c>
      <c r="AV45" s="28">
        <v>7133197</v>
      </c>
      <c r="AW45" s="28">
        <v>7133197</v>
      </c>
      <c r="AX45" s="28">
        <v>8932065</v>
      </c>
      <c r="AY45" s="28">
        <v>8932065</v>
      </c>
      <c r="AZ45" s="42"/>
      <c r="BA45" s="36">
        <v>4447536.3037546743</v>
      </c>
      <c r="BB45" s="36">
        <v>0</v>
      </c>
      <c r="BC45" s="36">
        <v>0</v>
      </c>
      <c r="BD45" s="36">
        <v>0</v>
      </c>
      <c r="BE45" s="36">
        <v>0</v>
      </c>
      <c r="BF45" s="36"/>
      <c r="BG45" s="39">
        <v>3877281</v>
      </c>
      <c r="BH45" s="39">
        <f>2036894+5000000</f>
        <v>7036894</v>
      </c>
      <c r="BI45" s="39">
        <f>2036894+5000000</f>
        <v>7036894</v>
      </c>
      <c r="BJ45" s="30">
        <v>0</v>
      </c>
      <c r="BK45" s="30">
        <v>0</v>
      </c>
      <c r="BL45" s="40"/>
      <c r="BM45" s="39">
        <v>205669</v>
      </c>
      <c r="BN45" s="39">
        <v>214997</v>
      </c>
      <c r="BO45" s="39">
        <v>214997</v>
      </c>
      <c r="BP45" s="30">
        <v>0</v>
      </c>
      <c r="BQ45" s="30">
        <v>0</v>
      </c>
      <c r="BR45" s="39"/>
      <c r="BS45" s="43">
        <v>0</v>
      </c>
      <c r="BT45" s="43">
        <v>3927886</v>
      </c>
      <c r="BU45" s="43">
        <v>3927886</v>
      </c>
      <c r="BV45" s="36">
        <v>0</v>
      </c>
      <c r="BW45" s="36">
        <v>0</v>
      </c>
      <c r="BX45" s="36"/>
      <c r="BY45" s="43">
        <v>0</v>
      </c>
      <c r="BZ45" s="36">
        <v>0</v>
      </c>
      <c r="CA45" s="36">
        <v>0</v>
      </c>
      <c r="CB45" s="30">
        <v>2246730</v>
      </c>
      <c r="CC45" s="30">
        <v>2246730</v>
      </c>
      <c r="CD45" s="43"/>
      <c r="CE45" s="28">
        <f t="shared" si="0"/>
        <v>59634957.503754675</v>
      </c>
      <c r="CF45" s="28">
        <f t="shared" si="0"/>
        <v>67466053.439999998</v>
      </c>
      <c r="CG45" s="28">
        <f t="shared" si="0"/>
        <v>67168271.439999998</v>
      </c>
      <c r="CH45" s="28">
        <f t="shared" si="4"/>
        <v>61617892.189999998</v>
      </c>
      <c r="CI45" s="28">
        <f t="shared" si="4"/>
        <v>61320110.189999998</v>
      </c>
      <c r="CK45" s="43">
        <v>0</v>
      </c>
      <c r="CL45" s="28">
        <v>-5716884.3643799992</v>
      </c>
      <c r="CM45" s="28">
        <v>-5902683.3609599993</v>
      </c>
      <c r="CN45" s="28">
        <v>-5609691.8061575368</v>
      </c>
      <c r="CO45" s="28">
        <v>-5609691.8061575368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W45" s="28">
        <f t="shared" si="1"/>
        <v>59634957.503754675</v>
      </c>
      <c r="CX45" s="28">
        <f t="shared" si="1"/>
        <v>61749169.075619996</v>
      </c>
      <c r="CY45" s="28">
        <f t="shared" si="1"/>
        <v>61265588.079039998</v>
      </c>
      <c r="CZ45" s="28">
        <f t="shared" si="5"/>
        <v>56008200.383842461</v>
      </c>
      <c r="DA45" s="28">
        <f t="shared" si="5"/>
        <v>55710418.383842461</v>
      </c>
      <c r="DC45" s="28">
        <f t="shared" si="6"/>
        <v>-5740968.6917775348</v>
      </c>
      <c r="DD45" s="28">
        <f t="shared" si="6"/>
        <v>-5555169.6951975375</v>
      </c>
      <c r="DF45" s="28">
        <f t="shared" si="7"/>
        <v>-3626757.1199122146</v>
      </c>
    </row>
    <row r="46" spans="1:111" x14ac:dyDescent="0.3">
      <c r="A46" s="27" t="s">
        <v>75</v>
      </c>
      <c r="B46" s="39">
        <v>240702</v>
      </c>
      <c r="C46" s="39">
        <v>230975.76</v>
      </c>
      <c r="D46" s="39">
        <v>230975.76</v>
      </c>
      <c r="E46" s="39">
        <v>0</v>
      </c>
      <c r="F46" s="39">
        <v>0</v>
      </c>
      <c r="G46" s="40"/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40"/>
      <c r="N46" s="39">
        <v>112232.34000000001</v>
      </c>
      <c r="O46" s="28">
        <v>158456.29</v>
      </c>
      <c r="P46" s="28">
        <v>158456.29</v>
      </c>
      <c r="Q46" s="28">
        <v>0</v>
      </c>
      <c r="R46" s="28">
        <v>0</v>
      </c>
      <c r="T46" s="41">
        <v>401245</v>
      </c>
      <c r="U46" s="41">
        <v>401245</v>
      </c>
      <c r="V46" s="41">
        <v>401245</v>
      </c>
      <c r="W46" s="41">
        <v>401245</v>
      </c>
      <c r="X46" s="41">
        <v>401245</v>
      </c>
      <c r="Z46" s="28">
        <v>0</v>
      </c>
      <c r="AA46" s="28">
        <v>402972</v>
      </c>
      <c r="AB46" s="28">
        <v>256436</v>
      </c>
      <c r="AC46" s="28">
        <v>402972</v>
      </c>
      <c r="AD46" s="28">
        <v>256436</v>
      </c>
      <c r="AE46" s="33">
        <f t="shared" si="2"/>
        <v>7.3267745599184348E-3</v>
      </c>
      <c r="AF46" s="28">
        <f t="shared" si="3"/>
        <v>219803.23679755305</v>
      </c>
      <c r="AH46" s="28">
        <v>469823</v>
      </c>
      <c r="AI46" s="28">
        <v>484517</v>
      </c>
      <c r="AJ46" s="28">
        <v>484517</v>
      </c>
      <c r="AK46" s="28">
        <v>484517</v>
      </c>
      <c r="AL46" s="28">
        <v>484517</v>
      </c>
      <c r="AN46" s="28">
        <v>19595415</v>
      </c>
      <c r="AO46" s="28">
        <v>16038809</v>
      </c>
      <c r="AP46" s="28">
        <v>16038809</v>
      </c>
      <c r="AQ46" s="28">
        <v>15803172</v>
      </c>
      <c r="AR46" s="34">
        <v>15803172</v>
      </c>
      <c r="AS46" s="35">
        <v>19760486</v>
      </c>
      <c r="AT46" s="35"/>
      <c r="AU46" s="28">
        <v>0</v>
      </c>
      <c r="AV46" s="28">
        <v>5324804</v>
      </c>
      <c r="AW46" s="28">
        <v>5324804</v>
      </c>
      <c r="AX46" s="28">
        <v>6155377</v>
      </c>
      <c r="AY46" s="28">
        <v>6155377</v>
      </c>
      <c r="AZ46" s="42"/>
      <c r="BA46" s="36">
        <v>43500.337507201628</v>
      </c>
      <c r="BB46" s="36">
        <v>0</v>
      </c>
      <c r="BC46" s="36">
        <v>0</v>
      </c>
      <c r="BD46" s="36">
        <v>0</v>
      </c>
      <c r="BE46" s="36">
        <v>0</v>
      </c>
      <c r="BF46" s="36"/>
      <c r="BG46" s="39">
        <v>593493</v>
      </c>
      <c r="BH46" s="39">
        <f>854319+1000000</f>
        <v>1854319</v>
      </c>
      <c r="BI46" s="39">
        <f>854319+1000000</f>
        <v>1854319</v>
      </c>
      <c r="BJ46" s="30">
        <v>0</v>
      </c>
      <c r="BK46" s="30">
        <v>0</v>
      </c>
      <c r="BL46" s="40"/>
      <c r="BM46" s="39">
        <v>0</v>
      </c>
      <c r="BN46" s="39">
        <v>0</v>
      </c>
      <c r="BO46" s="39">
        <v>0</v>
      </c>
      <c r="BP46" s="30">
        <v>0</v>
      </c>
      <c r="BQ46" s="30">
        <v>0</v>
      </c>
      <c r="BR46" s="39"/>
      <c r="BS46" s="43">
        <v>0</v>
      </c>
      <c r="BT46" s="28">
        <v>9156</v>
      </c>
      <c r="BU46" s="28">
        <v>9156</v>
      </c>
      <c r="BV46" s="36">
        <v>0</v>
      </c>
      <c r="BW46" s="36">
        <v>0</v>
      </c>
      <c r="BX46" s="36"/>
      <c r="BY46" s="43">
        <v>0</v>
      </c>
      <c r="BZ46" s="36">
        <v>0</v>
      </c>
      <c r="CA46" s="36">
        <v>0</v>
      </c>
      <c r="CB46" s="30">
        <v>0</v>
      </c>
      <c r="CC46" s="30">
        <v>0</v>
      </c>
      <c r="CE46" s="28">
        <f t="shared" si="0"/>
        <v>21456410.677507203</v>
      </c>
      <c r="CF46" s="28">
        <f t="shared" si="0"/>
        <v>24905254.050000001</v>
      </c>
      <c r="CG46" s="28">
        <f t="shared" si="0"/>
        <v>24758718.050000001</v>
      </c>
      <c r="CH46" s="28">
        <f t="shared" si="4"/>
        <v>23247283</v>
      </c>
      <c r="CI46" s="28">
        <f t="shared" si="4"/>
        <v>23100747</v>
      </c>
      <c r="CK46" s="43">
        <v>0</v>
      </c>
      <c r="CL46" s="28">
        <v>-2282351.6622899999</v>
      </c>
      <c r="CM46" s="28">
        <v>-2356528.1930133332</v>
      </c>
      <c r="CN46" s="28">
        <v>-2239557.1788177616</v>
      </c>
      <c r="CO46" s="28">
        <v>-2239557.1788177616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W46" s="28">
        <f t="shared" si="1"/>
        <v>21456410.677507203</v>
      </c>
      <c r="CX46" s="28">
        <f t="shared" si="1"/>
        <v>22622902.387710001</v>
      </c>
      <c r="CY46" s="28">
        <f t="shared" si="1"/>
        <v>22402189.856986668</v>
      </c>
      <c r="CZ46" s="28">
        <f t="shared" si="5"/>
        <v>21007725.82118224</v>
      </c>
      <c r="DA46" s="28">
        <f t="shared" si="5"/>
        <v>20861189.82118224</v>
      </c>
      <c r="DC46" s="28">
        <f t="shared" si="6"/>
        <v>-1615176.5665277615</v>
      </c>
      <c r="DD46" s="28">
        <f t="shared" si="6"/>
        <v>-1541000.0358044282</v>
      </c>
      <c r="DF46" s="28">
        <f t="shared" si="7"/>
        <v>-448684.85632496327</v>
      </c>
    </row>
    <row r="47" spans="1:111" x14ac:dyDescent="0.3">
      <c r="A47" s="27" t="s">
        <v>76</v>
      </c>
      <c r="B47" s="39">
        <v>862360</v>
      </c>
      <c r="C47" s="39">
        <v>657775.31000000006</v>
      </c>
      <c r="D47" s="39">
        <v>657775.31000000006</v>
      </c>
      <c r="E47" s="39">
        <v>0</v>
      </c>
      <c r="F47" s="39">
        <v>0</v>
      </c>
      <c r="G47" s="40"/>
      <c r="H47" s="39">
        <v>40179</v>
      </c>
      <c r="I47" s="43">
        <v>23322</v>
      </c>
      <c r="J47" s="43">
        <v>23322</v>
      </c>
      <c r="K47" s="43">
        <v>0</v>
      </c>
      <c r="L47" s="43">
        <v>0</v>
      </c>
      <c r="M47" s="40"/>
      <c r="N47" s="39">
        <v>211318.80000000002</v>
      </c>
      <c r="O47" s="28">
        <v>320584.67</v>
      </c>
      <c r="P47" s="28">
        <v>320584.67</v>
      </c>
      <c r="Q47" s="28">
        <v>0</v>
      </c>
      <c r="R47" s="28">
        <v>0</v>
      </c>
      <c r="T47" s="41">
        <v>320210</v>
      </c>
      <c r="U47" s="41">
        <v>320210</v>
      </c>
      <c r="V47" s="41">
        <v>320210</v>
      </c>
      <c r="W47" s="41">
        <v>320210</v>
      </c>
      <c r="X47" s="41">
        <v>320210</v>
      </c>
      <c r="Z47" s="28">
        <v>0</v>
      </c>
      <c r="AA47" s="28">
        <v>220331</v>
      </c>
      <c r="AB47" s="28">
        <v>140211</v>
      </c>
      <c r="AC47" s="28">
        <v>220331</v>
      </c>
      <c r="AD47" s="28">
        <v>140211</v>
      </c>
      <c r="AE47" s="33">
        <f t="shared" si="2"/>
        <v>4.0060241544360121E-3</v>
      </c>
      <c r="AF47" s="28">
        <f t="shared" si="3"/>
        <v>120180.72463308036</v>
      </c>
      <c r="AH47" s="28">
        <v>17156</v>
      </c>
      <c r="AI47" s="28">
        <v>15971</v>
      </c>
      <c r="AJ47" s="28">
        <v>15971</v>
      </c>
      <c r="AK47" s="28">
        <v>15971</v>
      </c>
      <c r="AL47" s="28">
        <v>15971</v>
      </c>
      <c r="AN47" s="28">
        <v>6918462</v>
      </c>
      <c r="AO47" s="28">
        <v>1811663</v>
      </c>
      <c r="AP47" s="28">
        <v>1811663</v>
      </c>
      <c r="AQ47" s="28">
        <v>163613</v>
      </c>
      <c r="AR47" s="34">
        <v>163613</v>
      </c>
      <c r="AS47" s="35">
        <v>7046978</v>
      </c>
      <c r="AT47" s="35"/>
      <c r="AU47" s="28">
        <v>0</v>
      </c>
      <c r="AV47" s="28">
        <v>2074343</v>
      </c>
      <c r="AW47" s="28">
        <v>2074343</v>
      </c>
      <c r="AX47" s="28">
        <v>747325</v>
      </c>
      <c r="AY47" s="28">
        <v>747325</v>
      </c>
      <c r="AZ47" s="42"/>
      <c r="BA47" s="36">
        <v>22442.354902339284</v>
      </c>
      <c r="BB47" s="36">
        <v>0</v>
      </c>
      <c r="BC47" s="36">
        <v>0</v>
      </c>
      <c r="BD47" s="36">
        <v>0</v>
      </c>
      <c r="BE47" s="36">
        <v>0</v>
      </c>
      <c r="BF47" s="36"/>
      <c r="BG47" s="39">
        <v>243736</v>
      </c>
      <c r="BH47" s="39">
        <v>350852</v>
      </c>
      <c r="BI47" s="39">
        <v>350852</v>
      </c>
      <c r="BJ47" s="30">
        <v>0</v>
      </c>
      <c r="BK47" s="30">
        <v>0</v>
      </c>
      <c r="BL47" s="40"/>
      <c r="BM47" s="39">
        <v>0</v>
      </c>
      <c r="BN47" s="39">
        <v>0</v>
      </c>
      <c r="BO47" s="39">
        <v>0</v>
      </c>
      <c r="BP47" s="30">
        <v>0</v>
      </c>
      <c r="BQ47" s="30">
        <v>0</v>
      </c>
      <c r="BR47" s="39"/>
      <c r="BS47" s="43">
        <v>0</v>
      </c>
      <c r="BT47" s="28">
        <v>0</v>
      </c>
      <c r="BU47" s="28">
        <v>0</v>
      </c>
      <c r="BV47" s="36">
        <v>0</v>
      </c>
      <c r="BW47" s="36">
        <v>0</v>
      </c>
      <c r="BX47" s="36"/>
      <c r="BY47" s="43">
        <v>0</v>
      </c>
      <c r="BZ47" s="36">
        <v>0</v>
      </c>
      <c r="CA47" s="36">
        <v>0</v>
      </c>
      <c r="CB47" s="30">
        <v>0</v>
      </c>
      <c r="CC47" s="30">
        <v>0</v>
      </c>
      <c r="CE47" s="28">
        <f t="shared" si="0"/>
        <v>8635864.154902339</v>
      </c>
      <c r="CF47" s="28">
        <f t="shared" si="0"/>
        <v>5795051.9800000004</v>
      </c>
      <c r="CG47" s="28">
        <f t="shared" si="0"/>
        <v>5714931.9800000004</v>
      </c>
      <c r="CH47" s="28">
        <f t="shared" si="4"/>
        <v>1467450</v>
      </c>
      <c r="CI47" s="28">
        <f t="shared" si="4"/>
        <v>1387330</v>
      </c>
      <c r="CK47" s="43">
        <v>0</v>
      </c>
      <c r="CL47" s="28">
        <v>-2252916.9767999998</v>
      </c>
      <c r="CM47" s="28">
        <v>-2326136.8789333333</v>
      </c>
      <c r="CN47" s="28">
        <v>-2210674.3987078681</v>
      </c>
      <c r="CO47" s="28">
        <v>-2210674.3987078681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W47" s="28">
        <f t="shared" si="1"/>
        <v>8635864.154902339</v>
      </c>
      <c r="CX47" s="28">
        <f t="shared" si="1"/>
        <v>3542135.0032000002</v>
      </c>
      <c r="CY47" s="28">
        <f t="shared" si="1"/>
        <v>3388795.1010666667</v>
      </c>
      <c r="CZ47" s="28">
        <f t="shared" si="5"/>
        <v>-743224.39870786807</v>
      </c>
      <c r="DA47" s="28">
        <f t="shared" si="5"/>
        <v>-823344.39870786807</v>
      </c>
      <c r="DC47" s="28">
        <f t="shared" si="6"/>
        <v>-4285359.4019078687</v>
      </c>
      <c r="DD47" s="28">
        <f t="shared" si="6"/>
        <v>-4212139.4997745343</v>
      </c>
      <c r="DF47" s="28">
        <f t="shared" si="7"/>
        <v>-9379088.5536102075</v>
      </c>
    </row>
    <row r="48" spans="1:111" x14ac:dyDescent="0.3">
      <c r="A48" s="27" t="s">
        <v>77</v>
      </c>
      <c r="B48" s="39">
        <v>57816</v>
      </c>
      <c r="C48" s="39">
        <v>71522.25</v>
      </c>
      <c r="D48" s="39">
        <v>71522.25</v>
      </c>
      <c r="E48" s="39">
        <v>0</v>
      </c>
      <c r="F48" s="39">
        <v>0</v>
      </c>
      <c r="G48" s="40"/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40"/>
      <c r="N48" s="39">
        <v>30091.38</v>
      </c>
      <c r="O48" s="28">
        <v>45499.76</v>
      </c>
      <c r="P48" s="28">
        <v>45499.76</v>
      </c>
      <c r="Q48" s="28">
        <v>0</v>
      </c>
      <c r="R48" s="28">
        <v>0</v>
      </c>
      <c r="T48" s="41">
        <v>267266</v>
      </c>
      <c r="U48" s="41">
        <v>267266</v>
      </c>
      <c r="V48" s="41">
        <v>267266</v>
      </c>
      <c r="W48" s="41">
        <v>267266</v>
      </c>
      <c r="X48" s="41">
        <v>267266</v>
      </c>
      <c r="Z48" s="28">
        <v>0</v>
      </c>
      <c r="AA48" s="28">
        <v>143619</v>
      </c>
      <c r="AB48" s="28">
        <v>91394</v>
      </c>
      <c r="AC48" s="28">
        <v>143619</v>
      </c>
      <c r="AD48" s="28">
        <v>91394</v>
      </c>
      <c r="AE48" s="33">
        <f t="shared" si="2"/>
        <v>2.6112584386034903E-3</v>
      </c>
      <c r="AF48" s="28">
        <f t="shared" si="3"/>
        <v>78337.753158104708</v>
      </c>
      <c r="AH48" s="28">
        <v>16217</v>
      </c>
      <c r="AI48" s="28">
        <v>15604</v>
      </c>
      <c r="AJ48" s="28">
        <v>15604</v>
      </c>
      <c r="AK48" s="28">
        <v>15604</v>
      </c>
      <c r="AL48" s="28">
        <v>15604</v>
      </c>
      <c r="AN48" s="28">
        <v>5669122</v>
      </c>
      <c r="AO48" s="28">
        <v>3194083</v>
      </c>
      <c r="AP48" s="28">
        <v>3194083</v>
      </c>
      <c r="AQ48" s="28">
        <v>2767349</v>
      </c>
      <c r="AR48" s="34">
        <v>2767349</v>
      </c>
      <c r="AS48" s="35">
        <v>5734746</v>
      </c>
      <c r="AT48" s="35"/>
      <c r="AU48" s="28">
        <v>0</v>
      </c>
      <c r="AV48" s="28">
        <v>1928357</v>
      </c>
      <c r="AW48" s="28">
        <v>1928357</v>
      </c>
      <c r="AX48" s="28">
        <v>1953514</v>
      </c>
      <c r="AY48" s="28">
        <v>1953514</v>
      </c>
      <c r="AZ48" s="42"/>
      <c r="BA48" s="36">
        <v>295024.40966276982</v>
      </c>
      <c r="BB48" s="36">
        <v>0</v>
      </c>
      <c r="BC48" s="36">
        <v>0</v>
      </c>
      <c r="BD48" s="36">
        <v>0</v>
      </c>
      <c r="BE48" s="36">
        <v>0</v>
      </c>
      <c r="BF48" s="36"/>
      <c r="BG48" s="39">
        <v>232457</v>
      </c>
      <c r="BH48" s="39">
        <v>334616</v>
      </c>
      <c r="BI48" s="39">
        <v>334616</v>
      </c>
      <c r="BJ48" s="30">
        <v>0</v>
      </c>
      <c r="BK48" s="30">
        <v>0</v>
      </c>
      <c r="BL48" s="40"/>
      <c r="BM48" s="39">
        <v>0</v>
      </c>
      <c r="BN48" s="39">
        <v>0</v>
      </c>
      <c r="BO48" s="39">
        <v>0</v>
      </c>
      <c r="BP48" s="30">
        <v>0</v>
      </c>
      <c r="BQ48" s="30">
        <v>0</v>
      </c>
      <c r="BR48" s="39"/>
      <c r="BS48" s="43">
        <v>0</v>
      </c>
      <c r="BT48" s="43">
        <v>0</v>
      </c>
      <c r="BU48" s="43">
        <v>0</v>
      </c>
      <c r="BV48" s="36">
        <v>0</v>
      </c>
      <c r="BW48" s="36">
        <v>0</v>
      </c>
      <c r="BX48" s="36"/>
      <c r="BY48" s="43">
        <v>0</v>
      </c>
      <c r="BZ48" s="36">
        <v>0</v>
      </c>
      <c r="CA48" s="36">
        <v>0</v>
      </c>
      <c r="CB48" s="30">
        <v>0</v>
      </c>
      <c r="CC48" s="30">
        <v>0</v>
      </c>
      <c r="CD48" s="43"/>
      <c r="CE48" s="28">
        <f t="shared" si="0"/>
        <v>6567993.78966277</v>
      </c>
      <c r="CF48" s="28">
        <f t="shared" si="0"/>
        <v>6000567.0099999998</v>
      </c>
      <c r="CG48" s="28">
        <f t="shared" si="0"/>
        <v>5948342.0099999998</v>
      </c>
      <c r="CH48" s="28">
        <f t="shared" si="4"/>
        <v>5147352</v>
      </c>
      <c r="CI48" s="28">
        <f t="shared" si="4"/>
        <v>5095127</v>
      </c>
      <c r="CK48" s="43">
        <v>0</v>
      </c>
      <c r="CL48" s="28">
        <v>-1052181.3951600001</v>
      </c>
      <c r="CM48" s="28">
        <v>-1086377.3373866666</v>
      </c>
      <c r="CN48" s="28">
        <v>-1032452.8142980164</v>
      </c>
      <c r="CO48" s="28">
        <v>-1032452.8142980164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W48" s="28">
        <f t="shared" si="1"/>
        <v>6567993.78966277</v>
      </c>
      <c r="CX48" s="28">
        <f t="shared" si="1"/>
        <v>4948385.6148399999</v>
      </c>
      <c r="CY48" s="28">
        <f t="shared" si="1"/>
        <v>4861964.672613333</v>
      </c>
      <c r="CZ48" s="28">
        <f t="shared" si="5"/>
        <v>4114899.1857019835</v>
      </c>
      <c r="DA48" s="28">
        <f t="shared" si="5"/>
        <v>4062674.1857019835</v>
      </c>
      <c r="DC48" s="28">
        <f t="shared" si="6"/>
        <v>-833486.42913801642</v>
      </c>
      <c r="DD48" s="28">
        <f t="shared" si="6"/>
        <v>-799290.48691134946</v>
      </c>
      <c r="DF48" s="28">
        <f t="shared" si="7"/>
        <v>-2453094.6039607865</v>
      </c>
    </row>
    <row r="49" spans="1:110" x14ac:dyDescent="0.3">
      <c r="A49" s="27" t="s">
        <v>78</v>
      </c>
      <c r="B49" s="39">
        <v>0</v>
      </c>
      <c r="C49" s="39">
        <v>4639.66</v>
      </c>
      <c r="D49" s="39">
        <v>4639.66</v>
      </c>
      <c r="E49" s="39">
        <v>0</v>
      </c>
      <c r="F49" s="39">
        <v>0</v>
      </c>
      <c r="G49" s="40"/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40"/>
      <c r="N49" s="39">
        <v>7861.26</v>
      </c>
      <c r="O49" s="28">
        <v>12093.03</v>
      </c>
      <c r="P49" s="28">
        <v>12093.03</v>
      </c>
      <c r="Q49" s="28">
        <v>0</v>
      </c>
      <c r="R49" s="28">
        <v>0</v>
      </c>
      <c r="T49" s="41">
        <v>175000</v>
      </c>
      <c r="U49" s="41">
        <v>175000</v>
      </c>
      <c r="V49" s="41">
        <v>175000</v>
      </c>
      <c r="W49" s="41">
        <v>175000</v>
      </c>
      <c r="X49" s="41">
        <v>175000</v>
      </c>
      <c r="Z49" s="28">
        <v>0</v>
      </c>
      <c r="AA49" s="28">
        <v>40888</v>
      </c>
      <c r="AB49" s="28">
        <v>26020</v>
      </c>
      <c r="AC49" s="28">
        <v>40888</v>
      </c>
      <c r="AD49" s="28">
        <v>26020</v>
      </c>
      <c r="AE49" s="33">
        <f t="shared" si="2"/>
        <v>7.4341929018875989E-4</v>
      </c>
      <c r="AF49" s="28">
        <f t="shared" si="3"/>
        <v>22302.578705662796</v>
      </c>
      <c r="AH49" s="28">
        <v>1795</v>
      </c>
      <c r="AI49" s="28">
        <v>2058</v>
      </c>
      <c r="AJ49" s="28">
        <v>2058</v>
      </c>
      <c r="AK49" s="28">
        <v>2058</v>
      </c>
      <c r="AL49" s="28">
        <v>2058</v>
      </c>
      <c r="AN49" s="28">
        <v>1091881</v>
      </c>
      <c r="AO49" s="28">
        <v>513753</v>
      </c>
      <c r="AP49" s="28">
        <v>513753</v>
      </c>
      <c r="AQ49" s="28">
        <v>435595</v>
      </c>
      <c r="AR49" s="34">
        <v>435595</v>
      </c>
      <c r="AS49" s="35">
        <v>1077198</v>
      </c>
      <c r="AT49" s="35"/>
      <c r="AU49" s="28">
        <v>0</v>
      </c>
      <c r="AV49" s="28">
        <v>205399</v>
      </c>
      <c r="AW49" s="28">
        <v>205399</v>
      </c>
      <c r="AX49" s="28">
        <v>155736</v>
      </c>
      <c r="AY49" s="28">
        <v>155736</v>
      </c>
      <c r="AZ49" s="42"/>
      <c r="BA49" s="36">
        <v>54563.61996130881</v>
      </c>
      <c r="BB49" s="36">
        <v>0</v>
      </c>
      <c r="BC49" s="36">
        <v>0</v>
      </c>
      <c r="BD49" s="36">
        <v>0</v>
      </c>
      <c r="BE49" s="36">
        <v>0</v>
      </c>
      <c r="BF49" s="36"/>
      <c r="BG49" s="39">
        <v>23060</v>
      </c>
      <c r="BH49" s="39">
        <v>33194</v>
      </c>
      <c r="BI49" s="39">
        <v>33194</v>
      </c>
      <c r="BJ49" s="30">
        <v>0</v>
      </c>
      <c r="BK49" s="30">
        <v>0</v>
      </c>
      <c r="BL49" s="40"/>
      <c r="BM49" s="39">
        <v>0</v>
      </c>
      <c r="BN49" s="39">
        <v>0</v>
      </c>
      <c r="BO49" s="39">
        <v>0</v>
      </c>
      <c r="BP49" s="30">
        <v>0</v>
      </c>
      <c r="BQ49" s="30">
        <v>0</v>
      </c>
      <c r="BR49" s="39"/>
      <c r="BS49" s="43">
        <v>0</v>
      </c>
      <c r="BT49" s="43">
        <v>0</v>
      </c>
      <c r="BU49" s="43">
        <v>0</v>
      </c>
      <c r="BV49" s="36">
        <v>0</v>
      </c>
      <c r="BW49" s="36">
        <v>0</v>
      </c>
      <c r="BX49" s="36"/>
      <c r="BY49" s="43">
        <v>0</v>
      </c>
      <c r="BZ49" s="36">
        <v>0</v>
      </c>
      <c r="CA49" s="36">
        <v>0</v>
      </c>
      <c r="CB49" s="30">
        <v>0</v>
      </c>
      <c r="CC49" s="30">
        <v>0</v>
      </c>
      <c r="CD49" s="43"/>
      <c r="CE49" s="28">
        <f t="shared" si="0"/>
        <v>1354160.8799613088</v>
      </c>
      <c r="CF49" s="28">
        <f t="shared" si="0"/>
        <v>987024.69000000006</v>
      </c>
      <c r="CG49" s="28">
        <f t="shared" si="0"/>
        <v>972156.69000000006</v>
      </c>
      <c r="CH49" s="28">
        <f t="shared" si="4"/>
        <v>809277</v>
      </c>
      <c r="CI49" s="28">
        <f t="shared" si="4"/>
        <v>794409</v>
      </c>
      <c r="CK49" s="43">
        <v>0</v>
      </c>
      <c r="CL49" s="28">
        <v>-183495.70407287672</v>
      </c>
      <c r="CM49" s="28">
        <v>-189459.32263159819</v>
      </c>
      <c r="CN49" s="28">
        <v>-180055.12828216158</v>
      </c>
      <c r="CO49" s="28">
        <v>-180055.12828216158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W49" s="28">
        <f t="shared" si="1"/>
        <v>1354160.8799613088</v>
      </c>
      <c r="CX49" s="28">
        <f t="shared" si="1"/>
        <v>803528.98592712334</v>
      </c>
      <c r="CY49" s="28">
        <f t="shared" si="1"/>
        <v>782697.36736840184</v>
      </c>
      <c r="CZ49" s="28">
        <f t="shared" si="5"/>
        <v>629221.87171783845</v>
      </c>
      <c r="DA49" s="28">
        <f t="shared" si="5"/>
        <v>614353.87171783845</v>
      </c>
      <c r="DC49" s="28">
        <f t="shared" si="6"/>
        <v>-174307.11420928489</v>
      </c>
      <c r="DD49" s="28">
        <f t="shared" si="6"/>
        <v>-168343.49565056339</v>
      </c>
      <c r="DF49" s="28">
        <f t="shared" si="7"/>
        <v>-724939.00824347034</v>
      </c>
    </row>
    <row r="50" spans="1:110" x14ac:dyDescent="0.3">
      <c r="A50" s="27" t="s">
        <v>79</v>
      </c>
      <c r="B50" s="39">
        <v>410</v>
      </c>
      <c r="C50" s="39">
        <v>38384.769999999997</v>
      </c>
      <c r="D50" s="39">
        <v>38384.769999999997</v>
      </c>
      <c r="E50" s="39">
        <v>0</v>
      </c>
      <c r="F50" s="39">
        <v>0</v>
      </c>
      <c r="G50" s="40"/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40"/>
      <c r="N50" s="39">
        <v>6959.7000000000007</v>
      </c>
      <c r="O50" s="28">
        <v>10434.379999999999</v>
      </c>
      <c r="P50" s="28">
        <v>10434.379999999999</v>
      </c>
      <c r="Q50" s="28">
        <v>0</v>
      </c>
      <c r="R50" s="28">
        <v>0</v>
      </c>
      <c r="T50" s="41">
        <v>228008</v>
      </c>
      <c r="U50" s="41">
        <v>228008</v>
      </c>
      <c r="V50" s="41">
        <v>228008</v>
      </c>
      <c r="W50" s="41">
        <v>228008</v>
      </c>
      <c r="X50" s="41">
        <v>228008</v>
      </c>
      <c r="Z50" s="28">
        <v>0</v>
      </c>
      <c r="AA50" s="28">
        <v>122184</v>
      </c>
      <c r="AB50" s="28">
        <v>77753</v>
      </c>
      <c r="AC50" s="28">
        <v>122184</v>
      </c>
      <c r="AD50" s="28">
        <v>77753</v>
      </c>
      <c r="AE50" s="33">
        <f t="shared" si="2"/>
        <v>2.2215305848274172E-3</v>
      </c>
      <c r="AF50" s="28">
        <f t="shared" si="3"/>
        <v>66645.917544822514</v>
      </c>
      <c r="AH50" s="28">
        <v>265</v>
      </c>
      <c r="AI50" s="28">
        <v>314</v>
      </c>
      <c r="AJ50" s="28">
        <v>314</v>
      </c>
      <c r="AK50" s="28">
        <v>314</v>
      </c>
      <c r="AL50" s="28">
        <v>314</v>
      </c>
      <c r="AN50" s="28">
        <v>177907</v>
      </c>
      <c r="AO50" s="28">
        <v>14462</v>
      </c>
      <c r="AP50" s="28">
        <v>14462</v>
      </c>
      <c r="AQ50" s="28">
        <v>14462</v>
      </c>
      <c r="AR50" s="34">
        <v>14462</v>
      </c>
      <c r="AS50" s="35">
        <v>233497</v>
      </c>
      <c r="AT50" s="35"/>
      <c r="AU50" s="28">
        <v>0</v>
      </c>
      <c r="AV50" s="28">
        <v>328098</v>
      </c>
      <c r="AW50" s="28">
        <v>328098</v>
      </c>
      <c r="AX50" s="28">
        <v>0</v>
      </c>
      <c r="AY50" s="28">
        <v>0</v>
      </c>
      <c r="AZ50" s="42"/>
      <c r="BA50" s="36">
        <v>2660.2914656584494</v>
      </c>
      <c r="BB50" s="36">
        <v>0</v>
      </c>
      <c r="BC50" s="36">
        <v>0</v>
      </c>
      <c r="BD50" s="36">
        <v>0</v>
      </c>
      <c r="BE50" s="36">
        <v>0</v>
      </c>
      <c r="BF50" s="36"/>
      <c r="BG50" s="39">
        <v>155216</v>
      </c>
      <c r="BH50" s="39">
        <v>223430</v>
      </c>
      <c r="BI50" s="39">
        <v>223430</v>
      </c>
      <c r="BJ50" s="30">
        <v>0</v>
      </c>
      <c r="BK50" s="30">
        <v>0</v>
      </c>
      <c r="BL50" s="40"/>
      <c r="BM50" s="39">
        <v>0</v>
      </c>
      <c r="BN50" s="39">
        <v>0</v>
      </c>
      <c r="BO50" s="39">
        <v>0</v>
      </c>
      <c r="BP50" s="30">
        <v>0</v>
      </c>
      <c r="BQ50" s="30">
        <v>0</v>
      </c>
      <c r="BR50" s="39"/>
      <c r="BS50" s="43">
        <v>0</v>
      </c>
      <c r="BT50" s="43">
        <v>0</v>
      </c>
      <c r="BU50" s="43">
        <v>0</v>
      </c>
      <c r="BV50" s="36">
        <v>0</v>
      </c>
      <c r="BW50" s="36">
        <v>0</v>
      </c>
      <c r="BX50" s="36"/>
      <c r="BY50" s="43">
        <v>0</v>
      </c>
      <c r="BZ50" s="36">
        <v>0</v>
      </c>
      <c r="CA50" s="36">
        <v>0</v>
      </c>
      <c r="CB50" s="30">
        <v>0</v>
      </c>
      <c r="CC50" s="30">
        <v>0</v>
      </c>
      <c r="CD50" s="43"/>
      <c r="CE50" s="28">
        <f t="shared" si="0"/>
        <v>571425.99146565842</v>
      </c>
      <c r="CF50" s="28">
        <f t="shared" si="0"/>
        <v>965315.15</v>
      </c>
      <c r="CG50" s="28">
        <f t="shared" si="0"/>
        <v>920884.15</v>
      </c>
      <c r="CH50" s="28">
        <f t="shared" si="4"/>
        <v>364968</v>
      </c>
      <c r="CI50" s="28">
        <f t="shared" si="4"/>
        <v>320537</v>
      </c>
      <c r="CK50" s="43">
        <v>0</v>
      </c>
      <c r="CL50" s="28">
        <v>-1298824.3194235736</v>
      </c>
      <c r="CM50" s="28">
        <v>-1341036.1676789254</v>
      </c>
      <c r="CN50" s="28">
        <v>-1274471.1416073453</v>
      </c>
      <c r="CO50" s="28">
        <v>-1274471.1416073453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W50" s="28">
        <f t="shared" si="1"/>
        <v>571425.99146565842</v>
      </c>
      <c r="CX50" s="28">
        <f t="shared" si="1"/>
        <v>-333509.16942357353</v>
      </c>
      <c r="CY50" s="28">
        <f t="shared" si="1"/>
        <v>-420152.01767892542</v>
      </c>
      <c r="CZ50" s="28">
        <f t="shared" si="5"/>
        <v>-909503.14160734531</v>
      </c>
      <c r="DA50" s="28">
        <f t="shared" si="5"/>
        <v>-953934.14160734531</v>
      </c>
      <c r="DC50" s="28">
        <f t="shared" si="6"/>
        <v>-575993.97218377178</v>
      </c>
      <c r="DD50" s="28">
        <f t="shared" si="6"/>
        <v>-533782.1239284199</v>
      </c>
      <c r="DF50" s="28">
        <f t="shared" si="7"/>
        <v>-1480929.1330730037</v>
      </c>
    </row>
    <row r="51" spans="1:110" x14ac:dyDescent="0.3">
      <c r="A51" s="27" t="s">
        <v>80</v>
      </c>
      <c r="B51" s="39">
        <v>96</v>
      </c>
      <c r="C51" s="39">
        <v>5444.97</v>
      </c>
      <c r="D51" s="39">
        <v>5444.97</v>
      </c>
      <c r="E51" s="39">
        <v>0</v>
      </c>
      <c r="F51" s="39">
        <v>0</v>
      </c>
      <c r="G51" s="40"/>
      <c r="H51" s="39">
        <v>0</v>
      </c>
      <c r="I51" s="39">
        <v>0</v>
      </c>
      <c r="J51" s="39">
        <v>0</v>
      </c>
      <c r="K51" s="39">
        <v>0</v>
      </c>
      <c r="L51" s="39">
        <v>0</v>
      </c>
      <c r="M51" s="40"/>
      <c r="N51" s="39">
        <v>29602.980000000003</v>
      </c>
      <c r="O51" s="28">
        <v>45656.480000000003</v>
      </c>
      <c r="P51" s="28">
        <v>45656.480000000003</v>
      </c>
      <c r="Q51" s="28">
        <v>0</v>
      </c>
      <c r="R51" s="28">
        <v>0</v>
      </c>
      <c r="T51" s="41">
        <v>336331.16</v>
      </c>
      <c r="U51" s="41">
        <v>336331.16</v>
      </c>
      <c r="V51" s="41">
        <v>336331.16</v>
      </c>
      <c r="W51" s="41">
        <v>336331.16</v>
      </c>
      <c r="X51" s="41">
        <v>336331.16</v>
      </c>
      <c r="Z51" s="28">
        <v>0</v>
      </c>
      <c r="AA51" s="28">
        <v>195651</v>
      </c>
      <c r="AB51" s="28">
        <v>124505</v>
      </c>
      <c r="AC51" s="28">
        <v>195651</v>
      </c>
      <c r="AD51" s="28">
        <v>124505</v>
      </c>
      <c r="AE51" s="33">
        <f t="shared" si="2"/>
        <v>3.5572962126961716E-3</v>
      </c>
      <c r="AF51" s="28">
        <f t="shared" si="3"/>
        <v>106718.88638088515</v>
      </c>
      <c r="AH51" s="28">
        <v>14829</v>
      </c>
      <c r="AI51" s="28">
        <v>13269</v>
      </c>
      <c r="AJ51" s="28">
        <v>13269</v>
      </c>
      <c r="AK51" s="28">
        <v>13269</v>
      </c>
      <c r="AL51" s="28">
        <v>13269</v>
      </c>
      <c r="AN51" s="28">
        <v>9684435</v>
      </c>
      <c r="AO51" s="28">
        <v>7124088</v>
      </c>
      <c r="AP51" s="28">
        <v>7124088</v>
      </c>
      <c r="AQ51" s="28">
        <v>5959074</v>
      </c>
      <c r="AR51" s="34">
        <v>5959074</v>
      </c>
      <c r="AS51" s="35">
        <v>9785988</v>
      </c>
      <c r="AT51" s="35"/>
      <c r="AU51" s="28">
        <v>0</v>
      </c>
      <c r="AV51" s="28">
        <v>2431707</v>
      </c>
      <c r="AW51" s="28">
        <v>2431707</v>
      </c>
      <c r="AX51" s="28">
        <v>2226623</v>
      </c>
      <c r="AY51" s="28">
        <v>2226623</v>
      </c>
      <c r="AZ51" s="42"/>
      <c r="BA51" s="36">
        <v>223527.21580774535</v>
      </c>
      <c r="BB51" s="36">
        <v>0</v>
      </c>
      <c r="BC51" s="36">
        <v>0</v>
      </c>
      <c r="BD51" s="36">
        <v>0</v>
      </c>
      <c r="BE51" s="36">
        <v>0</v>
      </c>
      <c r="BF51" s="36"/>
      <c r="BG51" s="39">
        <v>321722</v>
      </c>
      <c r="BH51" s="39">
        <v>463112</v>
      </c>
      <c r="BI51" s="39">
        <v>463112</v>
      </c>
      <c r="BJ51" s="30">
        <v>0</v>
      </c>
      <c r="BK51" s="30">
        <v>0</v>
      </c>
      <c r="BL51" s="40"/>
      <c r="BM51" s="39">
        <v>0</v>
      </c>
      <c r="BN51" s="39">
        <v>0</v>
      </c>
      <c r="BO51" s="39">
        <v>0</v>
      </c>
      <c r="BP51" s="30">
        <v>0</v>
      </c>
      <c r="BQ51" s="30">
        <v>0</v>
      </c>
      <c r="BR51" s="39"/>
      <c r="BS51" s="43">
        <v>0</v>
      </c>
      <c r="BT51" s="43">
        <v>0</v>
      </c>
      <c r="BU51" s="43">
        <v>0</v>
      </c>
      <c r="BV51" s="36">
        <v>0</v>
      </c>
      <c r="BW51" s="36">
        <v>0</v>
      </c>
      <c r="BX51" s="36"/>
      <c r="BY51" s="43">
        <v>0</v>
      </c>
      <c r="BZ51" s="36">
        <v>0</v>
      </c>
      <c r="CA51" s="36">
        <v>0</v>
      </c>
      <c r="CB51" s="30">
        <v>0</v>
      </c>
      <c r="CC51" s="30">
        <v>0</v>
      </c>
      <c r="CD51" s="43"/>
      <c r="CE51" s="28">
        <f t="shared" si="0"/>
        <v>10610543.355807746</v>
      </c>
      <c r="CF51" s="28">
        <f t="shared" si="0"/>
        <v>10615259.610000001</v>
      </c>
      <c r="CG51" s="28">
        <f t="shared" si="0"/>
        <v>10544113.610000001</v>
      </c>
      <c r="CH51" s="28">
        <f t="shared" si="4"/>
        <v>8730948.1600000001</v>
      </c>
      <c r="CI51" s="28">
        <f t="shared" si="4"/>
        <v>8659802.1600000001</v>
      </c>
      <c r="CK51" s="43">
        <v>0</v>
      </c>
      <c r="CL51" s="28">
        <v>-1898285.5804500002</v>
      </c>
      <c r="CM51" s="28">
        <v>-1959979.9464</v>
      </c>
      <c r="CN51" s="28">
        <v>-1862692.4016071537</v>
      </c>
      <c r="CO51" s="28">
        <v>-1862692.4016071537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W51" s="28">
        <f t="shared" si="1"/>
        <v>10610543.355807746</v>
      </c>
      <c r="CX51" s="28">
        <f t="shared" si="1"/>
        <v>8716974.029550001</v>
      </c>
      <c r="CY51" s="28">
        <f t="shared" si="1"/>
        <v>8584133.6636000015</v>
      </c>
      <c r="CZ51" s="28">
        <f t="shared" si="5"/>
        <v>6868255.7583928462</v>
      </c>
      <c r="DA51" s="28">
        <f t="shared" si="5"/>
        <v>6797109.7583928462</v>
      </c>
      <c r="DC51" s="28">
        <f t="shared" si="6"/>
        <v>-1848718.2711571548</v>
      </c>
      <c r="DD51" s="28">
        <f t="shared" si="6"/>
        <v>-1787023.9052071553</v>
      </c>
      <c r="DF51" s="28">
        <f t="shared" si="7"/>
        <v>-3742287.5974148996</v>
      </c>
    </row>
    <row r="52" spans="1:110" x14ac:dyDescent="0.3">
      <c r="A52" s="27" t="s">
        <v>81</v>
      </c>
      <c r="B52" s="39">
        <v>1044614</v>
      </c>
      <c r="C52" s="39">
        <v>786596.86</v>
      </c>
      <c r="D52" s="39">
        <v>786596.86</v>
      </c>
      <c r="E52" s="39">
        <v>0</v>
      </c>
      <c r="F52" s="39">
        <v>0</v>
      </c>
      <c r="G52" s="40"/>
      <c r="H52" s="39">
        <v>25375</v>
      </c>
      <c r="I52" s="39">
        <v>0</v>
      </c>
      <c r="J52" s="39">
        <v>0</v>
      </c>
      <c r="K52" s="39">
        <v>0</v>
      </c>
      <c r="L52" s="39">
        <v>0</v>
      </c>
      <c r="M52" s="40"/>
      <c r="N52" s="39">
        <v>897500.34000000008</v>
      </c>
      <c r="O52" s="28">
        <v>1342216.48</v>
      </c>
      <c r="P52" s="28">
        <v>1342216.48</v>
      </c>
      <c r="Q52" s="28">
        <v>0</v>
      </c>
      <c r="R52" s="28">
        <v>0</v>
      </c>
      <c r="T52" s="41">
        <v>534033.21</v>
      </c>
      <c r="U52" s="41">
        <v>534033.21</v>
      </c>
      <c r="V52" s="41">
        <v>534033.21</v>
      </c>
      <c r="W52" s="41">
        <v>534033.21</v>
      </c>
      <c r="X52" s="41">
        <v>534033.21</v>
      </c>
      <c r="Z52" s="28">
        <v>0</v>
      </c>
      <c r="AA52" s="28">
        <v>590162</v>
      </c>
      <c r="AB52" s="28">
        <v>375558</v>
      </c>
      <c r="AC52" s="28">
        <v>590162</v>
      </c>
      <c r="AD52" s="28">
        <v>375558</v>
      </c>
      <c r="AE52" s="33">
        <f t="shared" si="2"/>
        <v>1.0730234179621868E-2</v>
      </c>
      <c r="AF52" s="28">
        <f t="shared" si="3"/>
        <v>321907.02538865601</v>
      </c>
      <c r="AH52" s="28">
        <v>96152</v>
      </c>
      <c r="AI52" s="28">
        <v>95617</v>
      </c>
      <c r="AJ52" s="28">
        <v>95617</v>
      </c>
      <c r="AK52" s="28">
        <v>95617</v>
      </c>
      <c r="AL52" s="28">
        <v>95617</v>
      </c>
      <c r="AN52" s="28">
        <v>28585010</v>
      </c>
      <c r="AO52" s="28">
        <v>23921054</v>
      </c>
      <c r="AP52" s="28">
        <v>23921054</v>
      </c>
      <c r="AQ52" s="28">
        <v>22823350</v>
      </c>
      <c r="AR52" s="34">
        <v>22823350</v>
      </c>
      <c r="AS52" s="35">
        <v>28843985</v>
      </c>
      <c r="AT52" s="35"/>
      <c r="AU52" s="28">
        <v>0</v>
      </c>
      <c r="AV52" s="28">
        <v>7717588</v>
      </c>
      <c r="AW52" s="28">
        <v>7717588</v>
      </c>
      <c r="AX52" s="28">
        <v>9051029</v>
      </c>
      <c r="AY52" s="28">
        <v>9051029</v>
      </c>
      <c r="AZ52" s="42"/>
      <c r="BA52" s="36">
        <v>256875.48980011611</v>
      </c>
      <c r="BB52" s="36">
        <v>0</v>
      </c>
      <c r="BC52" s="36">
        <v>0</v>
      </c>
      <c r="BD52" s="36">
        <v>0</v>
      </c>
      <c r="BE52" s="36">
        <v>0</v>
      </c>
      <c r="BF52" s="36"/>
      <c r="BG52" s="39">
        <v>911974</v>
      </c>
      <c r="BH52" s="39">
        <v>1312766</v>
      </c>
      <c r="BI52" s="39">
        <v>1312766</v>
      </c>
      <c r="BJ52" s="30">
        <v>0</v>
      </c>
      <c r="BK52" s="30">
        <v>0</v>
      </c>
      <c r="BL52" s="40"/>
      <c r="BM52" s="39">
        <v>0</v>
      </c>
      <c r="BN52" s="39">
        <v>0</v>
      </c>
      <c r="BO52" s="39">
        <v>0</v>
      </c>
      <c r="BP52" s="30">
        <v>0</v>
      </c>
      <c r="BQ52" s="30">
        <v>0</v>
      </c>
      <c r="BR52" s="39"/>
      <c r="BS52" s="43">
        <v>0</v>
      </c>
      <c r="BT52" s="28">
        <v>282424.43509814318</v>
      </c>
      <c r="BU52" s="28">
        <v>282424.43509814318</v>
      </c>
      <c r="BV52" s="36">
        <v>0</v>
      </c>
      <c r="BW52" s="36">
        <v>0</v>
      </c>
      <c r="BX52" s="36"/>
      <c r="BY52" s="43">
        <v>0</v>
      </c>
      <c r="BZ52" s="36">
        <v>0</v>
      </c>
      <c r="CA52" s="36">
        <v>0</v>
      </c>
      <c r="CB52" s="30">
        <v>0</v>
      </c>
      <c r="CC52" s="30">
        <v>0</v>
      </c>
      <c r="CE52" s="28">
        <f t="shared" si="0"/>
        <v>32351534.039800119</v>
      </c>
      <c r="CF52" s="28">
        <f t="shared" si="0"/>
        <v>36582457.985098138</v>
      </c>
      <c r="CG52" s="28">
        <f t="shared" si="0"/>
        <v>36367853.985098138</v>
      </c>
      <c r="CH52" s="28">
        <f t="shared" si="4"/>
        <v>33094191.210000001</v>
      </c>
      <c r="CI52" s="28">
        <f t="shared" si="4"/>
        <v>32879587.210000001</v>
      </c>
      <c r="CK52" s="43">
        <v>0</v>
      </c>
      <c r="CL52" s="28">
        <v>-4254109.9685699996</v>
      </c>
      <c r="CM52" s="28">
        <v>-4392368.7321066661</v>
      </c>
      <c r="CN52" s="28">
        <v>-4174344.6800971488</v>
      </c>
      <c r="CO52" s="28">
        <v>-4174344.6800971488</v>
      </c>
      <c r="CQ52" s="28">
        <v>0</v>
      </c>
      <c r="CR52" s="28">
        <v>88567.891399999993</v>
      </c>
      <c r="CS52" s="28">
        <v>88567.891399999993</v>
      </c>
      <c r="CT52" s="28">
        <v>88567.891399999993</v>
      </c>
      <c r="CU52" s="28">
        <v>88567.891399999993</v>
      </c>
      <c r="CW52" s="28">
        <f t="shared" si="1"/>
        <v>32351534.039800119</v>
      </c>
      <c r="CX52" s="28">
        <f t="shared" si="1"/>
        <v>32416915.907928143</v>
      </c>
      <c r="CY52" s="28">
        <f t="shared" si="1"/>
        <v>32064053.144391477</v>
      </c>
      <c r="CZ52" s="28">
        <f t="shared" si="5"/>
        <v>29008414.421302851</v>
      </c>
      <c r="DA52" s="28">
        <f t="shared" si="5"/>
        <v>28793810.421302851</v>
      </c>
      <c r="DC52" s="28">
        <f t="shared" si="6"/>
        <v>-3408501.4866252914</v>
      </c>
      <c r="DD52" s="28">
        <f t="shared" si="6"/>
        <v>-3270242.7230886258</v>
      </c>
      <c r="DF52" s="28">
        <f t="shared" si="7"/>
        <v>-3343119.6184972674</v>
      </c>
    </row>
    <row r="53" spans="1:110" x14ac:dyDescent="0.3">
      <c r="A53" s="27" t="s">
        <v>82</v>
      </c>
      <c r="B53" s="39">
        <v>78</v>
      </c>
      <c r="C53" s="39">
        <v>6562.45</v>
      </c>
      <c r="D53" s="39">
        <v>6562.45</v>
      </c>
      <c r="E53" s="39">
        <v>0</v>
      </c>
      <c r="F53" s="39">
        <v>0</v>
      </c>
      <c r="G53" s="40"/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40"/>
      <c r="N53" s="39">
        <v>8263.2000000000007</v>
      </c>
      <c r="O53" s="28">
        <v>12209.33</v>
      </c>
      <c r="P53" s="28">
        <v>12209.33</v>
      </c>
      <c r="Q53" s="28">
        <v>0</v>
      </c>
      <c r="R53" s="28">
        <v>0</v>
      </c>
      <c r="T53" s="41">
        <v>214805.64</v>
      </c>
      <c r="U53" s="41">
        <v>214805.64</v>
      </c>
      <c r="V53" s="41">
        <v>214805.64</v>
      </c>
      <c r="W53" s="41">
        <v>214805.64</v>
      </c>
      <c r="X53" s="41">
        <v>214805.64</v>
      </c>
      <c r="Z53" s="28">
        <v>0</v>
      </c>
      <c r="AA53" s="28">
        <v>73525</v>
      </c>
      <c r="AB53" s="28">
        <v>46789</v>
      </c>
      <c r="AC53" s="28">
        <v>73525</v>
      </c>
      <c r="AD53" s="28">
        <v>46789</v>
      </c>
      <c r="AE53" s="33">
        <f t="shared" si="2"/>
        <v>1.3368201748955335E-3</v>
      </c>
      <c r="AF53" s="28">
        <f t="shared" si="3"/>
        <v>40104.605246866005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N53" s="28">
        <v>105052</v>
      </c>
      <c r="AO53" s="28">
        <v>19798</v>
      </c>
      <c r="AP53" s="28">
        <v>19798</v>
      </c>
      <c r="AQ53" s="28">
        <v>19798</v>
      </c>
      <c r="AR53" s="34">
        <v>19798</v>
      </c>
      <c r="AS53" s="35">
        <v>152830</v>
      </c>
      <c r="AT53" s="35"/>
      <c r="AU53" s="28">
        <v>0</v>
      </c>
      <c r="AV53" s="28">
        <v>452955</v>
      </c>
      <c r="AW53" s="28">
        <v>452955</v>
      </c>
      <c r="AX53" s="28">
        <v>0</v>
      </c>
      <c r="AY53" s="28">
        <v>0</v>
      </c>
      <c r="AZ53" s="42"/>
      <c r="BA53" s="36">
        <v>74546.64066697823</v>
      </c>
      <c r="BB53" s="36">
        <v>0</v>
      </c>
      <c r="BC53" s="36">
        <v>0</v>
      </c>
      <c r="BD53" s="36">
        <v>0</v>
      </c>
      <c r="BE53" s="36">
        <v>0</v>
      </c>
      <c r="BF53" s="36"/>
      <c r="BG53" s="39">
        <v>74572</v>
      </c>
      <c r="BH53" s="39">
        <v>107345</v>
      </c>
      <c r="BI53" s="39">
        <v>107345</v>
      </c>
      <c r="BJ53" s="30">
        <v>0</v>
      </c>
      <c r="BK53" s="30">
        <v>0</v>
      </c>
      <c r="BL53" s="40"/>
      <c r="BM53" s="39">
        <v>0</v>
      </c>
      <c r="BN53" s="39">
        <v>0</v>
      </c>
      <c r="BO53" s="39">
        <v>0</v>
      </c>
      <c r="BP53" s="30">
        <v>0</v>
      </c>
      <c r="BQ53" s="30">
        <v>0</v>
      </c>
      <c r="BR53" s="39"/>
      <c r="BS53" s="43">
        <v>0</v>
      </c>
      <c r="BT53" s="43">
        <v>0</v>
      </c>
      <c r="BU53" s="43">
        <v>0</v>
      </c>
      <c r="BV53" s="36">
        <v>0</v>
      </c>
      <c r="BW53" s="36">
        <v>0</v>
      </c>
      <c r="BX53" s="36"/>
      <c r="BY53" s="43">
        <v>0</v>
      </c>
      <c r="BZ53" s="36">
        <v>0</v>
      </c>
      <c r="CA53" s="36">
        <v>0</v>
      </c>
      <c r="CB53" s="30">
        <v>0</v>
      </c>
      <c r="CC53" s="30">
        <v>0</v>
      </c>
      <c r="CD53" s="43"/>
      <c r="CE53" s="28">
        <f t="shared" si="0"/>
        <v>477317.48066697823</v>
      </c>
      <c r="CF53" s="28">
        <f t="shared" si="0"/>
        <v>887200.41999999993</v>
      </c>
      <c r="CG53" s="28">
        <f t="shared" si="0"/>
        <v>860464.41999999993</v>
      </c>
      <c r="CH53" s="28">
        <f t="shared" si="4"/>
        <v>308128.64000000001</v>
      </c>
      <c r="CI53" s="28">
        <f t="shared" si="4"/>
        <v>281392.64000000001</v>
      </c>
      <c r="CK53" s="43">
        <v>0</v>
      </c>
      <c r="CL53" s="28">
        <v>-606580.46206482418</v>
      </c>
      <c r="CM53" s="28">
        <v>-626294.35411044362</v>
      </c>
      <c r="CN53" s="28">
        <v>-595206.97480284353</v>
      </c>
      <c r="CO53" s="28">
        <v>-595206.97480284353</v>
      </c>
      <c r="CQ53" s="28">
        <v>0</v>
      </c>
      <c r="CR53" s="28">
        <v>52063.907999999996</v>
      </c>
      <c r="CS53" s="28">
        <v>52063.907999999996</v>
      </c>
      <c r="CT53" s="28">
        <v>52063.907999999996</v>
      </c>
      <c r="CU53" s="28">
        <v>52063.907999999996</v>
      </c>
      <c r="CW53" s="28">
        <f t="shared" si="1"/>
        <v>477317.48066697823</v>
      </c>
      <c r="CX53" s="28">
        <f t="shared" si="1"/>
        <v>332683.8659351758</v>
      </c>
      <c r="CY53" s="28">
        <f t="shared" si="1"/>
        <v>286233.97388955636</v>
      </c>
      <c r="CZ53" s="28">
        <f t="shared" si="5"/>
        <v>-235014.42680284346</v>
      </c>
      <c r="DA53" s="28">
        <f t="shared" si="5"/>
        <v>-261750.42680284346</v>
      </c>
      <c r="DC53" s="28">
        <f t="shared" si="6"/>
        <v>-567698.29273801926</v>
      </c>
      <c r="DD53" s="28">
        <f t="shared" si="6"/>
        <v>-547984.40069239982</v>
      </c>
      <c r="DF53" s="28">
        <f t="shared" si="7"/>
        <v>-712331.90746982163</v>
      </c>
    </row>
    <row r="54" spans="1:110" x14ac:dyDescent="0.3">
      <c r="A54" s="27" t="s">
        <v>83</v>
      </c>
      <c r="B54" s="39">
        <v>137</v>
      </c>
      <c r="C54" s="39">
        <v>23099</v>
      </c>
      <c r="D54" s="39">
        <v>23099</v>
      </c>
      <c r="E54" s="39">
        <v>0</v>
      </c>
      <c r="F54" s="39">
        <v>0</v>
      </c>
      <c r="G54" s="40"/>
      <c r="H54" s="39">
        <v>1997360</v>
      </c>
      <c r="I54" s="43">
        <v>1519387</v>
      </c>
      <c r="J54" s="43">
        <v>1519387</v>
      </c>
      <c r="K54" s="43">
        <v>0</v>
      </c>
      <c r="L54" s="43">
        <v>0</v>
      </c>
      <c r="M54" s="40"/>
      <c r="N54" s="39">
        <v>183278.7</v>
      </c>
      <c r="O54" s="28">
        <v>276419.33</v>
      </c>
      <c r="P54" s="28">
        <v>276419.33</v>
      </c>
      <c r="Q54" s="28">
        <v>0</v>
      </c>
      <c r="R54" s="28">
        <v>0</v>
      </c>
      <c r="T54" s="41">
        <v>714538.93</v>
      </c>
      <c r="U54" s="41">
        <v>714538.93</v>
      </c>
      <c r="V54" s="41">
        <v>714538.93</v>
      </c>
      <c r="W54" s="41">
        <v>714538.93</v>
      </c>
      <c r="X54" s="41">
        <v>714538.93</v>
      </c>
      <c r="Z54" s="28">
        <v>0</v>
      </c>
      <c r="AA54" s="28">
        <v>683932</v>
      </c>
      <c r="AB54" s="28">
        <v>435229</v>
      </c>
      <c r="AC54" s="28">
        <v>683932</v>
      </c>
      <c r="AD54" s="28">
        <v>435229</v>
      </c>
      <c r="AE54" s="33">
        <f t="shared" si="2"/>
        <v>1.2435145812399212E-2</v>
      </c>
      <c r="AF54" s="28">
        <f t="shared" si="3"/>
        <v>373054.37437197636</v>
      </c>
      <c r="AH54" s="28">
        <v>1758</v>
      </c>
      <c r="AI54" s="28">
        <v>1572</v>
      </c>
      <c r="AJ54" s="28">
        <v>1572</v>
      </c>
      <c r="AK54" s="28">
        <v>1572</v>
      </c>
      <c r="AL54" s="28">
        <v>1572</v>
      </c>
      <c r="AN54" s="28">
        <v>1087165</v>
      </c>
      <c r="AO54" s="28">
        <v>0</v>
      </c>
      <c r="AP54" s="28">
        <v>0</v>
      </c>
      <c r="AQ54" s="28">
        <v>0</v>
      </c>
      <c r="AR54" s="34">
        <v>0</v>
      </c>
      <c r="AS54" s="35">
        <v>1586784</v>
      </c>
      <c r="AT54" s="35"/>
      <c r="AU54" s="28">
        <v>0</v>
      </c>
      <c r="AV54" s="28">
        <v>2140179</v>
      </c>
      <c r="AW54" s="28">
        <v>2140179</v>
      </c>
      <c r="AX54" s="28">
        <v>0</v>
      </c>
      <c r="AY54" s="28">
        <v>0</v>
      </c>
      <c r="AZ54" s="42"/>
      <c r="BA54" s="36">
        <v>96746.570927363035</v>
      </c>
      <c r="BB54" s="36">
        <v>0</v>
      </c>
      <c r="BC54" s="36">
        <v>0</v>
      </c>
      <c r="BD54" s="36">
        <v>0</v>
      </c>
      <c r="BE54" s="36">
        <v>0</v>
      </c>
      <c r="BF54" s="36"/>
      <c r="BG54" s="39">
        <v>795318</v>
      </c>
      <c r="BH54" s="39">
        <v>1144842</v>
      </c>
      <c r="BI54" s="39">
        <v>1144842</v>
      </c>
      <c r="BJ54" s="30">
        <v>0</v>
      </c>
      <c r="BK54" s="30">
        <v>0</v>
      </c>
      <c r="BL54" s="40"/>
      <c r="BM54" s="39">
        <v>0</v>
      </c>
      <c r="BN54" s="39">
        <v>0</v>
      </c>
      <c r="BO54" s="39">
        <v>0</v>
      </c>
      <c r="BP54" s="30">
        <v>0</v>
      </c>
      <c r="BQ54" s="30">
        <v>0</v>
      </c>
      <c r="BR54" s="39"/>
      <c r="BS54" s="43">
        <v>0</v>
      </c>
      <c r="BT54" s="43">
        <v>0</v>
      </c>
      <c r="BU54" s="43">
        <v>0</v>
      </c>
      <c r="BV54" s="36">
        <v>0</v>
      </c>
      <c r="BW54" s="36">
        <v>0</v>
      </c>
      <c r="BX54" s="36"/>
      <c r="BY54" s="43">
        <v>0</v>
      </c>
      <c r="BZ54" s="36">
        <v>0</v>
      </c>
      <c r="CA54" s="36">
        <v>0</v>
      </c>
      <c r="CB54" s="30">
        <v>0</v>
      </c>
      <c r="CC54" s="30">
        <v>0</v>
      </c>
      <c r="CD54" s="43"/>
      <c r="CE54" s="28">
        <f t="shared" si="0"/>
        <v>4876302.2009273637</v>
      </c>
      <c r="CF54" s="28">
        <f t="shared" si="0"/>
        <v>6503969.2599999998</v>
      </c>
      <c r="CG54" s="28">
        <f t="shared" si="0"/>
        <v>6255266.2599999998</v>
      </c>
      <c r="CH54" s="28">
        <f t="shared" si="4"/>
        <v>1400042.9300000002</v>
      </c>
      <c r="CI54" s="28">
        <f t="shared" si="4"/>
        <v>1151339.9300000002</v>
      </c>
      <c r="CK54" s="43">
        <v>0</v>
      </c>
      <c r="CL54" s="28">
        <v>-9194607.7251000013</v>
      </c>
      <c r="CM54" s="28">
        <v>-9493432.8858666662</v>
      </c>
      <c r="CN54" s="28">
        <v>-9022207.2599014398</v>
      </c>
      <c r="CO54" s="28">
        <v>-9022207.2599014398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W54" s="28">
        <f t="shared" si="1"/>
        <v>4876302.2009273637</v>
      </c>
      <c r="CX54" s="28">
        <f t="shared" si="1"/>
        <v>-2690638.4651000015</v>
      </c>
      <c r="CY54" s="28">
        <f t="shared" si="1"/>
        <v>-3238166.6258666664</v>
      </c>
      <c r="CZ54" s="28">
        <f t="shared" si="5"/>
        <v>-7622164.3299014401</v>
      </c>
      <c r="DA54" s="28">
        <f t="shared" si="5"/>
        <v>-7870867.3299014401</v>
      </c>
      <c r="DC54" s="28">
        <f t="shared" si="6"/>
        <v>-4931525.8648014385</v>
      </c>
      <c r="DD54" s="28">
        <f t="shared" si="6"/>
        <v>-4632700.7040347736</v>
      </c>
      <c r="DF54" s="28">
        <f t="shared" si="7"/>
        <v>-12498466.530828804</v>
      </c>
    </row>
    <row r="55" spans="1:110" x14ac:dyDescent="0.3">
      <c r="A55" s="27" t="s">
        <v>84</v>
      </c>
      <c r="B55" s="39">
        <v>3134814</v>
      </c>
      <c r="C55" s="39">
        <v>2526231.38</v>
      </c>
      <c r="D55" s="39">
        <v>2526231.38</v>
      </c>
      <c r="E55" s="39">
        <v>2526231.38</v>
      </c>
      <c r="F55" s="39">
        <v>2526231.38</v>
      </c>
      <c r="G55" s="40"/>
      <c r="H55" s="39">
        <v>29691</v>
      </c>
      <c r="I55" s="43">
        <v>19650</v>
      </c>
      <c r="J55" s="43">
        <v>19650</v>
      </c>
      <c r="K55" s="43">
        <v>19650</v>
      </c>
      <c r="L55" s="43">
        <v>19650</v>
      </c>
      <c r="M55" s="40"/>
      <c r="N55" s="39">
        <v>19665.36</v>
      </c>
      <c r="O55" s="28">
        <v>30222.54</v>
      </c>
      <c r="P55" s="28">
        <v>30222.54</v>
      </c>
      <c r="Q55" s="28">
        <v>0</v>
      </c>
      <c r="R55" s="28">
        <v>0</v>
      </c>
      <c r="T55" s="41">
        <v>373437.9</v>
      </c>
      <c r="U55" s="41">
        <v>373437.9</v>
      </c>
      <c r="V55" s="41">
        <v>373437.9</v>
      </c>
      <c r="W55" s="41">
        <v>373437.9</v>
      </c>
      <c r="X55" s="41">
        <v>373437.9</v>
      </c>
      <c r="Z55" s="28">
        <v>0</v>
      </c>
      <c r="AA55" s="28">
        <v>252085</v>
      </c>
      <c r="AB55" s="28">
        <v>160417</v>
      </c>
      <c r="AC55" s="28">
        <v>252085</v>
      </c>
      <c r="AD55" s="28">
        <v>160417</v>
      </c>
      <c r="AE55" s="33">
        <f t="shared" si="2"/>
        <v>4.5833704697523367E-3</v>
      </c>
      <c r="AF55" s="28">
        <f t="shared" si="3"/>
        <v>137501.11409257009</v>
      </c>
      <c r="AH55" s="28">
        <v>3522</v>
      </c>
      <c r="AI55" s="28">
        <v>3747</v>
      </c>
      <c r="AJ55" s="28">
        <v>3747</v>
      </c>
      <c r="AK55" s="28">
        <v>3747</v>
      </c>
      <c r="AL55" s="28">
        <v>3747</v>
      </c>
      <c r="AN55" s="28">
        <v>1095080</v>
      </c>
      <c r="AO55" s="28">
        <v>0</v>
      </c>
      <c r="AP55" s="28">
        <v>0</v>
      </c>
      <c r="AQ55" s="28">
        <v>0</v>
      </c>
      <c r="AR55" s="34">
        <v>0</v>
      </c>
      <c r="AS55" s="35">
        <v>1290861</v>
      </c>
      <c r="AT55" s="35"/>
      <c r="AU55" s="28">
        <v>0</v>
      </c>
      <c r="AV55" s="28">
        <v>989645</v>
      </c>
      <c r="AW55" s="28">
        <v>989645</v>
      </c>
      <c r="AX55" s="28">
        <v>0</v>
      </c>
      <c r="AY55" s="28">
        <v>0</v>
      </c>
      <c r="AZ55" s="42"/>
      <c r="BA55" s="36">
        <v>545804.19563689874</v>
      </c>
      <c r="BB55" s="36">
        <v>0</v>
      </c>
      <c r="BC55" s="36">
        <v>0</v>
      </c>
      <c r="BD55" s="36">
        <v>0</v>
      </c>
      <c r="BE55" s="36">
        <v>0</v>
      </c>
      <c r="BF55" s="36"/>
      <c r="BG55" s="39">
        <v>335287</v>
      </c>
      <c r="BH55" s="39">
        <v>482637</v>
      </c>
      <c r="BI55" s="39">
        <v>482637</v>
      </c>
      <c r="BJ55" s="30">
        <v>0</v>
      </c>
      <c r="BK55" s="30">
        <v>0</v>
      </c>
      <c r="BL55" s="40"/>
      <c r="BM55" s="39">
        <v>0</v>
      </c>
      <c r="BN55" s="39">
        <v>0</v>
      </c>
      <c r="BO55" s="39">
        <v>0</v>
      </c>
      <c r="BP55" s="30">
        <v>0</v>
      </c>
      <c r="BQ55" s="30">
        <v>0</v>
      </c>
      <c r="BR55" s="39"/>
      <c r="BS55" s="43">
        <v>0</v>
      </c>
      <c r="BT55" s="43">
        <v>0</v>
      </c>
      <c r="BU55" s="43">
        <v>0</v>
      </c>
      <c r="BV55" s="36">
        <v>0</v>
      </c>
      <c r="BW55" s="36">
        <v>0</v>
      </c>
      <c r="BX55" s="36"/>
      <c r="BY55" s="43">
        <v>0</v>
      </c>
      <c r="BZ55" s="36">
        <v>0</v>
      </c>
      <c r="CA55" s="36">
        <v>0</v>
      </c>
      <c r="CB55" s="30">
        <v>0</v>
      </c>
      <c r="CC55" s="30">
        <v>0</v>
      </c>
      <c r="CD55" s="43"/>
      <c r="CE55" s="28">
        <f t="shared" si="0"/>
        <v>5537301.4556368981</v>
      </c>
      <c r="CF55" s="28">
        <f t="shared" si="0"/>
        <v>4677655.82</v>
      </c>
      <c r="CG55" s="28">
        <f t="shared" si="0"/>
        <v>4585987.82</v>
      </c>
      <c r="CH55" s="28">
        <f t="shared" si="4"/>
        <v>3175151.28</v>
      </c>
      <c r="CI55" s="28">
        <f t="shared" si="4"/>
        <v>3083483.28</v>
      </c>
      <c r="CK55" s="43">
        <v>0</v>
      </c>
      <c r="CL55" s="28">
        <v>-3343849.9548300002</v>
      </c>
      <c r="CM55" s="28">
        <v>-3452525.2273600004</v>
      </c>
      <c r="CN55" s="28">
        <v>-3281152.1970786648</v>
      </c>
      <c r="CO55" s="28">
        <v>-3281152.1970786648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W55" s="28">
        <f t="shared" si="1"/>
        <v>5537301.4556368981</v>
      </c>
      <c r="CX55" s="28">
        <f t="shared" si="1"/>
        <v>1333805.8651699997</v>
      </c>
      <c r="CY55" s="28">
        <f t="shared" si="1"/>
        <v>1133462.5926399995</v>
      </c>
      <c r="CZ55" s="28">
        <f t="shared" si="5"/>
        <v>-106000.91707866499</v>
      </c>
      <c r="DA55" s="28">
        <f t="shared" si="5"/>
        <v>-197668.91707866499</v>
      </c>
      <c r="DC55" s="28">
        <f t="shared" si="6"/>
        <v>-1439806.7822486646</v>
      </c>
      <c r="DD55" s="28">
        <f t="shared" si="6"/>
        <v>-1331131.5097186645</v>
      </c>
      <c r="DF55" s="28">
        <f t="shared" si="7"/>
        <v>-5643302.3727155626</v>
      </c>
    </row>
    <row r="56" spans="1:110" x14ac:dyDescent="0.3">
      <c r="A56" s="27" t="s">
        <v>85</v>
      </c>
      <c r="B56" s="39">
        <v>5944</v>
      </c>
      <c r="C56" s="39">
        <v>11261.63</v>
      </c>
      <c r="D56" s="39">
        <v>11261.63</v>
      </c>
      <c r="E56" s="39">
        <v>0</v>
      </c>
      <c r="F56" s="39">
        <v>0</v>
      </c>
      <c r="G56" s="40"/>
      <c r="H56" s="39">
        <v>0</v>
      </c>
      <c r="I56" s="39">
        <v>0</v>
      </c>
      <c r="J56" s="39">
        <v>0</v>
      </c>
      <c r="K56" s="39">
        <v>0</v>
      </c>
      <c r="L56" s="39">
        <v>0</v>
      </c>
      <c r="M56" s="40"/>
      <c r="N56" s="39">
        <v>10150.140000000001</v>
      </c>
      <c r="O56" s="28">
        <v>14960.33</v>
      </c>
      <c r="P56" s="28">
        <v>14960.33</v>
      </c>
      <c r="Q56" s="28">
        <v>0</v>
      </c>
      <c r="R56" s="28">
        <v>0</v>
      </c>
      <c r="T56" s="41">
        <v>129326.55</v>
      </c>
      <c r="U56" s="41">
        <v>129326.55</v>
      </c>
      <c r="V56" s="41">
        <v>129326.55</v>
      </c>
      <c r="W56" s="41">
        <v>129326.55</v>
      </c>
      <c r="X56" s="41">
        <v>129326.55</v>
      </c>
      <c r="Z56" s="28">
        <v>0</v>
      </c>
      <c r="AA56" s="28">
        <v>32585</v>
      </c>
      <c r="AB56" s="28">
        <v>20736</v>
      </c>
      <c r="AC56" s="28">
        <v>32585</v>
      </c>
      <c r="AD56" s="28">
        <v>20736</v>
      </c>
      <c r="AE56" s="33">
        <f t="shared" si="2"/>
        <v>5.9245542875173017E-4</v>
      </c>
      <c r="AF56" s="28">
        <f t="shared" si="3"/>
        <v>17773.662862551904</v>
      </c>
      <c r="AH56" s="28">
        <v>2969</v>
      </c>
      <c r="AI56" s="28">
        <v>2966</v>
      </c>
      <c r="AJ56" s="28">
        <v>2966</v>
      </c>
      <c r="AK56" s="28">
        <v>2966</v>
      </c>
      <c r="AL56" s="28">
        <v>2966</v>
      </c>
      <c r="AN56" s="28">
        <v>923278</v>
      </c>
      <c r="AO56" s="28">
        <v>306322</v>
      </c>
      <c r="AP56" s="28">
        <v>306322</v>
      </c>
      <c r="AQ56" s="28">
        <v>163782</v>
      </c>
      <c r="AR56" s="34">
        <v>163782</v>
      </c>
      <c r="AS56" s="35">
        <v>931461</v>
      </c>
      <c r="AT56" s="35"/>
      <c r="AU56" s="28">
        <v>0</v>
      </c>
      <c r="AV56" s="28">
        <v>168561</v>
      </c>
      <c r="AW56" s="28">
        <v>168561</v>
      </c>
      <c r="AX56" s="28">
        <v>108624</v>
      </c>
      <c r="AY56" s="28">
        <v>108624</v>
      </c>
      <c r="AZ56" s="42"/>
      <c r="BA56" s="36">
        <v>23080.314486430041</v>
      </c>
      <c r="BB56" s="36">
        <v>0</v>
      </c>
      <c r="BC56" s="36">
        <v>0</v>
      </c>
      <c r="BD56" s="36">
        <v>0</v>
      </c>
      <c r="BE56" s="36">
        <v>0</v>
      </c>
      <c r="BF56" s="36"/>
      <c r="BG56" s="39">
        <v>26309</v>
      </c>
      <c r="BH56" s="39">
        <v>37871</v>
      </c>
      <c r="BI56" s="39">
        <v>37871</v>
      </c>
      <c r="BJ56" s="30">
        <v>0</v>
      </c>
      <c r="BK56" s="30">
        <v>0</v>
      </c>
      <c r="BL56" s="40"/>
      <c r="BM56" s="39">
        <v>0</v>
      </c>
      <c r="BN56" s="39">
        <v>0</v>
      </c>
      <c r="BO56" s="39">
        <v>0</v>
      </c>
      <c r="BP56" s="30">
        <v>0</v>
      </c>
      <c r="BQ56" s="30">
        <v>0</v>
      </c>
      <c r="BR56" s="39"/>
      <c r="BS56" s="43">
        <v>0</v>
      </c>
      <c r="BT56" s="43">
        <v>0</v>
      </c>
      <c r="BU56" s="43">
        <v>0</v>
      </c>
      <c r="BV56" s="36">
        <v>0</v>
      </c>
      <c r="BW56" s="36">
        <v>0</v>
      </c>
      <c r="BX56" s="36"/>
      <c r="BY56" s="43">
        <v>0</v>
      </c>
      <c r="BZ56" s="36">
        <v>0</v>
      </c>
      <c r="CA56" s="36">
        <v>0</v>
      </c>
      <c r="CB56" s="30">
        <v>0</v>
      </c>
      <c r="CC56" s="30">
        <v>0</v>
      </c>
      <c r="CD56" s="43"/>
      <c r="CE56" s="28">
        <f t="shared" si="0"/>
        <v>1121057.00448643</v>
      </c>
      <c r="CF56" s="28">
        <f t="shared" si="0"/>
        <v>703853.51</v>
      </c>
      <c r="CG56" s="28">
        <f t="shared" si="0"/>
        <v>692004.51</v>
      </c>
      <c r="CH56" s="28">
        <f t="shared" si="4"/>
        <v>437283.55</v>
      </c>
      <c r="CI56" s="28">
        <f t="shared" si="4"/>
        <v>425434.55</v>
      </c>
      <c r="CK56" s="43">
        <v>0</v>
      </c>
      <c r="CL56" s="28">
        <v>-193209.12577159508</v>
      </c>
      <c r="CM56" s="28">
        <v>-199488.43096834354</v>
      </c>
      <c r="CN56" s="28">
        <v>-189586.42166506746</v>
      </c>
      <c r="CO56" s="28">
        <v>-189586.42166506746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W56" s="28">
        <f t="shared" si="1"/>
        <v>1121057.00448643</v>
      </c>
      <c r="CX56" s="28">
        <f t="shared" si="1"/>
        <v>510644.38422840496</v>
      </c>
      <c r="CY56" s="28">
        <f t="shared" si="1"/>
        <v>492516.0790316565</v>
      </c>
      <c r="CZ56" s="28">
        <f t="shared" si="5"/>
        <v>247697.12833493255</v>
      </c>
      <c r="DA56" s="28">
        <f t="shared" si="5"/>
        <v>235848.12833493255</v>
      </c>
      <c r="DC56" s="28">
        <f t="shared" si="6"/>
        <v>-262947.25589347241</v>
      </c>
      <c r="DD56" s="28">
        <f t="shared" si="6"/>
        <v>-256667.95069672394</v>
      </c>
      <c r="DF56" s="28">
        <f t="shared" si="7"/>
        <v>-873359.87615149748</v>
      </c>
    </row>
    <row r="57" spans="1:110" x14ac:dyDescent="0.3">
      <c r="A57" s="27" t="s">
        <v>86</v>
      </c>
      <c r="B57" s="39">
        <v>0</v>
      </c>
      <c r="C57" s="39">
        <v>31130.880000000001</v>
      </c>
      <c r="D57" s="39">
        <v>31130.880000000001</v>
      </c>
      <c r="E57" s="39">
        <v>0</v>
      </c>
      <c r="F57" s="39">
        <v>0</v>
      </c>
      <c r="G57" s="40"/>
      <c r="H57" s="39">
        <v>7</v>
      </c>
      <c r="I57" s="43">
        <v>896</v>
      </c>
      <c r="J57" s="43">
        <v>896</v>
      </c>
      <c r="K57" s="43">
        <v>0</v>
      </c>
      <c r="L57" s="43">
        <v>0</v>
      </c>
      <c r="M57" s="40"/>
      <c r="N57" s="39">
        <v>27475.140000000003</v>
      </c>
      <c r="O57" s="28">
        <v>40753.82</v>
      </c>
      <c r="P57" s="28">
        <v>40753.82</v>
      </c>
      <c r="Q57" s="28">
        <v>0</v>
      </c>
      <c r="R57" s="28">
        <v>0</v>
      </c>
      <c r="T57" s="41">
        <v>460888.26</v>
      </c>
      <c r="U57" s="41">
        <v>460888.26</v>
      </c>
      <c r="V57" s="41">
        <v>460888.26</v>
      </c>
      <c r="W57" s="41">
        <v>460888.26</v>
      </c>
      <c r="X57" s="41">
        <v>460888.26</v>
      </c>
      <c r="Z57" s="28">
        <v>0</v>
      </c>
      <c r="AA57" s="28">
        <v>374757</v>
      </c>
      <c r="AB57" s="28">
        <v>238481</v>
      </c>
      <c r="AC57" s="28">
        <v>374757</v>
      </c>
      <c r="AD57" s="28">
        <v>238481</v>
      </c>
      <c r="AE57" s="33">
        <f t="shared" si="2"/>
        <v>6.8137737950809312E-3</v>
      </c>
      <c r="AF57" s="28">
        <f t="shared" si="3"/>
        <v>204413.21385242793</v>
      </c>
      <c r="AH57" s="28">
        <v>6077</v>
      </c>
      <c r="AI57" s="28">
        <v>5665</v>
      </c>
      <c r="AJ57" s="28">
        <v>5665</v>
      </c>
      <c r="AK57" s="28">
        <v>5665</v>
      </c>
      <c r="AL57" s="28">
        <v>5665</v>
      </c>
      <c r="AN57" s="28">
        <v>6654380</v>
      </c>
      <c r="AO57" s="28">
        <v>148478</v>
      </c>
      <c r="AP57" s="28">
        <v>148478</v>
      </c>
      <c r="AQ57" s="28">
        <v>0</v>
      </c>
      <c r="AR57" s="34">
        <v>0</v>
      </c>
      <c r="AS57" s="35">
        <v>6907394</v>
      </c>
      <c r="AT57" s="35"/>
      <c r="AU57" s="28">
        <v>0</v>
      </c>
      <c r="AV57" s="28">
        <v>1949511</v>
      </c>
      <c r="AW57" s="28">
        <v>1949511</v>
      </c>
      <c r="AX57" s="28">
        <v>0</v>
      </c>
      <c r="AY57" s="28">
        <v>0</v>
      </c>
      <c r="AZ57" s="42"/>
      <c r="BA57" s="36">
        <v>240798.90828102909</v>
      </c>
      <c r="BB57" s="36">
        <v>0</v>
      </c>
      <c r="BC57" s="36">
        <v>0</v>
      </c>
      <c r="BD57" s="36">
        <v>0</v>
      </c>
      <c r="BE57" s="36">
        <v>0</v>
      </c>
      <c r="BF57" s="36"/>
      <c r="BG57" s="39">
        <v>754546</v>
      </c>
      <c r="BH57" s="39">
        <v>1086151</v>
      </c>
      <c r="BI57" s="39">
        <v>1086151</v>
      </c>
      <c r="BJ57" s="30">
        <v>0</v>
      </c>
      <c r="BK57" s="30">
        <v>0</v>
      </c>
      <c r="BL57" s="40"/>
      <c r="BM57" s="39">
        <v>0</v>
      </c>
      <c r="BN57" s="39">
        <v>0</v>
      </c>
      <c r="BO57" s="39">
        <v>0</v>
      </c>
      <c r="BP57" s="30">
        <v>0</v>
      </c>
      <c r="BQ57" s="30">
        <v>0</v>
      </c>
      <c r="BR57" s="39"/>
      <c r="BS57" s="43">
        <v>0</v>
      </c>
      <c r="BT57" s="28">
        <v>1165732.5114726503</v>
      </c>
      <c r="BU57" s="28">
        <v>1165732.5114726503</v>
      </c>
      <c r="BV57" s="36">
        <v>0</v>
      </c>
      <c r="BW57" s="36">
        <v>0</v>
      </c>
      <c r="BX57" s="36"/>
      <c r="BY57" s="43">
        <v>0</v>
      </c>
      <c r="BZ57" s="36">
        <v>0</v>
      </c>
      <c r="CA57" s="36">
        <v>0</v>
      </c>
      <c r="CB57" s="30">
        <v>0</v>
      </c>
      <c r="CC57" s="30">
        <v>0</v>
      </c>
      <c r="CE57" s="28">
        <f t="shared" si="0"/>
        <v>8144172.3082810286</v>
      </c>
      <c r="CF57" s="28">
        <f t="shared" si="0"/>
        <v>5263963.4714726498</v>
      </c>
      <c r="CG57" s="28">
        <f t="shared" si="0"/>
        <v>5127687.4714726498</v>
      </c>
      <c r="CH57" s="28">
        <f t="shared" si="4"/>
        <v>841310.26</v>
      </c>
      <c r="CI57" s="28">
        <f t="shared" si="4"/>
        <v>705034.26</v>
      </c>
      <c r="CK57" s="43">
        <v>0</v>
      </c>
      <c r="CL57" s="28">
        <v>-5098540.8975900002</v>
      </c>
      <c r="CM57" s="28">
        <v>-5264243.7039466668</v>
      </c>
      <c r="CN57" s="28">
        <v>-5002942.3849771256</v>
      </c>
      <c r="CO57" s="28">
        <v>-5002942.3849771256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W57" s="28">
        <f t="shared" si="1"/>
        <v>8144172.3082810286</v>
      </c>
      <c r="CX57" s="28">
        <f t="shared" si="1"/>
        <v>165422.57388265018</v>
      </c>
      <c r="CY57" s="28">
        <f t="shared" si="1"/>
        <v>-136556.23247401643</v>
      </c>
      <c r="CZ57" s="28">
        <f t="shared" si="5"/>
        <v>-4161632.1249771258</v>
      </c>
      <c r="DA57" s="28">
        <f t="shared" si="5"/>
        <v>-4297908.1249771258</v>
      </c>
      <c r="DC57" s="28">
        <f t="shared" si="6"/>
        <v>-4327054.6988597764</v>
      </c>
      <c r="DD57" s="28">
        <f t="shared" si="6"/>
        <v>-4161351.8925031093</v>
      </c>
      <c r="DF57" s="28">
        <f t="shared" si="7"/>
        <v>-12305804.433258153</v>
      </c>
    </row>
    <row r="58" spans="1:110" x14ac:dyDescent="0.3">
      <c r="A58" s="27" t="s">
        <v>87</v>
      </c>
      <c r="B58" s="39">
        <v>408</v>
      </c>
      <c r="C58" s="39">
        <v>10380.4</v>
      </c>
      <c r="D58" s="39">
        <v>10380.4</v>
      </c>
      <c r="E58" s="39">
        <v>0</v>
      </c>
      <c r="F58" s="39">
        <v>0</v>
      </c>
      <c r="G58" s="40"/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40"/>
      <c r="N58" s="39">
        <v>6943.8600000000006</v>
      </c>
      <c r="O58" s="28">
        <v>10357.459999999999</v>
      </c>
      <c r="P58" s="28">
        <v>10357.459999999999</v>
      </c>
      <c r="Q58" s="28">
        <v>0</v>
      </c>
      <c r="R58" s="28">
        <v>0</v>
      </c>
      <c r="T58" s="41">
        <v>276837.7</v>
      </c>
      <c r="U58" s="41">
        <v>276837.7</v>
      </c>
      <c r="V58" s="41">
        <v>276837.7</v>
      </c>
      <c r="W58" s="41">
        <v>276837.7</v>
      </c>
      <c r="X58" s="41">
        <v>276837.7</v>
      </c>
      <c r="Z58" s="28">
        <v>0</v>
      </c>
      <c r="AA58" s="28">
        <v>78193</v>
      </c>
      <c r="AB58" s="28">
        <v>49759</v>
      </c>
      <c r="AC58" s="28">
        <v>78193</v>
      </c>
      <c r="AD58" s="28">
        <v>49759</v>
      </c>
      <c r="AE58" s="33">
        <f t="shared" si="2"/>
        <v>1.42169302870597E-3</v>
      </c>
      <c r="AF58" s="28">
        <f t="shared" si="3"/>
        <v>42650.790861179099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N58" s="28">
        <v>82025</v>
      </c>
      <c r="AO58" s="28">
        <v>36100</v>
      </c>
      <c r="AP58" s="28">
        <v>36100</v>
      </c>
      <c r="AQ58" s="28">
        <v>36100</v>
      </c>
      <c r="AR58" s="34">
        <v>36100</v>
      </c>
      <c r="AS58" s="35">
        <v>104130</v>
      </c>
      <c r="AT58" s="35"/>
      <c r="AU58" s="28">
        <v>0</v>
      </c>
      <c r="AV58" s="28">
        <v>139307</v>
      </c>
      <c r="AW58" s="28">
        <v>139307</v>
      </c>
      <c r="AX58" s="28">
        <v>0</v>
      </c>
      <c r="AY58" s="28">
        <v>0</v>
      </c>
      <c r="AZ58" s="42"/>
      <c r="BA58" s="36">
        <v>2647.5322739766348</v>
      </c>
      <c r="BB58" s="36">
        <v>0</v>
      </c>
      <c r="BC58" s="36">
        <v>0</v>
      </c>
      <c r="BD58" s="36">
        <v>0</v>
      </c>
      <c r="BE58" s="36">
        <v>0</v>
      </c>
      <c r="BF58" s="36"/>
      <c r="BG58" s="39">
        <v>30286</v>
      </c>
      <c r="BH58" s="39">
        <v>43596</v>
      </c>
      <c r="BI58" s="39">
        <v>43596</v>
      </c>
      <c r="BJ58" s="30">
        <v>0</v>
      </c>
      <c r="BK58" s="30">
        <v>0</v>
      </c>
      <c r="BL58" s="40"/>
      <c r="BM58" s="39">
        <v>0</v>
      </c>
      <c r="BN58" s="39">
        <v>0</v>
      </c>
      <c r="BO58" s="39">
        <v>0</v>
      </c>
      <c r="BP58" s="30">
        <v>0</v>
      </c>
      <c r="BQ58" s="30">
        <v>0</v>
      </c>
      <c r="BR58" s="39"/>
      <c r="BS58" s="43">
        <v>0</v>
      </c>
      <c r="BT58" s="43">
        <v>0</v>
      </c>
      <c r="BU58" s="43">
        <v>0</v>
      </c>
      <c r="BV58" s="36">
        <v>0</v>
      </c>
      <c r="BW58" s="36">
        <v>0</v>
      </c>
      <c r="BX58" s="36"/>
      <c r="BY58" s="43">
        <v>0</v>
      </c>
      <c r="BZ58" s="36">
        <v>0</v>
      </c>
      <c r="CA58" s="36">
        <v>0</v>
      </c>
      <c r="CB58" s="30">
        <v>0</v>
      </c>
      <c r="CC58" s="30">
        <v>0</v>
      </c>
      <c r="CD58" s="43"/>
      <c r="CE58" s="28">
        <f t="shared" si="0"/>
        <v>399148.09227397665</v>
      </c>
      <c r="CF58" s="28">
        <f t="shared" si="0"/>
        <v>594771.55999999994</v>
      </c>
      <c r="CG58" s="28">
        <f t="shared" si="0"/>
        <v>566337.55999999994</v>
      </c>
      <c r="CH58" s="28">
        <f t="shared" si="4"/>
        <v>391130.7</v>
      </c>
      <c r="CI58" s="28">
        <f t="shared" si="4"/>
        <v>362696.7</v>
      </c>
      <c r="CK58" s="43">
        <v>0</v>
      </c>
      <c r="CL58" s="28">
        <v>-322063.86111274967</v>
      </c>
      <c r="CM58" s="28">
        <v>-332530.95094970131</v>
      </c>
      <c r="CN58" s="28">
        <v>-316025.10871139274</v>
      </c>
      <c r="CO58" s="28">
        <v>-316025.10871139274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W58" s="28">
        <f t="shared" si="1"/>
        <v>399148.09227397665</v>
      </c>
      <c r="CX58" s="28">
        <f t="shared" si="1"/>
        <v>272707.69888725039</v>
      </c>
      <c r="CY58" s="28">
        <f t="shared" si="1"/>
        <v>233806.60905029869</v>
      </c>
      <c r="CZ58" s="28">
        <f t="shared" si="5"/>
        <v>75105.591288607277</v>
      </c>
      <c r="DA58" s="28">
        <f t="shared" si="5"/>
        <v>46671.591288607277</v>
      </c>
      <c r="DC58" s="28">
        <f t="shared" si="6"/>
        <v>-197602.10759864311</v>
      </c>
      <c r="DD58" s="28">
        <f t="shared" si="6"/>
        <v>-187135.01776169142</v>
      </c>
      <c r="DF58" s="28">
        <f t="shared" si="7"/>
        <v>-324042.50098536938</v>
      </c>
    </row>
    <row r="59" spans="1:110" x14ac:dyDescent="0.3">
      <c r="A59" s="27" t="s">
        <v>88</v>
      </c>
      <c r="B59" s="39">
        <v>50</v>
      </c>
      <c r="C59" s="39">
        <v>8141.8</v>
      </c>
      <c r="D59" s="39">
        <v>8141.8</v>
      </c>
      <c r="E59" s="39">
        <v>0</v>
      </c>
      <c r="F59" s="39">
        <v>0</v>
      </c>
      <c r="G59" s="40"/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40"/>
      <c r="N59" s="39">
        <v>15821.52</v>
      </c>
      <c r="O59" s="28">
        <v>24043.35</v>
      </c>
      <c r="P59" s="28">
        <v>24043.35</v>
      </c>
      <c r="Q59" s="28">
        <v>0</v>
      </c>
      <c r="R59" s="28">
        <v>0</v>
      </c>
      <c r="T59" s="41">
        <v>259525.82</v>
      </c>
      <c r="U59" s="41">
        <v>259525.82</v>
      </c>
      <c r="V59" s="41">
        <v>259525.82</v>
      </c>
      <c r="W59" s="41">
        <v>259525.82</v>
      </c>
      <c r="X59" s="41">
        <v>259525.82</v>
      </c>
      <c r="Z59" s="28">
        <v>0</v>
      </c>
      <c r="AA59" s="28">
        <v>147015</v>
      </c>
      <c r="AB59" s="28">
        <v>93555</v>
      </c>
      <c r="AC59" s="28">
        <v>147015</v>
      </c>
      <c r="AD59" s="28">
        <v>93555</v>
      </c>
      <c r="AE59" s="33">
        <f t="shared" si="2"/>
        <v>2.6730039852059418E-3</v>
      </c>
      <c r="AF59" s="28">
        <f t="shared" si="3"/>
        <v>80190.119556178252</v>
      </c>
      <c r="AH59" s="28">
        <v>2478</v>
      </c>
      <c r="AI59" s="28">
        <v>2406</v>
      </c>
      <c r="AJ59" s="28">
        <v>2406</v>
      </c>
      <c r="AK59" s="28">
        <v>2406</v>
      </c>
      <c r="AL59" s="28">
        <v>2406</v>
      </c>
      <c r="AN59" s="28">
        <v>5510220</v>
      </c>
      <c r="AO59" s="28">
        <v>3983851</v>
      </c>
      <c r="AP59" s="28">
        <v>3983851</v>
      </c>
      <c r="AQ59" s="28">
        <v>3102880</v>
      </c>
      <c r="AR59" s="34">
        <v>3102880</v>
      </c>
      <c r="AS59" s="35">
        <v>5584558</v>
      </c>
      <c r="AT59" s="35"/>
      <c r="AU59" s="28">
        <v>0</v>
      </c>
      <c r="AV59" s="28">
        <v>850412</v>
      </c>
      <c r="AW59" s="28">
        <v>850412</v>
      </c>
      <c r="AX59" s="28">
        <v>0</v>
      </c>
      <c r="AY59" s="28">
        <v>0</v>
      </c>
      <c r="AZ59" s="42"/>
      <c r="BA59" s="36">
        <v>35332.328298892993</v>
      </c>
      <c r="BB59" s="36">
        <v>0</v>
      </c>
      <c r="BC59" s="36">
        <v>0</v>
      </c>
      <c r="BD59" s="36">
        <v>0</v>
      </c>
      <c r="BE59" s="36">
        <v>0</v>
      </c>
      <c r="BF59" s="36"/>
      <c r="BG59" s="39">
        <v>244839</v>
      </c>
      <c r="BH59" s="39">
        <v>352440</v>
      </c>
      <c r="BI59" s="39">
        <v>352440</v>
      </c>
      <c r="BJ59" s="30">
        <v>0</v>
      </c>
      <c r="BK59" s="30">
        <v>0</v>
      </c>
      <c r="BL59" s="40"/>
      <c r="BM59" s="39">
        <v>0</v>
      </c>
      <c r="BN59" s="39">
        <v>0</v>
      </c>
      <c r="BO59" s="39">
        <v>0</v>
      </c>
      <c r="BP59" s="30">
        <v>0</v>
      </c>
      <c r="BQ59" s="30">
        <v>0</v>
      </c>
      <c r="BR59" s="39"/>
      <c r="BS59" s="43">
        <v>0</v>
      </c>
      <c r="BT59" s="28">
        <v>345233.61261261284</v>
      </c>
      <c r="BU59" s="28">
        <v>345233.61261261284</v>
      </c>
      <c r="BV59" s="36">
        <v>0</v>
      </c>
      <c r="BW59" s="36">
        <v>0</v>
      </c>
      <c r="BX59" s="36"/>
      <c r="BY59" s="43">
        <v>0</v>
      </c>
      <c r="BZ59" s="36">
        <v>0</v>
      </c>
      <c r="CA59" s="36">
        <v>0</v>
      </c>
      <c r="CB59" s="30">
        <v>0</v>
      </c>
      <c r="CC59" s="30">
        <v>0</v>
      </c>
      <c r="CE59" s="28">
        <f t="shared" si="0"/>
        <v>6068266.6682988927</v>
      </c>
      <c r="CF59" s="28">
        <f t="shared" si="0"/>
        <v>5973068.5826126123</v>
      </c>
      <c r="CG59" s="28">
        <f t="shared" si="0"/>
        <v>5919608.5826126123</v>
      </c>
      <c r="CH59" s="28">
        <f t="shared" si="4"/>
        <v>3511826.82</v>
      </c>
      <c r="CI59" s="28">
        <f t="shared" si="4"/>
        <v>3458366.82</v>
      </c>
      <c r="CK59" s="43">
        <v>0</v>
      </c>
      <c r="CL59" s="28">
        <v>-1514998.0574399999</v>
      </c>
      <c r="CM59" s="28">
        <v>-1564235.5618133333</v>
      </c>
      <c r="CN59" s="28">
        <v>-1486591.5851155126</v>
      </c>
      <c r="CO59" s="28">
        <v>-1486591.5851155126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W59" s="28">
        <f t="shared" si="1"/>
        <v>6068266.6682988927</v>
      </c>
      <c r="CX59" s="28">
        <f t="shared" si="1"/>
        <v>4458070.5251726126</v>
      </c>
      <c r="CY59" s="28">
        <f t="shared" si="1"/>
        <v>4355373.0207992792</v>
      </c>
      <c r="CZ59" s="28">
        <f t="shared" si="5"/>
        <v>2025235.2348844875</v>
      </c>
      <c r="DA59" s="28">
        <f t="shared" si="5"/>
        <v>1971775.2348844875</v>
      </c>
      <c r="DC59" s="28">
        <f t="shared" si="6"/>
        <v>-2432835.2902881252</v>
      </c>
      <c r="DD59" s="28">
        <f t="shared" si="6"/>
        <v>-2383597.7859147917</v>
      </c>
      <c r="DF59" s="28">
        <f t="shared" si="7"/>
        <v>-4043031.4334144052</v>
      </c>
    </row>
    <row r="60" spans="1:110" x14ac:dyDescent="0.3">
      <c r="A60" s="27" t="s">
        <v>89</v>
      </c>
      <c r="B60" s="39">
        <v>0</v>
      </c>
      <c r="C60" s="39">
        <v>12922.66</v>
      </c>
      <c r="D60" s="39">
        <v>12922.66</v>
      </c>
      <c r="E60" s="39">
        <v>0</v>
      </c>
      <c r="F60" s="39">
        <v>0</v>
      </c>
      <c r="G60" s="40"/>
      <c r="H60" s="39">
        <v>0</v>
      </c>
      <c r="I60" s="39">
        <v>0</v>
      </c>
      <c r="J60" s="39">
        <v>0</v>
      </c>
      <c r="K60" s="39">
        <v>0</v>
      </c>
      <c r="L60" s="39">
        <v>0</v>
      </c>
      <c r="M60" s="40"/>
      <c r="N60" s="39">
        <v>61586.58</v>
      </c>
      <c r="O60" s="28">
        <v>92423.360000000001</v>
      </c>
      <c r="P60" s="28">
        <v>92423.360000000001</v>
      </c>
      <c r="Q60" s="28">
        <v>0</v>
      </c>
      <c r="R60" s="28">
        <v>0</v>
      </c>
      <c r="T60" s="41">
        <v>748740.6</v>
      </c>
      <c r="U60" s="41">
        <v>748740.6</v>
      </c>
      <c r="V60" s="41">
        <v>748740.6</v>
      </c>
      <c r="W60" s="41">
        <v>748740.6</v>
      </c>
      <c r="X60" s="41">
        <v>748740.6</v>
      </c>
      <c r="Z60" s="28">
        <v>0</v>
      </c>
      <c r="AA60" s="28">
        <v>586604</v>
      </c>
      <c r="AB60" s="28">
        <v>373293</v>
      </c>
      <c r="AC60" s="28">
        <v>586604</v>
      </c>
      <c r="AD60" s="28">
        <v>373293</v>
      </c>
      <c r="AE60" s="33">
        <f t="shared" si="2"/>
        <v>1.066554317408255E-2</v>
      </c>
      <c r="AF60" s="28">
        <f t="shared" si="3"/>
        <v>319966.29522247647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N60" s="28">
        <v>136859</v>
      </c>
      <c r="AO60" s="28">
        <v>0</v>
      </c>
      <c r="AP60" s="28">
        <v>0</v>
      </c>
      <c r="AQ60" s="28">
        <v>0</v>
      </c>
      <c r="AR60" s="34">
        <v>0</v>
      </c>
      <c r="AS60" s="35">
        <v>1388300</v>
      </c>
      <c r="AT60" s="35"/>
      <c r="AU60" s="28">
        <v>0</v>
      </c>
      <c r="AV60" s="28">
        <v>0</v>
      </c>
      <c r="AW60" s="28">
        <v>0</v>
      </c>
      <c r="AX60" s="28">
        <v>0</v>
      </c>
      <c r="AY60" s="28">
        <v>0</v>
      </c>
      <c r="AZ60" s="42"/>
      <c r="BA60" s="36">
        <v>89021.943629997477</v>
      </c>
      <c r="BB60" s="36">
        <v>0</v>
      </c>
      <c r="BC60" s="36">
        <v>0</v>
      </c>
      <c r="BD60" s="36">
        <v>0</v>
      </c>
      <c r="BE60" s="36">
        <v>0</v>
      </c>
      <c r="BF60" s="36"/>
      <c r="BG60" s="39">
        <v>366588</v>
      </c>
      <c r="BH60" s="39">
        <v>527695</v>
      </c>
      <c r="BI60" s="39">
        <v>527695</v>
      </c>
      <c r="BJ60" s="30">
        <v>0</v>
      </c>
      <c r="BK60" s="30">
        <v>0</v>
      </c>
      <c r="BL60" s="40"/>
      <c r="BM60" s="39">
        <v>0</v>
      </c>
      <c r="BN60" s="39">
        <v>0</v>
      </c>
      <c r="BO60" s="39">
        <v>0</v>
      </c>
      <c r="BP60" s="30">
        <v>0</v>
      </c>
      <c r="BQ60" s="30">
        <v>0</v>
      </c>
      <c r="BR60" s="39"/>
      <c r="BS60" s="43">
        <v>0</v>
      </c>
      <c r="BT60" s="43">
        <v>0</v>
      </c>
      <c r="BU60" s="43">
        <v>0</v>
      </c>
      <c r="BV60" s="36">
        <v>0</v>
      </c>
      <c r="BW60" s="36">
        <v>0</v>
      </c>
      <c r="BX60" s="36"/>
      <c r="BY60" s="43">
        <v>0</v>
      </c>
      <c r="BZ60" s="36">
        <v>0</v>
      </c>
      <c r="CA60" s="36">
        <v>0</v>
      </c>
      <c r="CB60" s="30">
        <v>0</v>
      </c>
      <c r="CC60" s="30">
        <v>0</v>
      </c>
      <c r="CD60" s="43"/>
      <c r="CE60" s="28">
        <f t="shared" si="0"/>
        <v>1402796.1236299975</v>
      </c>
      <c r="CF60" s="28">
        <f t="shared" si="0"/>
        <v>1968385.62</v>
      </c>
      <c r="CG60" s="28">
        <f t="shared" si="0"/>
        <v>1755074.62</v>
      </c>
      <c r="CH60" s="28">
        <f t="shared" si="4"/>
        <v>1335344.6000000001</v>
      </c>
      <c r="CI60" s="28">
        <f t="shared" si="4"/>
        <v>1122033.6000000001</v>
      </c>
      <c r="CK60" s="43">
        <v>0</v>
      </c>
      <c r="CL60" s="28">
        <v>-10053426.93747</v>
      </c>
      <c r="CM60" s="28">
        <v>-10380163.760906667</v>
      </c>
      <c r="CN60" s="28">
        <v>-9864923.4653612189</v>
      </c>
      <c r="CO60" s="28">
        <v>-9864923.4653612189</v>
      </c>
      <c r="CQ60" s="28">
        <v>0</v>
      </c>
      <c r="CR60" s="28">
        <v>2874444.5488499999</v>
      </c>
      <c r="CS60" s="28">
        <v>2874444.5488499999</v>
      </c>
      <c r="CT60" s="28">
        <v>2874444.5488499999</v>
      </c>
      <c r="CU60" s="28">
        <v>2874444.5488499999</v>
      </c>
      <c r="CW60" s="28">
        <f t="shared" si="1"/>
        <v>1402796.1236299975</v>
      </c>
      <c r="CX60" s="28">
        <f t="shared" si="1"/>
        <v>-5210596.7686200002</v>
      </c>
      <c r="CY60" s="28">
        <f t="shared" si="1"/>
        <v>-5750644.5920566665</v>
      </c>
      <c r="CZ60" s="28">
        <f t="shared" si="5"/>
        <v>-5655134.3165112194</v>
      </c>
      <c r="DA60" s="28">
        <f t="shared" si="5"/>
        <v>-5868445.3165112194</v>
      </c>
      <c r="DC60" s="28">
        <f t="shared" si="6"/>
        <v>-444537.54789121915</v>
      </c>
      <c r="DD60" s="28">
        <f t="shared" si="6"/>
        <v>-117800.72445455287</v>
      </c>
      <c r="DF60" s="28">
        <f t="shared" si="7"/>
        <v>-7057930.4401412169</v>
      </c>
    </row>
    <row r="61" spans="1:110" x14ac:dyDescent="0.3">
      <c r="A61" s="27" t="s">
        <v>90</v>
      </c>
      <c r="B61" s="39">
        <v>17108</v>
      </c>
      <c r="C61" s="39">
        <v>39510.449999999997</v>
      </c>
      <c r="D61" s="39">
        <v>39510.449999999997</v>
      </c>
      <c r="E61" s="39">
        <v>0</v>
      </c>
      <c r="F61" s="39">
        <v>0</v>
      </c>
      <c r="G61" s="40"/>
      <c r="H61" s="39">
        <v>0</v>
      </c>
      <c r="I61" s="39">
        <v>0</v>
      </c>
      <c r="J61" s="39">
        <v>0</v>
      </c>
      <c r="K61" s="39">
        <v>0</v>
      </c>
      <c r="L61" s="39">
        <v>0</v>
      </c>
      <c r="M61" s="40"/>
      <c r="N61" s="39">
        <v>57312.420000000006</v>
      </c>
      <c r="O61" s="28">
        <v>86843.55</v>
      </c>
      <c r="P61" s="28">
        <v>86843.55</v>
      </c>
      <c r="Q61" s="28">
        <v>0</v>
      </c>
      <c r="R61" s="28">
        <v>0</v>
      </c>
      <c r="T61" s="41">
        <v>192108.95</v>
      </c>
      <c r="U61" s="41">
        <v>192108.95</v>
      </c>
      <c r="V61" s="41">
        <v>192108.95</v>
      </c>
      <c r="W61" s="41">
        <v>192108.95</v>
      </c>
      <c r="X61" s="41">
        <v>192108.95</v>
      </c>
      <c r="Z61" s="28">
        <v>0</v>
      </c>
      <c r="AA61" s="28">
        <v>173464</v>
      </c>
      <c r="AB61" s="28">
        <v>110386</v>
      </c>
      <c r="AC61" s="28">
        <v>173464</v>
      </c>
      <c r="AD61" s="28">
        <v>110386</v>
      </c>
      <c r="AE61" s="33">
        <f t="shared" si="2"/>
        <v>3.1538956112625478E-3</v>
      </c>
      <c r="AF61" s="28">
        <f t="shared" si="3"/>
        <v>94616.86833787644</v>
      </c>
      <c r="AH61" s="28">
        <v>51728</v>
      </c>
      <c r="AI61" s="28">
        <v>50755</v>
      </c>
      <c r="AJ61" s="28">
        <v>50755</v>
      </c>
      <c r="AK61" s="28">
        <v>50755</v>
      </c>
      <c r="AL61" s="28">
        <v>50755</v>
      </c>
      <c r="AN61" s="28">
        <v>10775767</v>
      </c>
      <c r="AO61" s="28">
        <v>8777501</v>
      </c>
      <c r="AP61" s="28">
        <v>8777501</v>
      </c>
      <c r="AQ61" s="28">
        <v>8629269</v>
      </c>
      <c r="AR61" s="34">
        <v>8629269</v>
      </c>
      <c r="AS61" s="35">
        <v>10842428</v>
      </c>
      <c r="AT61" s="35"/>
      <c r="AU61" s="28">
        <v>0</v>
      </c>
      <c r="AV61" s="28">
        <v>3177635</v>
      </c>
      <c r="AW61" s="28">
        <v>3177635</v>
      </c>
      <c r="AX61" s="28">
        <v>3875197</v>
      </c>
      <c r="AY61" s="28">
        <v>3875197</v>
      </c>
      <c r="AZ61" s="42"/>
      <c r="BA61" s="36">
        <v>31894.789406617307</v>
      </c>
      <c r="BB61" s="36">
        <v>0</v>
      </c>
      <c r="BC61" s="36">
        <v>0</v>
      </c>
      <c r="BD61" s="36">
        <v>0</v>
      </c>
      <c r="BE61" s="36">
        <v>0</v>
      </c>
      <c r="BF61" s="36"/>
      <c r="BG61" s="39">
        <v>243727</v>
      </c>
      <c r="BH61" s="39">
        <v>350840</v>
      </c>
      <c r="BI61" s="39">
        <v>350840</v>
      </c>
      <c r="BJ61" s="30">
        <v>0</v>
      </c>
      <c r="BK61" s="30">
        <v>0</v>
      </c>
      <c r="BL61" s="40"/>
      <c r="BM61" s="39">
        <v>0</v>
      </c>
      <c r="BN61" s="39">
        <v>0</v>
      </c>
      <c r="BO61" s="39">
        <v>0</v>
      </c>
      <c r="BP61" s="30">
        <v>0</v>
      </c>
      <c r="BQ61" s="30">
        <v>0</v>
      </c>
      <c r="BR61" s="39"/>
      <c r="BS61" s="43">
        <v>0</v>
      </c>
      <c r="BT61" s="43">
        <v>0</v>
      </c>
      <c r="BU61" s="43">
        <v>0</v>
      </c>
      <c r="BV61" s="36">
        <v>0</v>
      </c>
      <c r="BW61" s="36">
        <v>0</v>
      </c>
      <c r="BX61" s="36"/>
      <c r="BY61" s="43">
        <v>0</v>
      </c>
      <c r="BZ61" s="36">
        <v>0</v>
      </c>
      <c r="CA61" s="36">
        <v>0</v>
      </c>
      <c r="CB61" s="30">
        <v>0</v>
      </c>
      <c r="CC61" s="30">
        <v>0</v>
      </c>
      <c r="CD61" s="43"/>
      <c r="CE61" s="28">
        <f t="shared" si="0"/>
        <v>11369646.159406617</v>
      </c>
      <c r="CF61" s="28">
        <f t="shared" si="0"/>
        <v>12848657.949999999</v>
      </c>
      <c r="CG61" s="28">
        <f t="shared" si="0"/>
        <v>12785579.949999999</v>
      </c>
      <c r="CH61" s="28">
        <f t="shared" si="4"/>
        <v>12920793.949999999</v>
      </c>
      <c r="CI61" s="28">
        <f t="shared" si="4"/>
        <v>12857715.949999999</v>
      </c>
      <c r="CK61" s="43">
        <v>0</v>
      </c>
      <c r="CL61" s="28">
        <v>-1349780.13114</v>
      </c>
      <c r="CM61" s="28">
        <v>-1393648.0455466665</v>
      </c>
      <c r="CN61" s="28">
        <v>-1324471.523151313</v>
      </c>
      <c r="CO61" s="28">
        <v>-1324471.523151313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W61" s="28">
        <f t="shared" si="1"/>
        <v>11369646.159406617</v>
      </c>
      <c r="CX61" s="28">
        <f t="shared" si="1"/>
        <v>11498877.818859998</v>
      </c>
      <c r="CY61" s="28">
        <f t="shared" si="1"/>
        <v>11391931.904453333</v>
      </c>
      <c r="CZ61" s="28">
        <f t="shared" si="5"/>
        <v>11596322.426848687</v>
      </c>
      <c r="DA61" s="28">
        <f t="shared" si="5"/>
        <v>11533244.426848687</v>
      </c>
      <c r="DC61" s="28">
        <f t="shared" si="6"/>
        <v>97444.607988689095</v>
      </c>
      <c r="DD61" s="28">
        <f t="shared" si="6"/>
        <v>141312.52239535376</v>
      </c>
      <c r="DF61" s="28">
        <f t="shared" si="7"/>
        <v>226676.26744206995</v>
      </c>
    </row>
    <row r="62" spans="1:110" x14ac:dyDescent="0.3">
      <c r="A62" s="27" t="s">
        <v>91</v>
      </c>
      <c r="B62" s="39">
        <v>833258</v>
      </c>
      <c r="C62" s="39">
        <v>676626.38</v>
      </c>
      <c r="D62" s="39">
        <v>676626.38</v>
      </c>
      <c r="E62" s="39">
        <v>0</v>
      </c>
      <c r="F62" s="39">
        <v>0</v>
      </c>
      <c r="G62" s="40"/>
      <c r="H62" s="39">
        <v>37634</v>
      </c>
      <c r="I62" s="39">
        <v>0</v>
      </c>
      <c r="J62" s="39">
        <v>0</v>
      </c>
      <c r="K62" s="39">
        <v>0</v>
      </c>
      <c r="L62" s="39">
        <v>0</v>
      </c>
      <c r="M62" s="40"/>
      <c r="N62" s="39">
        <v>881831.28</v>
      </c>
      <c r="O62" s="28">
        <v>1337797.3</v>
      </c>
      <c r="P62" s="28">
        <v>1337797.3</v>
      </c>
      <c r="Q62" s="28">
        <v>0</v>
      </c>
      <c r="R62" s="28">
        <v>0</v>
      </c>
      <c r="T62" s="41">
        <v>381015.52</v>
      </c>
      <c r="U62" s="41">
        <v>381015.52</v>
      </c>
      <c r="V62" s="41">
        <v>381015.52</v>
      </c>
      <c r="W62" s="41">
        <v>381015.52</v>
      </c>
      <c r="X62" s="41">
        <v>381015.52</v>
      </c>
      <c r="Z62" s="28">
        <v>0</v>
      </c>
      <c r="AA62" s="28">
        <v>392465</v>
      </c>
      <c r="AB62" s="28">
        <v>249750</v>
      </c>
      <c r="AC62" s="28">
        <v>392465</v>
      </c>
      <c r="AD62" s="28">
        <v>249750</v>
      </c>
      <c r="AE62" s="33">
        <f t="shared" si="2"/>
        <v>7.1357379114637956E-3</v>
      </c>
      <c r="AF62" s="28">
        <f t="shared" si="3"/>
        <v>214072.13734391387</v>
      </c>
      <c r="AH62" s="28">
        <v>105903</v>
      </c>
      <c r="AI62" s="28">
        <v>102334</v>
      </c>
      <c r="AJ62" s="28">
        <v>102334</v>
      </c>
      <c r="AK62" s="28">
        <v>102334</v>
      </c>
      <c r="AL62" s="28">
        <v>102334</v>
      </c>
      <c r="AN62" s="28">
        <v>25040045</v>
      </c>
      <c r="AO62" s="28">
        <v>10047465</v>
      </c>
      <c r="AP62" s="28">
        <v>10047465</v>
      </c>
      <c r="AQ62" s="28">
        <v>7766814</v>
      </c>
      <c r="AR62" s="34">
        <v>7766814</v>
      </c>
      <c r="AS62" s="35">
        <v>24979043</v>
      </c>
      <c r="AT62" s="35"/>
      <c r="AU62" s="28">
        <v>0</v>
      </c>
      <c r="AV62" s="28">
        <v>6764621</v>
      </c>
      <c r="AW62" s="28">
        <v>6764621</v>
      </c>
      <c r="AX62" s="28">
        <v>6126487</v>
      </c>
      <c r="AY62" s="28">
        <v>6126487</v>
      </c>
      <c r="AZ62" s="42"/>
      <c r="BA62" s="36">
        <v>1240818.6318648371</v>
      </c>
      <c r="BB62" s="36">
        <v>0</v>
      </c>
      <c r="BC62" s="36">
        <v>0</v>
      </c>
      <c r="BD62" s="36">
        <v>0</v>
      </c>
      <c r="BE62" s="36">
        <v>0</v>
      </c>
      <c r="BF62" s="36"/>
      <c r="BG62" s="39">
        <v>433177</v>
      </c>
      <c r="BH62" s="39">
        <v>623548</v>
      </c>
      <c r="BI62" s="39">
        <v>623548</v>
      </c>
      <c r="BJ62" s="30">
        <v>0</v>
      </c>
      <c r="BK62" s="30">
        <v>0</v>
      </c>
      <c r="BL62" s="40"/>
      <c r="BM62" s="39">
        <v>0</v>
      </c>
      <c r="BN62" s="39">
        <v>0</v>
      </c>
      <c r="BO62" s="39">
        <v>0</v>
      </c>
      <c r="BP62" s="30">
        <v>0</v>
      </c>
      <c r="BQ62" s="30">
        <v>0</v>
      </c>
      <c r="BR62" s="39"/>
      <c r="BS62" s="43">
        <v>0</v>
      </c>
      <c r="BT62" s="43">
        <v>0</v>
      </c>
      <c r="BU62" s="43">
        <v>0</v>
      </c>
      <c r="BV62" s="36">
        <v>0</v>
      </c>
      <c r="BW62" s="36">
        <v>0</v>
      </c>
      <c r="BX62" s="36"/>
      <c r="BY62" s="43">
        <v>0</v>
      </c>
      <c r="BZ62" s="36">
        <v>0</v>
      </c>
      <c r="CA62" s="36">
        <v>0</v>
      </c>
      <c r="CB62" s="30">
        <v>0</v>
      </c>
      <c r="CC62" s="30">
        <v>0</v>
      </c>
      <c r="CD62" s="43"/>
      <c r="CE62" s="28">
        <f t="shared" si="0"/>
        <v>28953682.431864839</v>
      </c>
      <c r="CF62" s="28">
        <f t="shared" si="0"/>
        <v>20325872.199999999</v>
      </c>
      <c r="CG62" s="28">
        <f t="shared" si="0"/>
        <v>20183157.199999999</v>
      </c>
      <c r="CH62" s="28">
        <f t="shared" si="4"/>
        <v>14769115.52</v>
      </c>
      <c r="CI62" s="28">
        <f t="shared" si="4"/>
        <v>14626400.52</v>
      </c>
      <c r="CK62" s="43">
        <v>0</v>
      </c>
      <c r="CL62" s="28">
        <v>-3970189.7799900002</v>
      </c>
      <c r="CM62" s="28">
        <v>-4099221.1247466672</v>
      </c>
      <c r="CN62" s="28">
        <v>-3895748.0435439353</v>
      </c>
      <c r="CO62" s="28">
        <v>-3895748.0435439353</v>
      </c>
      <c r="CQ62" s="28">
        <v>0</v>
      </c>
      <c r="CR62" s="28">
        <v>120999.417</v>
      </c>
      <c r="CS62" s="28">
        <v>120999.417</v>
      </c>
      <c r="CT62" s="28">
        <v>120999.417</v>
      </c>
      <c r="CU62" s="28">
        <v>120999.417</v>
      </c>
      <c r="CW62" s="28">
        <f t="shared" si="1"/>
        <v>28953682.431864839</v>
      </c>
      <c r="CX62" s="28">
        <f t="shared" si="1"/>
        <v>16476681.837010002</v>
      </c>
      <c r="CY62" s="28">
        <f t="shared" si="1"/>
        <v>16204935.492253333</v>
      </c>
      <c r="CZ62" s="28">
        <f t="shared" si="5"/>
        <v>10994366.893456064</v>
      </c>
      <c r="DA62" s="28">
        <f t="shared" si="5"/>
        <v>10851651.893456064</v>
      </c>
      <c r="DC62" s="28">
        <f t="shared" si="6"/>
        <v>-5482314.9435539376</v>
      </c>
      <c r="DD62" s="28">
        <f t="shared" si="6"/>
        <v>-5353283.5987972692</v>
      </c>
      <c r="DF62" s="28">
        <f t="shared" si="7"/>
        <v>-17959315.538408775</v>
      </c>
    </row>
    <row r="63" spans="1:110" x14ac:dyDescent="0.3">
      <c r="A63" s="27" t="s">
        <v>92</v>
      </c>
      <c r="B63" s="39">
        <v>0</v>
      </c>
      <c r="C63" s="39">
        <v>12865.27</v>
      </c>
      <c r="D63" s="39">
        <v>12865.27</v>
      </c>
      <c r="E63" s="39">
        <v>0</v>
      </c>
      <c r="F63" s="39">
        <v>0</v>
      </c>
      <c r="G63" s="40"/>
      <c r="H63" s="39">
        <v>0</v>
      </c>
      <c r="I63" s="43">
        <v>10711</v>
      </c>
      <c r="J63" s="43">
        <v>10711</v>
      </c>
      <c r="K63" s="43">
        <v>0</v>
      </c>
      <c r="L63" s="43">
        <v>0</v>
      </c>
      <c r="M63" s="40"/>
      <c r="N63" s="39">
        <v>17210.16</v>
      </c>
      <c r="O63" s="28">
        <v>25667.53</v>
      </c>
      <c r="P63" s="28">
        <v>25667.53</v>
      </c>
      <c r="Q63" s="28">
        <v>0</v>
      </c>
      <c r="R63" s="28">
        <v>0</v>
      </c>
      <c r="T63" s="41">
        <v>360792.62</v>
      </c>
      <c r="U63" s="41">
        <v>360792.62</v>
      </c>
      <c r="V63" s="41">
        <v>360792.62</v>
      </c>
      <c r="W63" s="41">
        <v>360792.62</v>
      </c>
      <c r="X63" s="41">
        <v>360792.62</v>
      </c>
      <c r="Z63" s="28">
        <v>0</v>
      </c>
      <c r="AA63" s="28">
        <v>252822</v>
      </c>
      <c r="AB63" s="28">
        <v>160886</v>
      </c>
      <c r="AC63" s="28">
        <v>252822</v>
      </c>
      <c r="AD63" s="28">
        <v>160886</v>
      </c>
      <c r="AE63" s="33">
        <f t="shared" si="2"/>
        <v>4.5967704897305487E-3</v>
      </c>
      <c r="AF63" s="28">
        <f t="shared" si="3"/>
        <v>137903.11469191645</v>
      </c>
      <c r="AH63" s="28">
        <v>8416</v>
      </c>
      <c r="AI63" s="28">
        <v>9952</v>
      </c>
      <c r="AJ63" s="28">
        <v>9952</v>
      </c>
      <c r="AK63" s="28">
        <v>9952</v>
      </c>
      <c r="AL63" s="28">
        <v>9952</v>
      </c>
      <c r="AN63" s="28">
        <v>2740394</v>
      </c>
      <c r="AO63" s="28">
        <v>0</v>
      </c>
      <c r="AP63" s="28">
        <v>0</v>
      </c>
      <c r="AQ63" s="28">
        <v>0</v>
      </c>
      <c r="AR63" s="34">
        <v>0</v>
      </c>
      <c r="AS63" s="35">
        <v>2671552</v>
      </c>
      <c r="AT63" s="35"/>
      <c r="AU63" s="28">
        <v>0</v>
      </c>
      <c r="AV63" s="28">
        <v>1282439</v>
      </c>
      <c r="AW63" s="28">
        <v>1282439</v>
      </c>
      <c r="AX63" s="28">
        <v>0</v>
      </c>
      <c r="AY63" s="28">
        <v>0</v>
      </c>
      <c r="AZ63" s="42"/>
      <c r="BA63" s="36">
        <v>64847.528456851789</v>
      </c>
      <c r="BB63" s="36">
        <v>0</v>
      </c>
      <c r="BC63" s="36">
        <v>0</v>
      </c>
      <c r="BD63" s="36">
        <v>0</v>
      </c>
      <c r="BE63" s="36">
        <v>0</v>
      </c>
      <c r="BF63" s="36"/>
      <c r="BG63" s="39">
        <v>456863</v>
      </c>
      <c r="BH63" s="39">
        <v>657644</v>
      </c>
      <c r="BI63" s="39">
        <v>657644</v>
      </c>
      <c r="BJ63" s="30">
        <v>0</v>
      </c>
      <c r="BK63" s="30">
        <v>0</v>
      </c>
      <c r="BL63" s="40"/>
      <c r="BM63" s="39">
        <v>0</v>
      </c>
      <c r="BN63" s="39">
        <v>0</v>
      </c>
      <c r="BO63" s="39">
        <v>0</v>
      </c>
      <c r="BP63" s="30">
        <v>0</v>
      </c>
      <c r="BQ63" s="30">
        <v>0</v>
      </c>
      <c r="BR63" s="39"/>
      <c r="BS63" s="43">
        <v>0</v>
      </c>
      <c r="BT63" s="43">
        <v>0</v>
      </c>
      <c r="BU63" s="43">
        <v>0</v>
      </c>
      <c r="BV63" s="36">
        <v>0</v>
      </c>
      <c r="BW63" s="36">
        <v>0</v>
      </c>
      <c r="BX63" s="36"/>
      <c r="BY63" s="43">
        <v>0</v>
      </c>
      <c r="BZ63" s="36">
        <v>0</v>
      </c>
      <c r="CA63" s="36">
        <v>0</v>
      </c>
      <c r="CB63" s="30">
        <v>0</v>
      </c>
      <c r="CC63" s="30">
        <v>0</v>
      </c>
      <c r="CD63" s="43"/>
      <c r="CE63" s="28">
        <f t="shared" si="0"/>
        <v>3648523.3084568521</v>
      </c>
      <c r="CF63" s="28">
        <f t="shared" si="0"/>
        <v>2612893.42</v>
      </c>
      <c r="CG63" s="28">
        <f t="shared" si="0"/>
        <v>2520957.42</v>
      </c>
      <c r="CH63" s="28">
        <f t="shared" si="4"/>
        <v>623566.62</v>
      </c>
      <c r="CI63" s="28">
        <f t="shared" si="4"/>
        <v>531630.62</v>
      </c>
      <c r="CK63" s="43">
        <v>0</v>
      </c>
      <c r="CL63" s="28">
        <v>-2865341.6759099998</v>
      </c>
      <c r="CM63" s="28">
        <v>-2958465.4080533329</v>
      </c>
      <c r="CN63" s="28">
        <v>-2811616.0301131494</v>
      </c>
      <c r="CO63" s="28">
        <v>-2811616.0301131494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W63" s="28">
        <f t="shared" si="1"/>
        <v>3648523.3084568521</v>
      </c>
      <c r="CX63" s="28">
        <f t="shared" si="1"/>
        <v>-252448.25590999975</v>
      </c>
      <c r="CY63" s="28">
        <f t="shared" si="1"/>
        <v>-437507.9880533329</v>
      </c>
      <c r="CZ63" s="28">
        <f t="shared" si="5"/>
        <v>-2188049.4101131493</v>
      </c>
      <c r="DA63" s="28">
        <f t="shared" si="5"/>
        <v>-2279985.4101131493</v>
      </c>
      <c r="DC63" s="28">
        <f t="shared" si="6"/>
        <v>-1935601.1542031495</v>
      </c>
      <c r="DD63" s="28">
        <f t="shared" si="6"/>
        <v>-1842477.4220598163</v>
      </c>
      <c r="DF63" s="28">
        <f t="shared" si="7"/>
        <v>-5836572.7185700014</v>
      </c>
    </row>
    <row r="64" spans="1:110" x14ac:dyDescent="0.3">
      <c r="A64" s="27" t="s">
        <v>93</v>
      </c>
      <c r="B64" s="39">
        <v>21098</v>
      </c>
      <c r="C64" s="39">
        <v>40753.03</v>
      </c>
      <c r="D64" s="39">
        <v>40753.03</v>
      </c>
      <c r="E64" s="39">
        <v>0</v>
      </c>
      <c r="F64" s="39">
        <v>0</v>
      </c>
      <c r="G64" s="40"/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40"/>
      <c r="N64" s="39">
        <v>15737.04</v>
      </c>
      <c r="O64" s="28">
        <v>22841.71</v>
      </c>
      <c r="P64" s="28">
        <v>22841.71</v>
      </c>
      <c r="Q64" s="28">
        <v>0</v>
      </c>
      <c r="R64" s="28">
        <v>0</v>
      </c>
      <c r="T64" s="41">
        <v>246062.34</v>
      </c>
      <c r="U64" s="41">
        <v>246062.34</v>
      </c>
      <c r="V64" s="41">
        <v>246062.34</v>
      </c>
      <c r="W64" s="41">
        <v>246062.34</v>
      </c>
      <c r="X64" s="41">
        <v>246062.34</v>
      </c>
      <c r="Z64" s="28">
        <v>0</v>
      </c>
      <c r="AA64" s="28">
        <v>135008</v>
      </c>
      <c r="AB64" s="28">
        <v>85914</v>
      </c>
      <c r="AC64" s="28">
        <v>135008</v>
      </c>
      <c r="AD64" s="28">
        <v>85914</v>
      </c>
      <c r="AE64" s="33">
        <f t="shared" si="2"/>
        <v>2.4546945688173573E-3</v>
      </c>
      <c r="AF64" s="28">
        <f t="shared" si="3"/>
        <v>73640.837064520718</v>
      </c>
      <c r="AH64" s="28">
        <v>0</v>
      </c>
      <c r="AI64" s="28">
        <v>0</v>
      </c>
      <c r="AJ64" s="28">
        <v>0</v>
      </c>
      <c r="AK64" s="28">
        <v>0</v>
      </c>
      <c r="AL64" s="28">
        <v>0</v>
      </c>
      <c r="AN64" s="28">
        <v>1971482</v>
      </c>
      <c r="AO64" s="28">
        <v>1351362</v>
      </c>
      <c r="AP64" s="28">
        <v>1351362</v>
      </c>
      <c r="AQ64" s="28">
        <v>597243</v>
      </c>
      <c r="AR64" s="34">
        <v>597243</v>
      </c>
      <c r="AS64" s="35">
        <v>2031814</v>
      </c>
      <c r="AT64" s="35"/>
      <c r="AU64" s="28">
        <v>0</v>
      </c>
      <c r="AV64" s="28">
        <v>792206</v>
      </c>
      <c r="AW64" s="28">
        <v>792206</v>
      </c>
      <c r="AX64" s="28">
        <v>0</v>
      </c>
      <c r="AY64" s="28">
        <v>0</v>
      </c>
      <c r="AZ64" s="42"/>
      <c r="BA64" s="36">
        <v>3554.4981493589917</v>
      </c>
      <c r="BB64" s="36">
        <v>0</v>
      </c>
      <c r="BC64" s="36">
        <v>0</v>
      </c>
      <c r="BD64" s="36">
        <v>0</v>
      </c>
      <c r="BE64" s="36">
        <v>0</v>
      </c>
      <c r="BF64" s="36"/>
      <c r="BG64" s="39">
        <v>170440</v>
      </c>
      <c r="BH64" s="39">
        <v>245344</v>
      </c>
      <c r="BI64" s="39">
        <v>245344</v>
      </c>
      <c r="BJ64" s="30">
        <v>0</v>
      </c>
      <c r="BK64" s="30">
        <v>0</v>
      </c>
      <c r="BL64" s="40"/>
      <c r="BM64" s="39">
        <v>0</v>
      </c>
      <c r="BN64" s="39">
        <v>0</v>
      </c>
      <c r="BO64" s="39">
        <v>0</v>
      </c>
      <c r="BP64" s="30">
        <v>0</v>
      </c>
      <c r="BQ64" s="30">
        <v>0</v>
      </c>
      <c r="BR64" s="39"/>
      <c r="BS64" s="43">
        <v>0</v>
      </c>
      <c r="BT64" s="43">
        <v>0</v>
      </c>
      <c r="BU64" s="43">
        <v>0</v>
      </c>
      <c r="BV64" s="36">
        <v>0</v>
      </c>
      <c r="BW64" s="36">
        <v>0</v>
      </c>
      <c r="BX64" s="36"/>
      <c r="BY64" s="43">
        <v>0</v>
      </c>
      <c r="BZ64" s="36">
        <v>0</v>
      </c>
      <c r="CA64" s="36">
        <v>0</v>
      </c>
      <c r="CB64" s="30">
        <v>0</v>
      </c>
      <c r="CC64" s="30">
        <v>0</v>
      </c>
      <c r="CD64" s="43"/>
      <c r="CE64" s="28">
        <f t="shared" si="0"/>
        <v>2428373.878149359</v>
      </c>
      <c r="CF64" s="28">
        <f t="shared" si="0"/>
        <v>2833577.0799999996</v>
      </c>
      <c r="CG64" s="28">
        <f t="shared" si="0"/>
        <v>2784483.0799999996</v>
      </c>
      <c r="CH64" s="28">
        <f t="shared" si="4"/>
        <v>978313.34</v>
      </c>
      <c r="CI64" s="28">
        <f t="shared" si="4"/>
        <v>929219.34</v>
      </c>
      <c r="CK64" s="43">
        <v>0</v>
      </c>
      <c r="CL64" s="28">
        <v>-1102026.3332115866</v>
      </c>
      <c r="CM64" s="28">
        <v>-1137842.2381459617</v>
      </c>
      <c r="CN64" s="28">
        <v>-1081363.1512480869</v>
      </c>
      <c r="CO64" s="28">
        <v>-1081363.1512480869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W64" s="28">
        <f t="shared" si="1"/>
        <v>2428373.878149359</v>
      </c>
      <c r="CX64" s="28">
        <f t="shared" si="1"/>
        <v>1731550.7467884135</v>
      </c>
      <c r="CY64" s="28">
        <f t="shared" si="1"/>
        <v>1646640.8418540384</v>
      </c>
      <c r="CZ64" s="28">
        <f t="shared" si="5"/>
        <v>-103049.81124808695</v>
      </c>
      <c r="DA64" s="28">
        <f t="shared" si="5"/>
        <v>-152143.81124808695</v>
      </c>
      <c r="DC64" s="28">
        <f t="shared" si="6"/>
        <v>-1834600.5580365004</v>
      </c>
      <c r="DD64" s="28">
        <f t="shared" si="6"/>
        <v>-1798784.6531021253</v>
      </c>
      <c r="DF64" s="28">
        <f t="shared" si="7"/>
        <v>-2531423.6893974459</v>
      </c>
    </row>
    <row r="65" spans="1:110" x14ac:dyDescent="0.3">
      <c r="A65" s="27" t="s">
        <v>94</v>
      </c>
      <c r="B65" s="39">
        <v>708944</v>
      </c>
      <c r="C65" s="39">
        <v>794892.57</v>
      </c>
      <c r="D65" s="39">
        <v>794892.57</v>
      </c>
      <c r="E65" s="39">
        <v>794892.57</v>
      </c>
      <c r="F65" s="39">
        <v>794892.57</v>
      </c>
      <c r="G65" s="40"/>
      <c r="H65" s="39">
        <v>2833043</v>
      </c>
      <c r="I65" s="43">
        <v>1961188</v>
      </c>
      <c r="J65" s="43">
        <v>1961188</v>
      </c>
      <c r="K65" s="43">
        <v>1961188</v>
      </c>
      <c r="L65" s="43">
        <v>1961188</v>
      </c>
      <c r="M65" s="40"/>
      <c r="N65" s="39">
        <v>591449.1</v>
      </c>
      <c r="O65" s="28">
        <v>887622.06</v>
      </c>
      <c r="P65" s="28">
        <v>887622.06</v>
      </c>
      <c r="Q65" s="28">
        <v>0</v>
      </c>
      <c r="R65" s="28">
        <v>0</v>
      </c>
      <c r="T65" s="41">
        <v>672056.97</v>
      </c>
      <c r="U65" s="41">
        <v>672056.97</v>
      </c>
      <c r="V65" s="41">
        <v>672056.97</v>
      </c>
      <c r="W65" s="41">
        <v>672056.97</v>
      </c>
      <c r="X65" s="41">
        <v>672056.97</v>
      </c>
      <c r="Z65" s="28">
        <v>0</v>
      </c>
      <c r="AA65" s="28">
        <v>795619</v>
      </c>
      <c r="AB65" s="28">
        <v>506303</v>
      </c>
      <c r="AC65" s="28">
        <v>795619</v>
      </c>
      <c r="AD65" s="28">
        <v>506303</v>
      </c>
      <c r="AE65" s="33">
        <f t="shared" si="2"/>
        <v>1.4465821567224882E-2</v>
      </c>
      <c r="AF65" s="28">
        <f t="shared" si="3"/>
        <v>433974.64701674646</v>
      </c>
      <c r="AH65" s="28">
        <v>293153</v>
      </c>
      <c r="AI65" s="28">
        <v>289696</v>
      </c>
      <c r="AJ65" s="28">
        <v>289696</v>
      </c>
      <c r="AK65" s="28">
        <v>289696</v>
      </c>
      <c r="AL65" s="28">
        <v>289696</v>
      </c>
      <c r="AN65" s="28">
        <v>26945481</v>
      </c>
      <c r="AO65" s="28">
        <v>28195040</v>
      </c>
      <c r="AP65" s="28">
        <v>28195040</v>
      </c>
      <c r="AQ65" s="28">
        <v>27325556</v>
      </c>
      <c r="AR65" s="34">
        <v>27325556</v>
      </c>
      <c r="AS65" s="35">
        <v>27253659</v>
      </c>
      <c r="AT65" s="35"/>
      <c r="AU65" s="28">
        <v>0</v>
      </c>
      <c r="AV65" s="28">
        <v>13627678</v>
      </c>
      <c r="AW65" s="28">
        <v>13627678</v>
      </c>
      <c r="AX65" s="28">
        <v>15426962</v>
      </c>
      <c r="AY65" s="28">
        <v>15426962</v>
      </c>
      <c r="AZ65" s="42"/>
      <c r="BA65" s="36">
        <v>286689.46769662405</v>
      </c>
      <c r="BB65" s="36">
        <v>0</v>
      </c>
      <c r="BC65" s="36">
        <v>0</v>
      </c>
      <c r="BD65" s="36">
        <v>0</v>
      </c>
      <c r="BE65" s="36">
        <v>0</v>
      </c>
      <c r="BF65" s="36"/>
      <c r="BG65" s="39">
        <v>4491337</v>
      </c>
      <c r="BH65" s="39">
        <v>2155661</v>
      </c>
      <c r="BI65" s="39">
        <v>2155661</v>
      </c>
      <c r="BJ65" s="30">
        <v>0</v>
      </c>
      <c r="BK65" s="30">
        <v>0</v>
      </c>
      <c r="BL65" s="40"/>
      <c r="BM65" s="39">
        <v>593967</v>
      </c>
      <c r="BN65" s="39">
        <v>620903</v>
      </c>
      <c r="BO65" s="39">
        <v>620903</v>
      </c>
      <c r="BP65" s="30">
        <v>0</v>
      </c>
      <c r="BQ65" s="30">
        <v>0</v>
      </c>
      <c r="BR65" s="39"/>
      <c r="BS65" s="43">
        <v>0</v>
      </c>
      <c r="BT65" s="28">
        <v>2826268.5848810421</v>
      </c>
      <c r="BU65" s="28">
        <v>2826268.5848810421</v>
      </c>
      <c r="BV65" s="36">
        <v>0</v>
      </c>
      <c r="BW65" s="36">
        <v>0</v>
      </c>
      <c r="BX65" s="36"/>
      <c r="BY65" s="43">
        <v>0</v>
      </c>
      <c r="BZ65" s="36">
        <v>0</v>
      </c>
      <c r="CA65" s="36">
        <v>0</v>
      </c>
      <c r="CB65" s="30">
        <v>0</v>
      </c>
      <c r="CC65" s="30">
        <v>0</v>
      </c>
      <c r="CE65" s="28">
        <f t="shared" si="0"/>
        <v>37416120.537696622</v>
      </c>
      <c r="CF65" s="28">
        <f t="shared" si="0"/>
        <v>52826625.184881039</v>
      </c>
      <c r="CG65" s="28">
        <f t="shared" si="0"/>
        <v>52537309.184881039</v>
      </c>
      <c r="CH65" s="28">
        <f t="shared" si="4"/>
        <v>47265970.539999999</v>
      </c>
      <c r="CI65" s="28">
        <f t="shared" si="4"/>
        <v>46976654.539999999</v>
      </c>
      <c r="CK65" s="43">
        <v>0</v>
      </c>
      <c r="CL65" s="28">
        <v>-4812508.7068800004</v>
      </c>
      <c r="CM65" s="28">
        <v>-4968915.4542933339</v>
      </c>
      <c r="CN65" s="28">
        <v>-4722273.3466945589</v>
      </c>
      <c r="CO65" s="28">
        <v>-4722273.3466945589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W65" s="28">
        <f t="shared" si="1"/>
        <v>37416120.537696622</v>
      </c>
      <c r="CX65" s="28">
        <f t="shared" si="1"/>
        <v>48014116.478001043</v>
      </c>
      <c r="CY65" s="28">
        <f t="shared" si="1"/>
        <v>47568393.730587713</v>
      </c>
      <c r="CZ65" s="28">
        <f t="shared" si="5"/>
        <v>42543697.19330544</v>
      </c>
      <c r="DA65" s="28">
        <f t="shared" si="5"/>
        <v>42254381.19330544</v>
      </c>
      <c r="DC65" s="28">
        <f t="shared" si="6"/>
        <v>-5470419.284695603</v>
      </c>
      <c r="DD65" s="28">
        <f t="shared" si="6"/>
        <v>-5314012.5372822732</v>
      </c>
      <c r="DF65" s="28">
        <f t="shared" si="7"/>
        <v>5127576.6556088179</v>
      </c>
    </row>
    <row r="66" spans="1:110" x14ac:dyDescent="0.3">
      <c r="A66" s="27" t="s">
        <v>95</v>
      </c>
      <c r="B66" s="39">
        <v>20874</v>
      </c>
      <c r="C66" s="39">
        <v>14784.12</v>
      </c>
      <c r="D66" s="39">
        <v>14784.12</v>
      </c>
      <c r="E66" s="39">
        <v>0</v>
      </c>
      <c r="F66" s="39">
        <v>0</v>
      </c>
      <c r="G66" s="40"/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40"/>
      <c r="N66" s="39">
        <v>9215.58</v>
      </c>
      <c r="O66" s="28">
        <v>13774.05</v>
      </c>
      <c r="P66" s="28">
        <v>13774.05</v>
      </c>
      <c r="Q66" s="28">
        <v>0</v>
      </c>
      <c r="R66" s="28">
        <v>0</v>
      </c>
      <c r="T66" s="41">
        <v>188177.72</v>
      </c>
      <c r="U66" s="41">
        <v>188177.72</v>
      </c>
      <c r="V66" s="41">
        <v>188177.72</v>
      </c>
      <c r="W66" s="41">
        <v>188177.72</v>
      </c>
      <c r="X66" s="41">
        <v>188177.72</v>
      </c>
      <c r="Z66" s="28">
        <v>0</v>
      </c>
      <c r="AA66" s="28">
        <v>52605</v>
      </c>
      <c r="AB66" s="28">
        <v>33476</v>
      </c>
      <c r="AC66" s="28">
        <v>52605</v>
      </c>
      <c r="AD66" s="28">
        <v>33476</v>
      </c>
      <c r="AE66" s="33">
        <f t="shared" si="2"/>
        <v>9.564559714434483E-4</v>
      </c>
      <c r="AF66" s="28">
        <f t="shared" si="3"/>
        <v>28693.679143303449</v>
      </c>
      <c r="AH66" s="28">
        <v>1589</v>
      </c>
      <c r="AI66" s="28">
        <v>1584</v>
      </c>
      <c r="AJ66" s="28">
        <v>1584</v>
      </c>
      <c r="AK66" s="28">
        <v>1584</v>
      </c>
      <c r="AL66" s="28">
        <v>1584</v>
      </c>
      <c r="AN66" s="28">
        <v>1312383</v>
      </c>
      <c r="AO66" s="28">
        <v>701115</v>
      </c>
      <c r="AP66" s="28">
        <v>701115</v>
      </c>
      <c r="AQ66" s="28">
        <v>662724</v>
      </c>
      <c r="AR66" s="34">
        <v>662724</v>
      </c>
      <c r="AS66" s="35">
        <v>1282161</v>
      </c>
      <c r="AT66" s="35"/>
      <c r="AU66" s="28">
        <v>0</v>
      </c>
      <c r="AV66" s="28">
        <v>283910</v>
      </c>
      <c r="AW66" s="28">
        <v>283910</v>
      </c>
      <c r="AX66" s="28">
        <v>309889</v>
      </c>
      <c r="AY66" s="28">
        <v>309889</v>
      </c>
      <c r="AZ66" s="42"/>
      <c r="BA66" s="36">
        <v>0</v>
      </c>
      <c r="BB66" s="36">
        <v>0</v>
      </c>
      <c r="BC66" s="36">
        <v>0</v>
      </c>
      <c r="BD66" s="36">
        <v>0</v>
      </c>
      <c r="BE66" s="36">
        <v>0</v>
      </c>
      <c r="BF66" s="36"/>
      <c r="BG66" s="39">
        <v>38070</v>
      </c>
      <c r="BH66" s="39">
        <v>54801</v>
      </c>
      <c r="BI66" s="39">
        <v>54801</v>
      </c>
      <c r="BJ66" s="30">
        <v>0</v>
      </c>
      <c r="BK66" s="30">
        <v>0</v>
      </c>
      <c r="BL66" s="40"/>
      <c r="BM66" s="39">
        <v>0</v>
      </c>
      <c r="BN66" s="39">
        <v>0</v>
      </c>
      <c r="BO66" s="39">
        <v>0</v>
      </c>
      <c r="BP66" s="30">
        <v>0</v>
      </c>
      <c r="BQ66" s="30">
        <v>0</v>
      </c>
      <c r="BR66" s="39"/>
      <c r="BS66" s="43">
        <v>0</v>
      </c>
      <c r="BT66" s="43">
        <v>0</v>
      </c>
      <c r="BU66" s="43">
        <v>0</v>
      </c>
      <c r="BV66" s="36">
        <v>0</v>
      </c>
      <c r="BW66" s="36">
        <v>0</v>
      </c>
      <c r="BX66" s="36"/>
      <c r="BY66" s="43">
        <v>0</v>
      </c>
      <c r="BZ66" s="36">
        <v>0</v>
      </c>
      <c r="CA66" s="36">
        <v>0</v>
      </c>
      <c r="CB66" s="30">
        <v>0</v>
      </c>
      <c r="CC66" s="30">
        <v>0</v>
      </c>
      <c r="CD66" s="43"/>
      <c r="CE66" s="28">
        <f t="shared" si="0"/>
        <v>1570309.3</v>
      </c>
      <c r="CF66" s="28">
        <f t="shared" si="0"/>
        <v>1310750.8900000001</v>
      </c>
      <c r="CG66" s="28">
        <f t="shared" si="0"/>
        <v>1291621.8900000001</v>
      </c>
      <c r="CH66" s="28">
        <f t="shared" si="4"/>
        <v>1214979.72</v>
      </c>
      <c r="CI66" s="28">
        <f t="shared" si="4"/>
        <v>1195850.72</v>
      </c>
      <c r="CK66" s="43">
        <v>0</v>
      </c>
      <c r="CL66" s="28">
        <v>-175822.28014707318</v>
      </c>
      <c r="CM66" s="28">
        <v>-181536.51208628726</v>
      </c>
      <c r="CN66" s="28">
        <v>-172525.58236551585</v>
      </c>
      <c r="CO66" s="28">
        <v>-172525.58236551585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W66" s="28">
        <f t="shared" si="1"/>
        <v>1570309.3</v>
      </c>
      <c r="CX66" s="28">
        <f t="shared" si="1"/>
        <v>1134928.609852927</v>
      </c>
      <c r="CY66" s="28">
        <f t="shared" si="1"/>
        <v>1110085.377913713</v>
      </c>
      <c r="CZ66" s="28">
        <f t="shared" si="5"/>
        <v>1042454.1376344841</v>
      </c>
      <c r="DA66" s="28">
        <f t="shared" si="5"/>
        <v>1023325.1376344841</v>
      </c>
      <c r="DC66" s="28">
        <f t="shared" si="6"/>
        <v>-92474.472218442941</v>
      </c>
      <c r="DD66" s="28">
        <f t="shared" si="6"/>
        <v>-86760.240279228892</v>
      </c>
      <c r="DF66" s="28">
        <f t="shared" si="7"/>
        <v>-527855.16236551595</v>
      </c>
    </row>
    <row r="67" spans="1:110" x14ac:dyDescent="0.3">
      <c r="A67" s="27" t="s">
        <v>96</v>
      </c>
      <c r="B67" s="39">
        <v>13560353</v>
      </c>
      <c r="C67" s="39">
        <v>12189166.52</v>
      </c>
      <c r="D67" s="39">
        <v>12189166.52</v>
      </c>
      <c r="E67" s="39">
        <v>12189166.52</v>
      </c>
      <c r="F67" s="39">
        <v>12189166.52</v>
      </c>
      <c r="G67" s="40"/>
      <c r="H67" s="39">
        <v>23664027</v>
      </c>
      <c r="I67" s="43">
        <v>5887469</v>
      </c>
      <c r="J67" s="43">
        <v>5887469</v>
      </c>
      <c r="K67" s="43">
        <v>5887469</v>
      </c>
      <c r="L67" s="43">
        <v>5887469</v>
      </c>
      <c r="M67" s="40"/>
      <c r="N67" s="39">
        <v>4133787.24</v>
      </c>
      <c r="O67" s="28">
        <v>6386522.5499999998</v>
      </c>
      <c r="P67" s="28">
        <v>6386522.5499999998</v>
      </c>
      <c r="Q67" s="28">
        <v>0</v>
      </c>
      <c r="R67" s="28">
        <v>0</v>
      </c>
      <c r="T67" s="41">
        <v>1198977.6399999999</v>
      </c>
      <c r="U67" s="41">
        <v>1198977.6399999999</v>
      </c>
      <c r="V67" s="41">
        <v>1198977.6399999999</v>
      </c>
      <c r="W67" s="41">
        <v>1198977.6399999999</v>
      </c>
      <c r="X67" s="41">
        <v>1198977.6399999999</v>
      </c>
      <c r="Z67" s="28">
        <v>0</v>
      </c>
      <c r="AA67" s="28">
        <v>3546687</v>
      </c>
      <c r="AB67" s="28">
        <v>2256983</v>
      </c>
      <c r="AC67" s="28">
        <v>3546687</v>
      </c>
      <c r="AD67" s="28">
        <v>2256983</v>
      </c>
      <c r="AE67" s="33">
        <f t="shared" si="2"/>
        <v>6.4485314323559542E-2</v>
      </c>
      <c r="AF67" s="28">
        <f t="shared" si="3"/>
        <v>1934559.4297067863</v>
      </c>
      <c r="AH67" s="28">
        <v>1819933</v>
      </c>
      <c r="AI67" s="28">
        <v>1909449</v>
      </c>
      <c r="AJ67" s="28">
        <v>1909449</v>
      </c>
      <c r="AK67" s="28">
        <v>1909449</v>
      </c>
      <c r="AL67" s="28">
        <v>1909449</v>
      </c>
      <c r="AN67" s="28">
        <v>200518244</v>
      </c>
      <c r="AO67" s="28">
        <v>161270142</v>
      </c>
      <c r="AP67" s="28">
        <v>161270142</v>
      </c>
      <c r="AQ67" s="28">
        <v>178423614</v>
      </c>
      <c r="AR67" s="34">
        <v>178423614</v>
      </c>
      <c r="AS67" s="35">
        <v>200973927</v>
      </c>
      <c r="AT67" s="35"/>
      <c r="AU67" s="28">
        <v>0</v>
      </c>
      <c r="AV67" s="28">
        <v>60617856</v>
      </c>
      <c r="AW67" s="28">
        <v>60617856</v>
      </c>
      <c r="AX67" s="28">
        <v>78680695</v>
      </c>
      <c r="AY67" s="28">
        <v>78680695</v>
      </c>
      <c r="AZ67" s="42"/>
      <c r="BA67" s="36">
        <v>1419161.2968633815</v>
      </c>
      <c r="BB67" s="36">
        <v>0</v>
      </c>
      <c r="BC67" s="36">
        <v>0</v>
      </c>
      <c r="BD67" s="36">
        <v>0</v>
      </c>
      <c r="BE67" s="36">
        <v>0</v>
      </c>
      <c r="BF67" s="36"/>
      <c r="BG67" s="39">
        <v>13908437</v>
      </c>
      <c r="BH67" s="39">
        <v>1498643</v>
      </c>
      <c r="BI67" s="39">
        <v>1498643</v>
      </c>
      <c r="BJ67" s="30">
        <v>0</v>
      </c>
      <c r="BK67" s="30">
        <v>0</v>
      </c>
      <c r="BL67" s="40"/>
      <c r="BM67" s="39">
        <v>11883205</v>
      </c>
      <c r="BN67" s="39">
        <v>12422113</v>
      </c>
      <c r="BO67" s="39">
        <v>12422113</v>
      </c>
      <c r="BP67" s="30">
        <v>0</v>
      </c>
      <c r="BQ67" s="30">
        <v>0</v>
      </c>
      <c r="BR67" s="39"/>
      <c r="BS67" s="43">
        <v>0</v>
      </c>
      <c r="BT67" s="28">
        <v>14592641.524824336</v>
      </c>
      <c r="BU67" s="28">
        <v>14592641.524824336</v>
      </c>
      <c r="BV67" s="36">
        <v>0</v>
      </c>
      <c r="BW67" s="36">
        <v>0</v>
      </c>
      <c r="BX67" s="36"/>
      <c r="BY67" s="43">
        <v>0</v>
      </c>
      <c r="BZ67" s="36">
        <v>0</v>
      </c>
      <c r="CA67" s="36">
        <v>0</v>
      </c>
      <c r="CB67" s="30">
        <v>7080274</v>
      </c>
      <c r="CC67" s="30">
        <v>7080274</v>
      </c>
      <c r="CE67" s="28">
        <f t="shared" si="0"/>
        <v>272106125.17686337</v>
      </c>
      <c r="CF67" s="28">
        <f t="shared" si="0"/>
        <v>281519667.2348243</v>
      </c>
      <c r="CG67" s="28">
        <f t="shared" si="0"/>
        <v>280229963.2348243</v>
      </c>
      <c r="CH67" s="28">
        <f t="shared" si="4"/>
        <v>288916332.15999997</v>
      </c>
      <c r="CI67" s="28">
        <f t="shared" si="4"/>
        <v>287626628.15999997</v>
      </c>
      <c r="CK67" s="43">
        <v>0</v>
      </c>
      <c r="CL67" s="28">
        <v>-17059239.102779999</v>
      </c>
      <c r="CM67" s="28">
        <v>-17613665.133760002</v>
      </c>
      <c r="CN67" s="28">
        <v>-16739375.456044514</v>
      </c>
      <c r="CO67" s="28">
        <v>-16739375.456044514</v>
      </c>
      <c r="CQ67" s="28">
        <v>0</v>
      </c>
      <c r="CR67" s="28">
        <v>57104963</v>
      </c>
      <c r="CS67" s="28">
        <v>57104963</v>
      </c>
      <c r="CT67" s="28">
        <v>57104963</v>
      </c>
      <c r="CU67" s="28">
        <v>57104963</v>
      </c>
      <c r="CW67" s="28">
        <f t="shared" si="1"/>
        <v>272106125.17686337</v>
      </c>
      <c r="CX67" s="28">
        <f t="shared" si="1"/>
        <v>321565391.13204432</v>
      </c>
      <c r="CY67" s="28">
        <f t="shared" si="1"/>
        <v>319721261.10106432</v>
      </c>
      <c r="CZ67" s="28">
        <f t="shared" si="5"/>
        <v>329281919.70395547</v>
      </c>
      <c r="DA67" s="28">
        <f t="shared" si="5"/>
        <v>327992215.70395547</v>
      </c>
      <c r="DC67" s="28">
        <f t="shared" si="6"/>
        <v>7716528.5719111562</v>
      </c>
      <c r="DD67" s="28">
        <f t="shared" si="6"/>
        <v>8270954.6028911471</v>
      </c>
      <c r="DF67" s="28">
        <f t="shared" si="7"/>
        <v>57175794.527092099</v>
      </c>
    </row>
    <row r="68" spans="1:110" x14ac:dyDescent="0.3">
      <c r="A68" s="27" t="s">
        <v>97</v>
      </c>
      <c r="B68" s="39">
        <v>87788</v>
      </c>
      <c r="C68" s="39">
        <v>67284.59</v>
      </c>
      <c r="D68" s="39">
        <v>67284.59</v>
      </c>
      <c r="E68" s="39">
        <v>67284.59</v>
      </c>
      <c r="F68" s="39">
        <v>67284.59</v>
      </c>
      <c r="G68" s="40"/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40"/>
      <c r="N68" s="39">
        <v>8046.06</v>
      </c>
      <c r="O68" s="28">
        <v>12197.28</v>
      </c>
      <c r="P68" s="28">
        <v>12197.28</v>
      </c>
      <c r="Q68" s="28">
        <v>0</v>
      </c>
      <c r="R68" s="28">
        <v>0</v>
      </c>
      <c r="T68" s="41">
        <v>142958.69</v>
      </c>
      <c r="U68" s="41">
        <v>142958.69</v>
      </c>
      <c r="V68" s="41">
        <v>142958.69</v>
      </c>
      <c r="W68" s="41">
        <v>142958.69</v>
      </c>
      <c r="X68" s="41">
        <v>142958.69</v>
      </c>
      <c r="Z68" s="28">
        <v>0</v>
      </c>
      <c r="AA68" s="28">
        <v>35033</v>
      </c>
      <c r="AB68" s="28">
        <v>22293</v>
      </c>
      <c r="AC68" s="28">
        <v>35033</v>
      </c>
      <c r="AD68" s="28">
        <v>22293</v>
      </c>
      <c r="AE68" s="33">
        <f t="shared" si="2"/>
        <v>6.3696458601992828E-4</v>
      </c>
      <c r="AF68" s="28">
        <f t="shared" si="3"/>
        <v>19108.937580597849</v>
      </c>
      <c r="AH68" s="28">
        <v>1869</v>
      </c>
      <c r="AI68" s="28">
        <v>1812</v>
      </c>
      <c r="AJ68" s="28">
        <v>1812</v>
      </c>
      <c r="AK68" s="28">
        <v>1812</v>
      </c>
      <c r="AL68" s="28">
        <v>1812</v>
      </c>
      <c r="AN68" s="28">
        <v>1327652</v>
      </c>
      <c r="AO68" s="28">
        <v>475173</v>
      </c>
      <c r="AP68" s="28">
        <v>475173</v>
      </c>
      <c r="AQ68" s="28">
        <v>334632</v>
      </c>
      <c r="AR68" s="34">
        <v>334632</v>
      </c>
      <c r="AS68" s="35">
        <v>1302840</v>
      </c>
      <c r="AT68" s="35"/>
      <c r="AU68" s="28">
        <v>0</v>
      </c>
      <c r="AV68" s="28">
        <v>341764</v>
      </c>
      <c r="AW68" s="28">
        <v>341764</v>
      </c>
      <c r="AX68" s="28">
        <v>288863</v>
      </c>
      <c r="AY68" s="28">
        <v>288863</v>
      </c>
      <c r="AZ68" s="42"/>
      <c r="BA68" s="36">
        <v>954.81284418916368</v>
      </c>
      <c r="BB68" s="36">
        <v>0</v>
      </c>
      <c r="BC68" s="36">
        <v>0</v>
      </c>
      <c r="BD68" s="36">
        <v>0</v>
      </c>
      <c r="BE68" s="36">
        <v>0</v>
      </c>
      <c r="BF68" s="36"/>
      <c r="BG68" s="39">
        <v>27964</v>
      </c>
      <c r="BH68" s="39">
        <v>40254</v>
      </c>
      <c r="BI68" s="39">
        <v>40254</v>
      </c>
      <c r="BJ68" s="30">
        <v>0</v>
      </c>
      <c r="BK68" s="30">
        <v>0</v>
      </c>
      <c r="BL68" s="40"/>
      <c r="BM68" s="39">
        <v>0</v>
      </c>
      <c r="BN68" s="39">
        <v>0</v>
      </c>
      <c r="BO68" s="39">
        <v>0</v>
      </c>
      <c r="BP68" s="30">
        <v>0</v>
      </c>
      <c r="BQ68" s="30">
        <v>0</v>
      </c>
      <c r="BR68" s="39"/>
      <c r="BS68" s="43">
        <v>0</v>
      </c>
      <c r="BT68" s="43">
        <v>0</v>
      </c>
      <c r="BU68" s="43">
        <v>0</v>
      </c>
      <c r="BV68" s="36">
        <v>0</v>
      </c>
      <c r="BW68" s="36">
        <v>0</v>
      </c>
      <c r="BX68" s="36"/>
      <c r="BY68" s="43">
        <v>0</v>
      </c>
      <c r="BZ68" s="36">
        <v>0</v>
      </c>
      <c r="CA68" s="36">
        <v>0</v>
      </c>
      <c r="CB68" s="30">
        <v>0</v>
      </c>
      <c r="CC68" s="30">
        <v>0</v>
      </c>
      <c r="CD68" s="43"/>
      <c r="CE68" s="28">
        <f t="shared" ref="CE68:CG131" si="8">SUM(BS68,BM68,BG68,BA68,AU68,AN68,AH68,Z68,T68,N68,B68,H68)</f>
        <v>1597232.5628441891</v>
      </c>
      <c r="CF68" s="28">
        <f t="shared" si="8"/>
        <v>1116476.56</v>
      </c>
      <c r="CG68" s="28">
        <f t="shared" si="8"/>
        <v>1103736.56</v>
      </c>
      <c r="CH68" s="28">
        <f t="shared" si="4"/>
        <v>870583.27999999991</v>
      </c>
      <c r="CI68" s="28">
        <f t="shared" si="4"/>
        <v>857843.27999999991</v>
      </c>
      <c r="CK68" s="43">
        <v>0</v>
      </c>
      <c r="CL68" s="28">
        <v>-192298.47673631067</v>
      </c>
      <c r="CM68" s="28">
        <v>-198548.18579883498</v>
      </c>
      <c r="CN68" s="28">
        <v>-188692.84745472498</v>
      </c>
      <c r="CO68" s="28">
        <v>-188692.84745472498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W68" s="28">
        <f t="shared" ref="CW68:CY131" si="9">SUM(CQ68,CK68,BS68,BM68,BG68,BA68,AU68,AN68,AH68,Z68,T68,N68,H68,B68)</f>
        <v>1597232.5628441891</v>
      </c>
      <c r="CX68" s="28">
        <f t="shared" si="9"/>
        <v>924178.0832636893</v>
      </c>
      <c r="CY68" s="28">
        <f t="shared" si="9"/>
        <v>905188.37420116493</v>
      </c>
      <c r="CZ68" s="28">
        <f t="shared" si="5"/>
        <v>681890.43254527508</v>
      </c>
      <c r="DA68" s="28">
        <f t="shared" si="5"/>
        <v>669150.43254527508</v>
      </c>
      <c r="DC68" s="28">
        <f t="shared" si="6"/>
        <v>-242287.65071841422</v>
      </c>
      <c r="DD68" s="28">
        <f t="shared" si="6"/>
        <v>-236037.94165588985</v>
      </c>
      <c r="DF68" s="28">
        <f t="shared" si="7"/>
        <v>-915342.13029891404</v>
      </c>
    </row>
    <row r="69" spans="1:110" x14ac:dyDescent="0.3">
      <c r="A69" s="27" t="s">
        <v>98</v>
      </c>
      <c r="B69" s="39">
        <v>0</v>
      </c>
      <c r="C69" s="39">
        <v>7042.85</v>
      </c>
      <c r="D69" s="39">
        <v>7042.85</v>
      </c>
      <c r="E69" s="39">
        <v>0</v>
      </c>
      <c r="F69" s="39">
        <v>0</v>
      </c>
      <c r="G69" s="40"/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40"/>
      <c r="N69" s="39">
        <v>12295.140000000001</v>
      </c>
      <c r="O69" s="28">
        <v>18234.66</v>
      </c>
      <c r="P69" s="28">
        <v>18234.66</v>
      </c>
      <c r="Q69" s="28">
        <v>0</v>
      </c>
      <c r="R69" s="28">
        <v>0</v>
      </c>
      <c r="T69" s="41">
        <v>227324.48</v>
      </c>
      <c r="U69" s="41">
        <v>227324.48</v>
      </c>
      <c r="V69" s="41">
        <v>227324.48</v>
      </c>
      <c r="W69" s="41">
        <v>227324.48</v>
      </c>
      <c r="X69" s="41">
        <v>227324.48</v>
      </c>
      <c r="Z69" s="28">
        <v>0</v>
      </c>
      <c r="AA69" s="28">
        <v>91677</v>
      </c>
      <c r="AB69" s="28">
        <v>58340</v>
      </c>
      <c r="AC69" s="28">
        <v>91677</v>
      </c>
      <c r="AD69" s="28">
        <v>58340</v>
      </c>
      <c r="AE69" s="33">
        <f t="shared" ref="AE69:AE132" si="10">AA69/$AA$221</f>
        <v>1.6668570305868457E-3</v>
      </c>
      <c r="AF69" s="28">
        <f t="shared" ref="AF69:AF132" si="11">AE69*$AE$2</f>
        <v>50005.710917605371</v>
      </c>
      <c r="AH69" s="28">
        <v>0</v>
      </c>
      <c r="AI69" s="28">
        <v>0</v>
      </c>
      <c r="AJ69" s="28">
        <v>0</v>
      </c>
      <c r="AK69" s="28">
        <v>0</v>
      </c>
      <c r="AL69" s="28">
        <v>0</v>
      </c>
      <c r="AN69" s="28">
        <v>2708774</v>
      </c>
      <c r="AO69" s="28">
        <v>1264912</v>
      </c>
      <c r="AP69" s="28">
        <v>1264912</v>
      </c>
      <c r="AQ69" s="28">
        <v>819329</v>
      </c>
      <c r="AR69" s="34">
        <v>819329</v>
      </c>
      <c r="AS69" s="35">
        <v>2744966</v>
      </c>
      <c r="AT69" s="35"/>
      <c r="AU69" s="28">
        <v>0</v>
      </c>
      <c r="AV69" s="28">
        <v>647409</v>
      </c>
      <c r="AW69" s="28">
        <v>647409</v>
      </c>
      <c r="AX69" s="28">
        <v>274216</v>
      </c>
      <c r="AY69" s="28">
        <v>274216</v>
      </c>
      <c r="AZ69" s="42"/>
      <c r="BA69" s="36">
        <v>21505.617579699359</v>
      </c>
      <c r="BB69" s="36">
        <v>0</v>
      </c>
      <c r="BC69" s="36">
        <v>0</v>
      </c>
      <c r="BD69" s="36">
        <v>0</v>
      </c>
      <c r="BE69" s="36">
        <v>0</v>
      </c>
      <c r="BF69" s="36"/>
      <c r="BG69" s="39">
        <v>113987</v>
      </c>
      <c r="BH69" s="39">
        <v>164081</v>
      </c>
      <c r="BI69" s="39">
        <v>164081</v>
      </c>
      <c r="BJ69" s="30">
        <v>0</v>
      </c>
      <c r="BK69" s="30">
        <v>0</v>
      </c>
      <c r="BL69" s="40"/>
      <c r="BM69" s="39">
        <v>0</v>
      </c>
      <c r="BN69" s="39">
        <v>0</v>
      </c>
      <c r="BO69" s="39">
        <v>0</v>
      </c>
      <c r="BP69" s="30">
        <v>0</v>
      </c>
      <c r="BQ69" s="30">
        <v>0</v>
      </c>
      <c r="BR69" s="39"/>
      <c r="BS69" s="43">
        <v>0</v>
      </c>
      <c r="BT69" s="43">
        <v>0</v>
      </c>
      <c r="BU69" s="43">
        <v>0</v>
      </c>
      <c r="BV69" s="36">
        <v>0</v>
      </c>
      <c r="BW69" s="36">
        <v>0</v>
      </c>
      <c r="BX69" s="36"/>
      <c r="BY69" s="43">
        <v>0</v>
      </c>
      <c r="BZ69" s="36">
        <v>0</v>
      </c>
      <c r="CA69" s="36">
        <v>0</v>
      </c>
      <c r="CB69" s="30">
        <v>0</v>
      </c>
      <c r="CC69" s="30">
        <v>0</v>
      </c>
      <c r="CD69" s="43"/>
      <c r="CE69" s="28">
        <f t="shared" si="8"/>
        <v>3083886.2375796996</v>
      </c>
      <c r="CF69" s="28">
        <f t="shared" si="8"/>
        <v>2420680.9900000002</v>
      </c>
      <c r="CG69" s="28">
        <f t="shared" si="8"/>
        <v>2387343.9900000002</v>
      </c>
      <c r="CH69" s="28">
        <f t="shared" ref="CH69:CI132" si="12">SUM(BV69,BP69,BJ69,BD69,AX69,AQ69,AK69,AC69,W69,Q69,E69,K69,CB69)</f>
        <v>1412546.48</v>
      </c>
      <c r="CI69" s="28">
        <f t="shared" si="12"/>
        <v>1379209.48</v>
      </c>
      <c r="CK69" s="43">
        <v>0</v>
      </c>
      <c r="CL69" s="28">
        <v>-658967.16904999525</v>
      </c>
      <c r="CM69" s="28">
        <v>-680383.63140692282</v>
      </c>
      <c r="CN69" s="28">
        <v>-646611.42208488344</v>
      </c>
      <c r="CO69" s="28">
        <v>-646611.42208488344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W69" s="28">
        <f t="shared" si="9"/>
        <v>3083886.2375796996</v>
      </c>
      <c r="CX69" s="28">
        <f t="shared" si="9"/>
        <v>1761713.8209500047</v>
      </c>
      <c r="CY69" s="28">
        <f t="shared" si="9"/>
        <v>1706960.3585930772</v>
      </c>
      <c r="CZ69" s="28">
        <f t="shared" ref="CZ69:DA132" si="13">SUM(CT69,CN69,BV69,BP69,BJ69,BD69,AX69,AQ69,AK69,AC69,W69,Q69,K69,E69,CB69)</f>
        <v>765935.05791511654</v>
      </c>
      <c r="DA69" s="28">
        <f t="shared" si="13"/>
        <v>732598.05791511654</v>
      </c>
      <c r="DC69" s="28">
        <f t="shared" ref="DC69:DD132" si="14">CZ69-CX69</f>
        <v>-995778.76303488819</v>
      </c>
      <c r="DD69" s="28">
        <f t="shared" si="14"/>
        <v>-974362.30067796062</v>
      </c>
      <c r="DF69" s="28">
        <f t="shared" ref="DF69:DF132" si="15">CZ69-CW69</f>
        <v>-2317951.1796645829</v>
      </c>
    </row>
    <row r="70" spans="1:110" x14ac:dyDescent="0.3">
      <c r="A70" s="27" t="s">
        <v>99</v>
      </c>
      <c r="B70" s="39">
        <v>0</v>
      </c>
      <c r="C70" s="39">
        <v>9171.52</v>
      </c>
      <c r="D70" s="39">
        <v>9171.52</v>
      </c>
      <c r="E70" s="39">
        <v>0</v>
      </c>
      <c r="F70" s="39">
        <v>0</v>
      </c>
      <c r="G70" s="40"/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40"/>
      <c r="N70" s="39">
        <v>18769.080000000002</v>
      </c>
      <c r="O70" s="28">
        <v>28524.78</v>
      </c>
      <c r="P70" s="28">
        <v>28524.78</v>
      </c>
      <c r="Q70" s="28">
        <v>0</v>
      </c>
      <c r="R70" s="28">
        <v>0</v>
      </c>
      <c r="T70" s="41">
        <v>241020.92</v>
      </c>
      <c r="U70" s="41">
        <v>241020.92</v>
      </c>
      <c r="V70" s="41">
        <v>241020.92</v>
      </c>
      <c r="W70" s="41">
        <v>241020.92</v>
      </c>
      <c r="X70" s="41">
        <v>241020.92</v>
      </c>
      <c r="Z70" s="28">
        <v>0</v>
      </c>
      <c r="AA70" s="28">
        <v>129856</v>
      </c>
      <c r="AB70" s="28">
        <v>82636</v>
      </c>
      <c r="AC70" s="28">
        <v>129856</v>
      </c>
      <c r="AD70" s="28">
        <v>82636</v>
      </c>
      <c r="AE70" s="33">
        <f t="shared" si="10"/>
        <v>2.3610217018869011E-3</v>
      </c>
      <c r="AF70" s="28">
        <f t="shared" si="11"/>
        <v>70830.651056607036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N70" s="28">
        <v>6875123</v>
      </c>
      <c r="AO70" s="28">
        <v>4093767</v>
      </c>
      <c r="AP70" s="28">
        <v>4093767</v>
      </c>
      <c r="AQ70" s="28">
        <v>3384075</v>
      </c>
      <c r="AR70" s="34">
        <v>3384075</v>
      </c>
      <c r="AS70" s="35">
        <v>6931963</v>
      </c>
      <c r="AT70" s="35"/>
      <c r="AU70" s="28">
        <v>0</v>
      </c>
      <c r="AV70" s="28">
        <v>1552473</v>
      </c>
      <c r="AW70" s="28">
        <v>1552473</v>
      </c>
      <c r="AX70" s="28">
        <v>1252267</v>
      </c>
      <c r="AY70" s="28">
        <v>1252267</v>
      </c>
      <c r="AZ70" s="42"/>
      <c r="BA70" s="36">
        <v>2215.84628874189</v>
      </c>
      <c r="BB70" s="36">
        <v>0</v>
      </c>
      <c r="BC70" s="36">
        <v>0</v>
      </c>
      <c r="BD70" s="36">
        <v>0</v>
      </c>
      <c r="BE70" s="36">
        <v>0</v>
      </c>
      <c r="BF70" s="36"/>
      <c r="BG70" s="39">
        <v>208666</v>
      </c>
      <c r="BH70" s="39">
        <f>300369+1000000</f>
        <v>1300369</v>
      </c>
      <c r="BI70" s="39">
        <f>300369+1000000</f>
        <v>1300369</v>
      </c>
      <c r="BJ70" s="30">
        <v>0</v>
      </c>
      <c r="BK70" s="30">
        <v>0</v>
      </c>
      <c r="BL70" s="40"/>
      <c r="BM70" s="39">
        <v>0</v>
      </c>
      <c r="BN70" s="39">
        <v>0</v>
      </c>
      <c r="BO70" s="39">
        <v>0</v>
      </c>
      <c r="BP70" s="30">
        <v>0</v>
      </c>
      <c r="BQ70" s="30">
        <v>0</v>
      </c>
      <c r="BR70" s="39"/>
      <c r="BS70" s="43">
        <v>0</v>
      </c>
      <c r="BT70" s="28">
        <v>299819.80279720278</v>
      </c>
      <c r="BU70" s="28">
        <v>299819.80279720278</v>
      </c>
      <c r="BV70" s="36">
        <v>0</v>
      </c>
      <c r="BW70" s="36">
        <v>0</v>
      </c>
      <c r="BX70" s="36"/>
      <c r="BY70" s="43">
        <v>0</v>
      </c>
      <c r="BZ70" s="36">
        <v>0</v>
      </c>
      <c r="CA70" s="36">
        <v>0</v>
      </c>
      <c r="CB70" s="30">
        <v>0</v>
      </c>
      <c r="CC70" s="30">
        <v>0</v>
      </c>
      <c r="CE70" s="28">
        <f t="shared" si="8"/>
        <v>7345794.8462887416</v>
      </c>
      <c r="CF70" s="28">
        <f t="shared" si="8"/>
        <v>7655002.0227972027</v>
      </c>
      <c r="CG70" s="28">
        <f t="shared" si="8"/>
        <v>7607782.0227972027</v>
      </c>
      <c r="CH70" s="28">
        <f t="shared" si="12"/>
        <v>5007218.92</v>
      </c>
      <c r="CI70" s="28">
        <f t="shared" si="12"/>
        <v>4959998.92</v>
      </c>
      <c r="CK70" s="43">
        <v>0</v>
      </c>
      <c r="CL70" s="28">
        <v>-1362129.4355920104</v>
      </c>
      <c r="CM70" s="28">
        <v>-1406398.7029436377</v>
      </c>
      <c r="CN70" s="28">
        <v>-1336589.2760357023</v>
      </c>
      <c r="CO70" s="28">
        <v>-1336589.2760357023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W70" s="28">
        <f t="shared" si="9"/>
        <v>7345794.8462887416</v>
      </c>
      <c r="CX70" s="28">
        <f t="shared" si="9"/>
        <v>6292872.5872051921</v>
      </c>
      <c r="CY70" s="28">
        <f t="shared" si="9"/>
        <v>6201383.3198535647</v>
      </c>
      <c r="CZ70" s="28">
        <f t="shared" si="13"/>
        <v>3670629.6439642976</v>
      </c>
      <c r="DA70" s="28">
        <f t="shared" si="13"/>
        <v>3623409.6439642976</v>
      </c>
      <c r="DC70" s="28">
        <f t="shared" si="14"/>
        <v>-2622242.9432408945</v>
      </c>
      <c r="DD70" s="28">
        <f t="shared" si="14"/>
        <v>-2577973.6758892671</v>
      </c>
      <c r="DF70" s="28">
        <f t="shared" si="15"/>
        <v>-3675165.202324444</v>
      </c>
    </row>
    <row r="71" spans="1:110" x14ac:dyDescent="0.3">
      <c r="A71" s="27" t="s">
        <v>100</v>
      </c>
      <c r="B71" s="39">
        <v>35287</v>
      </c>
      <c r="C71" s="39">
        <v>34648.81</v>
      </c>
      <c r="D71" s="39">
        <v>34648.81</v>
      </c>
      <c r="E71" s="39">
        <v>0</v>
      </c>
      <c r="F71" s="39">
        <v>0</v>
      </c>
      <c r="G71" s="40"/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40"/>
      <c r="N71" s="39">
        <v>5990.8200000000006</v>
      </c>
      <c r="O71" s="28">
        <v>8957.4</v>
      </c>
      <c r="P71" s="28">
        <v>8957.4</v>
      </c>
      <c r="Q71" s="28">
        <v>0</v>
      </c>
      <c r="R71" s="28">
        <v>0</v>
      </c>
      <c r="T71" s="41">
        <v>284618.65999999997</v>
      </c>
      <c r="U71" s="41">
        <v>284618.65999999997</v>
      </c>
      <c r="V71" s="41">
        <v>284618.65999999997</v>
      </c>
      <c r="W71" s="41">
        <v>284618.65999999997</v>
      </c>
      <c r="X71" s="41">
        <v>284618.65999999997</v>
      </c>
      <c r="Z71" s="28">
        <v>0</v>
      </c>
      <c r="AA71" s="28">
        <v>76778</v>
      </c>
      <c r="AB71" s="28">
        <v>48858</v>
      </c>
      <c r="AC71" s="28">
        <v>76778</v>
      </c>
      <c r="AD71" s="28">
        <v>48858</v>
      </c>
      <c r="AE71" s="33">
        <f t="shared" si="10"/>
        <v>1.3959657176216154E-3</v>
      </c>
      <c r="AF71" s="28">
        <f t="shared" si="11"/>
        <v>41878.971528648464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N71" s="28">
        <v>25634</v>
      </c>
      <c r="AO71" s="28">
        <v>1754</v>
      </c>
      <c r="AP71" s="28">
        <v>1754</v>
      </c>
      <c r="AQ71" s="28">
        <v>1754</v>
      </c>
      <c r="AR71" s="34">
        <v>1754</v>
      </c>
      <c r="AS71" s="35">
        <v>49142</v>
      </c>
      <c r="AT71" s="35"/>
      <c r="AU71" s="28">
        <v>0</v>
      </c>
      <c r="AV71" s="28">
        <v>140349</v>
      </c>
      <c r="AW71" s="28">
        <v>140349</v>
      </c>
      <c r="AX71" s="28">
        <v>0</v>
      </c>
      <c r="AY71" s="28">
        <v>0</v>
      </c>
      <c r="AZ71" s="42"/>
      <c r="BA71" s="36">
        <v>0</v>
      </c>
      <c r="BB71" s="36">
        <v>0</v>
      </c>
      <c r="BC71" s="36">
        <v>0</v>
      </c>
      <c r="BD71" s="36">
        <v>0</v>
      </c>
      <c r="BE71" s="36">
        <v>0</v>
      </c>
      <c r="BF71" s="36"/>
      <c r="BG71" s="39">
        <v>26808</v>
      </c>
      <c r="BH71" s="39">
        <v>38590</v>
      </c>
      <c r="BI71" s="39">
        <v>38590</v>
      </c>
      <c r="BJ71" s="30">
        <v>0</v>
      </c>
      <c r="BK71" s="30">
        <v>0</v>
      </c>
      <c r="BL71" s="40"/>
      <c r="BM71" s="39">
        <v>0</v>
      </c>
      <c r="BN71" s="39">
        <v>0</v>
      </c>
      <c r="BO71" s="39">
        <v>0</v>
      </c>
      <c r="BP71" s="30">
        <v>0</v>
      </c>
      <c r="BQ71" s="30">
        <v>0</v>
      </c>
      <c r="BR71" s="39"/>
      <c r="BS71" s="43">
        <v>0</v>
      </c>
      <c r="BT71" s="43">
        <v>0</v>
      </c>
      <c r="BU71" s="43">
        <v>0</v>
      </c>
      <c r="BV71" s="36">
        <v>0</v>
      </c>
      <c r="BW71" s="36">
        <v>0</v>
      </c>
      <c r="BX71" s="36"/>
      <c r="BY71" s="43">
        <v>0</v>
      </c>
      <c r="BZ71" s="36">
        <v>0</v>
      </c>
      <c r="CA71" s="36">
        <v>0</v>
      </c>
      <c r="CB71" s="30">
        <v>0</v>
      </c>
      <c r="CC71" s="30">
        <v>0</v>
      </c>
      <c r="CD71" s="43"/>
      <c r="CE71" s="28">
        <f t="shared" si="8"/>
        <v>378338.48</v>
      </c>
      <c r="CF71" s="28">
        <f t="shared" si="8"/>
        <v>585695.86999999988</v>
      </c>
      <c r="CG71" s="28">
        <f t="shared" si="8"/>
        <v>557775.87</v>
      </c>
      <c r="CH71" s="28">
        <f t="shared" si="12"/>
        <v>363150.66</v>
      </c>
      <c r="CI71" s="28">
        <f t="shared" si="12"/>
        <v>335230.65999999997</v>
      </c>
      <c r="CK71" s="43">
        <v>0</v>
      </c>
      <c r="CL71" s="28">
        <v>-309444.44510357664</v>
      </c>
      <c r="CM71" s="28">
        <v>-319501.40335792373</v>
      </c>
      <c r="CN71" s="28">
        <v>-303642.30890766979</v>
      </c>
      <c r="CO71" s="28">
        <v>-303642.30890766979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W71" s="28">
        <f t="shared" si="9"/>
        <v>378338.48</v>
      </c>
      <c r="CX71" s="28">
        <f t="shared" si="9"/>
        <v>276251.42489642336</v>
      </c>
      <c r="CY71" s="28">
        <f t="shared" si="9"/>
        <v>238274.46664207624</v>
      </c>
      <c r="CZ71" s="28">
        <f t="shared" si="13"/>
        <v>59508.35109233018</v>
      </c>
      <c r="DA71" s="28">
        <f t="shared" si="13"/>
        <v>31588.35109233018</v>
      </c>
      <c r="DC71" s="28">
        <f t="shared" si="14"/>
        <v>-216743.07380409318</v>
      </c>
      <c r="DD71" s="28">
        <f t="shared" si="14"/>
        <v>-206686.11554974606</v>
      </c>
      <c r="DF71" s="28">
        <f t="shared" si="15"/>
        <v>-318830.1289076698</v>
      </c>
    </row>
    <row r="72" spans="1:110" x14ac:dyDescent="0.3">
      <c r="A72" s="27" t="s">
        <v>101</v>
      </c>
      <c r="B72" s="39">
        <v>179430</v>
      </c>
      <c r="C72" s="39">
        <v>179104.48</v>
      </c>
      <c r="D72" s="39">
        <v>179104.48</v>
      </c>
      <c r="E72" s="39">
        <v>179104.48</v>
      </c>
      <c r="F72" s="39">
        <v>179104.48</v>
      </c>
      <c r="G72" s="40"/>
      <c r="H72" s="39">
        <v>0</v>
      </c>
      <c r="I72" s="39">
        <v>0</v>
      </c>
      <c r="J72" s="39">
        <v>0</v>
      </c>
      <c r="K72" s="39">
        <v>0</v>
      </c>
      <c r="L72" s="39">
        <v>0</v>
      </c>
      <c r="M72" s="40"/>
      <c r="N72" s="39">
        <v>95995.02</v>
      </c>
      <c r="O72" s="28">
        <v>139383.9</v>
      </c>
      <c r="P72" s="28">
        <v>139383.9</v>
      </c>
      <c r="Q72" s="28">
        <v>0</v>
      </c>
      <c r="R72" s="28">
        <v>0</v>
      </c>
      <c r="T72" s="41">
        <v>361986.21</v>
      </c>
      <c r="U72" s="41">
        <v>361986.21</v>
      </c>
      <c r="V72" s="41">
        <v>361986.21</v>
      </c>
      <c r="W72" s="41">
        <v>361986.21</v>
      </c>
      <c r="X72" s="41">
        <v>361986.21</v>
      </c>
      <c r="Z72" s="28">
        <v>0</v>
      </c>
      <c r="AA72" s="28">
        <v>258571</v>
      </c>
      <c r="AB72" s="28">
        <v>164545</v>
      </c>
      <c r="AC72" s="28">
        <v>258571</v>
      </c>
      <c r="AD72" s="28">
        <v>164545</v>
      </c>
      <c r="AE72" s="33">
        <f t="shared" si="10"/>
        <v>4.701297918298715E-3</v>
      </c>
      <c r="AF72" s="28">
        <f t="shared" si="11"/>
        <v>141038.93754896146</v>
      </c>
      <c r="AH72" s="28">
        <v>106250</v>
      </c>
      <c r="AI72" s="28">
        <v>105609</v>
      </c>
      <c r="AJ72" s="28">
        <v>105609</v>
      </c>
      <c r="AK72" s="28">
        <v>105609</v>
      </c>
      <c r="AL72" s="28">
        <v>105609</v>
      </c>
      <c r="AN72" s="28">
        <v>15574402</v>
      </c>
      <c r="AO72" s="28">
        <v>10564961</v>
      </c>
      <c r="AP72" s="28">
        <v>10564961</v>
      </c>
      <c r="AQ72" s="28">
        <v>10266012</v>
      </c>
      <c r="AR72" s="34">
        <v>10266012</v>
      </c>
      <c r="AS72" s="35">
        <v>15666750</v>
      </c>
      <c r="AT72" s="35"/>
      <c r="AU72" s="28">
        <v>0</v>
      </c>
      <c r="AV72" s="28">
        <v>6678773</v>
      </c>
      <c r="AW72" s="28">
        <v>6678773</v>
      </c>
      <c r="AX72" s="28">
        <v>7975789</v>
      </c>
      <c r="AY72" s="28">
        <v>7975789</v>
      </c>
      <c r="AZ72" s="42"/>
      <c r="BA72" s="36">
        <v>706716.74153210991</v>
      </c>
      <c r="BB72" s="36">
        <v>0</v>
      </c>
      <c r="BC72" s="36">
        <v>0</v>
      </c>
      <c r="BD72" s="36">
        <v>0</v>
      </c>
      <c r="BE72" s="36">
        <v>0</v>
      </c>
      <c r="BF72" s="36"/>
      <c r="BG72" s="39">
        <v>351213</v>
      </c>
      <c r="BH72" s="39">
        <v>505562</v>
      </c>
      <c r="BI72" s="39">
        <v>505562</v>
      </c>
      <c r="BJ72" s="30">
        <v>0</v>
      </c>
      <c r="BK72" s="30">
        <v>0</v>
      </c>
      <c r="BL72" s="40"/>
      <c r="BM72" s="39">
        <v>44593</v>
      </c>
      <c r="BN72" s="39">
        <v>46615</v>
      </c>
      <c r="BO72" s="39">
        <v>46615</v>
      </c>
      <c r="BP72" s="30">
        <v>0</v>
      </c>
      <c r="BQ72" s="30">
        <v>0</v>
      </c>
      <c r="BR72" s="39"/>
      <c r="BS72" s="43">
        <v>0</v>
      </c>
      <c r="BT72" s="43">
        <v>0</v>
      </c>
      <c r="BU72" s="43">
        <v>0</v>
      </c>
      <c r="BV72" s="36">
        <v>0</v>
      </c>
      <c r="BW72" s="36">
        <v>0</v>
      </c>
      <c r="BX72" s="36"/>
      <c r="BY72" s="43">
        <v>0</v>
      </c>
      <c r="BZ72" s="36">
        <v>0</v>
      </c>
      <c r="CA72" s="36">
        <v>0</v>
      </c>
      <c r="CB72" s="30">
        <v>0</v>
      </c>
      <c r="CC72" s="30">
        <v>0</v>
      </c>
      <c r="CD72" s="43"/>
      <c r="CE72" s="28">
        <f t="shared" si="8"/>
        <v>17420585.97153211</v>
      </c>
      <c r="CF72" s="28">
        <f t="shared" si="8"/>
        <v>18840565.59</v>
      </c>
      <c r="CG72" s="28">
        <f t="shared" si="8"/>
        <v>18746539.59</v>
      </c>
      <c r="CH72" s="28">
        <f t="shared" si="12"/>
        <v>19147071.690000001</v>
      </c>
      <c r="CI72" s="28">
        <f t="shared" si="12"/>
        <v>19053045.690000001</v>
      </c>
      <c r="CK72" s="43">
        <v>0</v>
      </c>
      <c r="CL72" s="28">
        <v>-1752217.62051</v>
      </c>
      <c r="CM72" s="28">
        <v>-1809164.7712533334</v>
      </c>
      <c r="CN72" s="28">
        <v>-1719363.2408630692</v>
      </c>
      <c r="CO72" s="28">
        <v>-1719363.2408630692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W72" s="28">
        <f t="shared" si="9"/>
        <v>17420585.97153211</v>
      </c>
      <c r="CX72" s="28">
        <f t="shared" si="9"/>
        <v>17088347.969489999</v>
      </c>
      <c r="CY72" s="28">
        <f t="shared" si="9"/>
        <v>16937374.818746667</v>
      </c>
      <c r="CZ72" s="28">
        <f t="shared" si="13"/>
        <v>17427708.449136931</v>
      </c>
      <c r="DA72" s="28">
        <f t="shared" si="13"/>
        <v>17333682.449136931</v>
      </c>
      <c r="DC72" s="28">
        <f t="shared" si="14"/>
        <v>339360.47964693233</v>
      </c>
      <c r="DD72" s="28">
        <f t="shared" si="14"/>
        <v>396307.63039026409</v>
      </c>
      <c r="DF72" s="28">
        <f t="shared" si="15"/>
        <v>7122.4776048213243</v>
      </c>
    </row>
    <row r="73" spans="1:110" x14ac:dyDescent="0.3">
      <c r="A73" s="27" t="s">
        <v>102</v>
      </c>
      <c r="B73" s="39">
        <v>62170</v>
      </c>
      <c r="C73" s="39">
        <v>62904</v>
      </c>
      <c r="D73" s="39">
        <v>62904</v>
      </c>
      <c r="E73" s="39">
        <v>0</v>
      </c>
      <c r="F73" s="39">
        <v>0</v>
      </c>
      <c r="G73" s="40"/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40"/>
      <c r="N73" s="39">
        <v>10025.4</v>
      </c>
      <c r="O73" s="28">
        <v>15241.25</v>
      </c>
      <c r="P73" s="28">
        <v>15241.25</v>
      </c>
      <c r="Q73" s="28">
        <v>0</v>
      </c>
      <c r="R73" s="28">
        <v>0</v>
      </c>
      <c r="T73" s="41">
        <v>251652.43</v>
      </c>
      <c r="U73" s="41">
        <v>251652.43</v>
      </c>
      <c r="V73" s="41">
        <v>251652.43</v>
      </c>
      <c r="W73" s="41">
        <v>251652.43</v>
      </c>
      <c r="X73" s="41">
        <v>251652.43</v>
      </c>
      <c r="Z73" s="28">
        <v>0</v>
      </c>
      <c r="AA73" s="28">
        <v>97988</v>
      </c>
      <c r="AB73" s="28">
        <v>62356</v>
      </c>
      <c r="AC73" s="28">
        <v>97988</v>
      </c>
      <c r="AD73" s="28">
        <v>62356</v>
      </c>
      <c r="AE73" s="33">
        <f t="shared" si="10"/>
        <v>1.7816026562075965E-3</v>
      </c>
      <c r="AF73" s="28">
        <f t="shared" si="11"/>
        <v>53448.079686227895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N73" s="28">
        <v>2173420</v>
      </c>
      <c r="AO73" s="28">
        <v>383665</v>
      </c>
      <c r="AP73" s="28">
        <v>383665</v>
      </c>
      <c r="AQ73" s="28">
        <v>88300</v>
      </c>
      <c r="AR73" s="34">
        <v>88300</v>
      </c>
      <c r="AS73" s="35">
        <v>2216011</v>
      </c>
      <c r="AT73" s="35"/>
      <c r="AU73" s="28">
        <v>0</v>
      </c>
      <c r="AV73" s="28">
        <v>544399</v>
      </c>
      <c r="AW73" s="28">
        <v>544399</v>
      </c>
      <c r="AX73" s="28">
        <v>0</v>
      </c>
      <c r="AY73" s="28">
        <v>0</v>
      </c>
      <c r="AZ73" s="42"/>
      <c r="BA73" s="36">
        <v>5148.333843612395</v>
      </c>
      <c r="BB73" s="36">
        <v>0</v>
      </c>
      <c r="BC73" s="36">
        <v>0</v>
      </c>
      <c r="BD73" s="36">
        <v>0</v>
      </c>
      <c r="BE73" s="36">
        <v>0</v>
      </c>
      <c r="BF73" s="36"/>
      <c r="BG73" s="39">
        <v>85270</v>
      </c>
      <c r="BH73" s="39">
        <v>122744</v>
      </c>
      <c r="BI73" s="39">
        <v>122744</v>
      </c>
      <c r="BJ73" s="30">
        <v>0</v>
      </c>
      <c r="BK73" s="30">
        <v>0</v>
      </c>
      <c r="BL73" s="40"/>
      <c r="BM73" s="39">
        <v>0</v>
      </c>
      <c r="BN73" s="39">
        <v>0</v>
      </c>
      <c r="BO73" s="39">
        <v>0</v>
      </c>
      <c r="BP73" s="30">
        <v>0</v>
      </c>
      <c r="BQ73" s="30">
        <v>0</v>
      </c>
      <c r="BR73" s="39"/>
      <c r="BS73" s="43">
        <v>0</v>
      </c>
      <c r="BT73" s="43">
        <v>0</v>
      </c>
      <c r="BU73" s="43">
        <v>0</v>
      </c>
      <c r="BV73" s="36">
        <v>0</v>
      </c>
      <c r="BW73" s="36">
        <v>0</v>
      </c>
      <c r="BX73" s="36"/>
      <c r="BY73" s="43">
        <v>0</v>
      </c>
      <c r="BZ73" s="36">
        <v>0</v>
      </c>
      <c r="CA73" s="36">
        <v>0</v>
      </c>
      <c r="CB73" s="30">
        <v>0</v>
      </c>
      <c r="CC73" s="30">
        <v>0</v>
      </c>
      <c r="CD73" s="43"/>
      <c r="CE73" s="28">
        <f t="shared" si="8"/>
        <v>2587686.1638436127</v>
      </c>
      <c r="CF73" s="28">
        <f t="shared" si="8"/>
        <v>1478593.68</v>
      </c>
      <c r="CG73" s="28">
        <f t="shared" si="8"/>
        <v>1442961.68</v>
      </c>
      <c r="CH73" s="28">
        <f t="shared" si="12"/>
        <v>437940.43</v>
      </c>
      <c r="CI73" s="28">
        <f t="shared" si="12"/>
        <v>402308.43</v>
      </c>
      <c r="CK73" s="43">
        <v>0</v>
      </c>
      <c r="CL73" s="28">
        <v>-757421.63576841354</v>
      </c>
      <c r="CM73" s="28">
        <v>-782037.87268070504</v>
      </c>
      <c r="CN73" s="28">
        <v>-743219.85073722992</v>
      </c>
      <c r="CO73" s="28">
        <v>-743219.85073722992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W73" s="28">
        <f t="shared" si="9"/>
        <v>2587686.1638436127</v>
      </c>
      <c r="CX73" s="28">
        <f t="shared" si="9"/>
        <v>721172.04423158639</v>
      </c>
      <c r="CY73" s="28">
        <f t="shared" si="9"/>
        <v>660923.80731929489</v>
      </c>
      <c r="CZ73" s="28">
        <f t="shared" si="13"/>
        <v>-305279.42073722993</v>
      </c>
      <c r="DA73" s="28">
        <f t="shared" si="13"/>
        <v>-340911.42073722993</v>
      </c>
      <c r="DC73" s="28">
        <f t="shared" si="14"/>
        <v>-1026451.4649688164</v>
      </c>
      <c r="DD73" s="28">
        <f t="shared" si="14"/>
        <v>-1001835.2280565249</v>
      </c>
      <c r="DF73" s="28">
        <f t="shared" si="15"/>
        <v>-2892965.5845808424</v>
      </c>
    </row>
    <row r="74" spans="1:110" x14ac:dyDescent="0.3">
      <c r="A74" s="27" t="s">
        <v>103</v>
      </c>
      <c r="B74" s="39">
        <v>3431</v>
      </c>
      <c r="C74" s="39">
        <v>17759.7</v>
      </c>
      <c r="D74" s="39">
        <v>17759.7</v>
      </c>
      <c r="E74" s="39">
        <v>0</v>
      </c>
      <c r="F74" s="39">
        <v>0</v>
      </c>
      <c r="G74" s="40"/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40"/>
      <c r="N74" s="39">
        <v>21829.5</v>
      </c>
      <c r="O74" s="28">
        <v>32377.360000000001</v>
      </c>
      <c r="P74" s="28">
        <v>32377.360000000001</v>
      </c>
      <c r="Q74" s="28">
        <v>0</v>
      </c>
      <c r="R74" s="28">
        <v>0</v>
      </c>
      <c r="T74" s="41">
        <v>318013.61</v>
      </c>
      <c r="U74" s="41">
        <v>318013.61</v>
      </c>
      <c r="V74" s="41">
        <v>318013.61</v>
      </c>
      <c r="W74" s="41">
        <v>318013.61</v>
      </c>
      <c r="X74" s="41">
        <v>318013.61</v>
      </c>
      <c r="Z74" s="28">
        <v>0</v>
      </c>
      <c r="AA74" s="28">
        <v>131442</v>
      </c>
      <c r="AB74" s="28">
        <v>83645</v>
      </c>
      <c r="AC74" s="28">
        <v>131442</v>
      </c>
      <c r="AD74" s="28">
        <v>83645</v>
      </c>
      <c r="AE74" s="33">
        <f t="shared" si="10"/>
        <v>2.3898581085157254E-3</v>
      </c>
      <c r="AF74" s="28">
        <f t="shared" si="11"/>
        <v>71695.743255471767</v>
      </c>
      <c r="AH74" s="28">
        <v>7880</v>
      </c>
      <c r="AI74" s="28">
        <v>7710</v>
      </c>
      <c r="AJ74" s="28">
        <v>7710</v>
      </c>
      <c r="AK74" s="28">
        <v>7710</v>
      </c>
      <c r="AL74" s="28">
        <v>7710</v>
      </c>
      <c r="AN74" s="28">
        <v>5410404</v>
      </c>
      <c r="AO74" s="28">
        <v>2594737</v>
      </c>
      <c r="AP74" s="28">
        <v>2594737</v>
      </c>
      <c r="AQ74" s="28">
        <v>2182519</v>
      </c>
      <c r="AR74" s="34">
        <v>2182519</v>
      </c>
      <c r="AS74" s="35">
        <v>5394572</v>
      </c>
      <c r="AT74" s="35"/>
      <c r="AU74" s="28">
        <v>0</v>
      </c>
      <c r="AV74" s="28">
        <v>1740793</v>
      </c>
      <c r="AW74" s="28">
        <v>1740793</v>
      </c>
      <c r="AX74" s="28">
        <v>1675324</v>
      </c>
      <c r="AY74" s="28">
        <v>1675324</v>
      </c>
      <c r="AZ74" s="42"/>
      <c r="BA74" s="36">
        <v>30427.482363208572</v>
      </c>
      <c r="BB74" s="36">
        <v>0</v>
      </c>
      <c r="BC74" s="36">
        <v>0</v>
      </c>
      <c r="BD74" s="36">
        <v>0</v>
      </c>
      <c r="BE74" s="36">
        <v>0</v>
      </c>
      <c r="BF74" s="36"/>
      <c r="BG74" s="39">
        <v>149163</v>
      </c>
      <c r="BH74" s="39">
        <v>214717</v>
      </c>
      <c r="BI74" s="39">
        <v>214717</v>
      </c>
      <c r="BJ74" s="30">
        <v>0</v>
      </c>
      <c r="BK74" s="30">
        <v>0</v>
      </c>
      <c r="BL74" s="40"/>
      <c r="BM74" s="39">
        <v>0</v>
      </c>
      <c r="BN74" s="39">
        <v>0</v>
      </c>
      <c r="BO74" s="39">
        <v>0</v>
      </c>
      <c r="BP74" s="30">
        <v>0</v>
      </c>
      <c r="BQ74" s="30">
        <v>0</v>
      </c>
      <c r="BR74" s="39"/>
      <c r="BS74" s="43">
        <v>0</v>
      </c>
      <c r="BT74" s="43">
        <v>0</v>
      </c>
      <c r="BU74" s="43">
        <v>0</v>
      </c>
      <c r="BV74" s="36">
        <v>0</v>
      </c>
      <c r="BW74" s="36">
        <v>0</v>
      </c>
      <c r="BX74" s="36"/>
      <c r="BY74" s="43">
        <v>0</v>
      </c>
      <c r="BZ74" s="36">
        <v>0</v>
      </c>
      <c r="CA74" s="36">
        <v>0</v>
      </c>
      <c r="CB74" s="30">
        <v>0</v>
      </c>
      <c r="CC74" s="30">
        <v>0</v>
      </c>
      <c r="CD74" s="43"/>
      <c r="CE74" s="28">
        <f t="shared" si="8"/>
        <v>5941148.5923632085</v>
      </c>
      <c r="CF74" s="28">
        <f t="shared" si="8"/>
        <v>5057549.6700000009</v>
      </c>
      <c r="CG74" s="28">
        <f t="shared" si="8"/>
        <v>5009752.6700000009</v>
      </c>
      <c r="CH74" s="28">
        <f t="shared" si="12"/>
        <v>4315008.6100000003</v>
      </c>
      <c r="CI74" s="28">
        <f t="shared" si="12"/>
        <v>4267211.6100000003</v>
      </c>
      <c r="CK74" s="43">
        <v>0</v>
      </c>
      <c r="CL74" s="28">
        <v>-851915.41721999983</v>
      </c>
      <c r="CM74" s="28">
        <v>-879602.70623999985</v>
      </c>
      <c r="CN74" s="28">
        <v>-835941.85764794587</v>
      </c>
      <c r="CO74" s="28">
        <v>-835941.85764794587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W74" s="28">
        <f t="shared" si="9"/>
        <v>5941148.5923632085</v>
      </c>
      <c r="CX74" s="28">
        <f t="shared" si="9"/>
        <v>4205634.2527799997</v>
      </c>
      <c r="CY74" s="28">
        <f t="shared" si="9"/>
        <v>4130149.9637600002</v>
      </c>
      <c r="CZ74" s="28">
        <f t="shared" si="13"/>
        <v>3479066.7523520538</v>
      </c>
      <c r="DA74" s="28">
        <f t="shared" si="13"/>
        <v>3431269.7523520538</v>
      </c>
      <c r="DC74" s="28">
        <f t="shared" si="14"/>
        <v>-726567.50042794598</v>
      </c>
      <c r="DD74" s="28">
        <f t="shared" si="14"/>
        <v>-698880.21140794642</v>
      </c>
      <c r="DF74" s="28">
        <f t="shared" si="15"/>
        <v>-2462081.8400111548</v>
      </c>
    </row>
    <row r="75" spans="1:110" x14ac:dyDescent="0.3">
      <c r="A75" s="27" t="s">
        <v>104</v>
      </c>
      <c r="B75" s="39">
        <v>589458</v>
      </c>
      <c r="C75" s="39">
        <v>454957.72</v>
      </c>
      <c r="D75" s="39">
        <v>454957.72</v>
      </c>
      <c r="E75" s="39">
        <v>454957.72</v>
      </c>
      <c r="F75" s="39">
        <v>454957.72</v>
      </c>
      <c r="G75" s="40"/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40"/>
      <c r="N75" s="39">
        <v>579927.48</v>
      </c>
      <c r="O75" s="28">
        <v>930801.44</v>
      </c>
      <c r="P75" s="28">
        <v>930801.44</v>
      </c>
      <c r="Q75" s="28">
        <v>0</v>
      </c>
      <c r="R75" s="28">
        <v>0</v>
      </c>
      <c r="T75" s="41">
        <v>296401.51</v>
      </c>
      <c r="U75" s="41">
        <v>296401.51</v>
      </c>
      <c r="V75" s="41">
        <v>296401.51</v>
      </c>
      <c r="W75" s="41">
        <v>296401.51</v>
      </c>
      <c r="X75" s="41">
        <v>296401.51</v>
      </c>
      <c r="Z75" s="28">
        <v>0</v>
      </c>
      <c r="AA75" s="28">
        <v>206035</v>
      </c>
      <c r="AB75" s="28">
        <v>131113</v>
      </c>
      <c r="AC75" s="28">
        <v>206035</v>
      </c>
      <c r="AD75" s="28">
        <v>131113</v>
      </c>
      <c r="AE75" s="33">
        <f t="shared" si="10"/>
        <v>3.7460964941802275E-3</v>
      </c>
      <c r="AF75" s="28">
        <f t="shared" si="11"/>
        <v>112382.89482540682</v>
      </c>
      <c r="AH75" s="28">
        <v>22462</v>
      </c>
      <c r="AI75" s="28">
        <v>21434</v>
      </c>
      <c r="AJ75" s="28">
        <v>21434</v>
      </c>
      <c r="AK75" s="28">
        <v>21434</v>
      </c>
      <c r="AL75" s="28">
        <v>21434</v>
      </c>
      <c r="AN75" s="28">
        <v>11977384</v>
      </c>
      <c r="AO75" s="28">
        <v>8115138</v>
      </c>
      <c r="AP75" s="28">
        <v>8115138</v>
      </c>
      <c r="AQ75" s="28">
        <v>7329492</v>
      </c>
      <c r="AR75" s="34">
        <v>7329492</v>
      </c>
      <c r="AS75" s="35">
        <v>12063478</v>
      </c>
      <c r="AT75" s="35"/>
      <c r="AU75" s="28">
        <v>0</v>
      </c>
      <c r="AV75" s="28">
        <v>4110836</v>
      </c>
      <c r="AW75" s="28">
        <v>4110836</v>
      </c>
      <c r="AX75" s="28">
        <v>4229211</v>
      </c>
      <c r="AY75" s="28">
        <v>4229211</v>
      </c>
      <c r="AZ75" s="42"/>
      <c r="BA75" s="36">
        <v>421085.22347910301</v>
      </c>
      <c r="BB75" s="36">
        <v>0</v>
      </c>
      <c r="BC75" s="36">
        <v>0</v>
      </c>
      <c r="BD75" s="36">
        <v>0</v>
      </c>
      <c r="BE75" s="36">
        <v>0</v>
      </c>
      <c r="BF75" s="36"/>
      <c r="BG75" s="39">
        <v>307619</v>
      </c>
      <c r="BH75" s="39">
        <v>442811</v>
      </c>
      <c r="BI75" s="39">
        <v>442811</v>
      </c>
      <c r="BJ75" s="30">
        <v>0</v>
      </c>
      <c r="BK75" s="30">
        <v>0</v>
      </c>
      <c r="BL75" s="40"/>
      <c r="BM75" s="39">
        <v>2881</v>
      </c>
      <c r="BN75" s="39">
        <v>3012</v>
      </c>
      <c r="BO75" s="39">
        <v>3012</v>
      </c>
      <c r="BP75" s="30">
        <v>0</v>
      </c>
      <c r="BQ75" s="30">
        <v>0</v>
      </c>
      <c r="BR75" s="39"/>
      <c r="BS75" s="43">
        <v>0</v>
      </c>
      <c r="BT75" s="43">
        <v>0</v>
      </c>
      <c r="BU75" s="43">
        <v>0</v>
      </c>
      <c r="BV75" s="36">
        <v>0</v>
      </c>
      <c r="BW75" s="36">
        <v>0</v>
      </c>
      <c r="BX75" s="36"/>
      <c r="BY75" s="43">
        <v>0</v>
      </c>
      <c r="BZ75" s="36">
        <v>0</v>
      </c>
      <c r="CA75" s="36">
        <v>0</v>
      </c>
      <c r="CB75" s="30">
        <v>0</v>
      </c>
      <c r="CC75" s="30">
        <v>0</v>
      </c>
      <c r="CD75" s="43"/>
      <c r="CE75" s="28">
        <f t="shared" si="8"/>
        <v>14197218.213479104</v>
      </c>
      <c r="CF75" s="28">
        <f t="shared" si="8"/>
        <v>14581426.67</v>
      </c>
      <c r="CG75" s="28">
        <f t="shared" si="8"/>
        <v>14506504.67</v>
      </c>
      <c r="CH75" s="28">
        <f t="shared" si="12"/>
        <v>12537531.23</v>
      </c>
      <c r="CI75" s="28">
        <f t="shared" si="12"/>
        <v>12462609.23</v>
      </c>
      <c r="CK75" s="43">
        <v>0</v>
      </c>
      <c r="CL75" s="28">
        <v>-1913288.9682900002</v>
      </c>
      <c r="CM75" s="28">
        <v>-1975470.9450133333</v>
      </c>
      <c r="CN75" s="28">
        <v>-1877414.4733627154</v>
      </c>
      <c r="CO75" s="28">
        <v>-1877414.4733627154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W75" s="28">
        <f t="shared" si="9"/>
        <v>14197218.213479104</v>
      </c>
      <c r="CX75" s="28">
        <f t="shared" si="9"/>
        <v>12668137.701709999</v>
      </c>
      <c r="CY75" s="28">
        <f t="shared" si="9"/>
        <v>12531033.724986667</v>
      </c>
      <c r="CZ75" s="28">
        <f t="shared" si="13"/>
        <v>10660116.756637285</v>
      </c>
      <c r="DA75" s="28">
        <f t="shared" si="13"/>
        <v>10585194.756637285</v>
      </c>
      <c r="DC75" s="28">
        <f t="shared" si="14"/>
        <v>-2008020.9450727142</v>
      </c>
      <c r="DD75" s="28">
        <f t="shared" si="14"/>
        <v>-1945838.9683493823</v>
      </c>
      <c r="DF75" s="28">
        <f t="shared" si="15"/>
        <v>-3537101.456841819</v>
      </c>
    </row>
    <row r="76" spans="1:110" x14ac:dyDescent="0.3">
      <c r="A76" s="27" t="s">
        <v>105</v>
      </c>
      <c r="B76" s="39">
        <v>130</v>
      </c>
      <c r="C76" s="39">
        <v>4593.8100000000004</v>
      </c>
      <c r="D76" s="39">
        <v>4593.8100000000004</v>
      </c>
      <c r="E76" s="39">
        <v>0</v>
      </c>
      <c r="F76" s="39">
        <v>0</v>
      </c>
      <c r="G76" s="40"/>
      <c r="H76" s="39">
        <v>0</v>
      </c>
      <c r="I76" s="39">
        <v>0</v>
      </c>
      <c r="J76" s="39">
        <v>0</v>
      </c>
      <c r="K76" s="39">
        <v>0</v>
      </c>
      <c r="L76" s="39">
        <v>0</v>
      </c>
      <c r="M76" s="40"/>
      <c r="N76" s="39">
        <v>15613.62</v>
      </c>
      <c r="O76" s="28">
        <v>22716.19</v>
      </c>
      <c r="P76" s="28">
        <v>22716.19</v>
      </c>
      <c r="Q76" s="28">
        <v>0</v>
      </c>
      <c r="R76" s="28">
        <v>0</v>
      </c>
      <c r="T76" s="41">
        <v>179980.27</v>
      </c>
      <c r="U76" s="41">
        <v>179980.27</v>
      </c>
      <c r="V76" s="41">
        <v>179980.27</v>
      </c>
      <c r="W76" s="41">
        <v>179980.27</v>
      </c>
      <c r="X76" s="41">
        <v>179980.27</v>
      </c>
      <c r="Z76" s="28">
        <v>0</v>
      </c>
      <c r="AA76" s="28">
        <v>52954</v>
      </c>
      <c r="AB76" s="28">
        <v>33698</v>
      </c>
      <c r="AC76" s="28">
        <v>52954</v>
      </c>
      <c r="AD76" s="28">
        <v>33698</v>
      </c>
      <c r="AE76" s="33">
        <f t="shared" si="10"/>
        <v>9.6280143544941286E-4</v>
      </c>
      <c r="AF76" s="28">
        <f t="shared" si="11"/>
        <v>28884.043063482386</v>
      </c>
      <c r="AH76" s="28">
        <v>9838</v>
      </c>
      <c r="AI76" s="28">
        <v>11442</v>
      </c>
      <c r="AJ76" s="28">
        <v>11442</v>
      </c>
      <c r="AK76" s="28">
        <v>11442</v>
      </c>
      <c r="AL76" s="28">
        <v>11442</v>
      </c>
      <c r="AN76" s="28">
        <v>3518715</v>
      </c>
      <c r="AO76" s="28">
        <v>1319543</v>
      </c>
      <c r="AP76" s="28">
        <v>1319543</v>
      </c>
      <c r="AQ76" s="28">
        <v>1063517</v>
      </c>
      <c r="AR76" s="34">
        <v>1063517</v>
      </c>
      <c r="AS76" s="35">
        <v>3363436</v>
      </c>
      <c r="AT76" s="35"/>
      <c r="AU76" s="28">
        <v>0</v>
      </c>
      <c r="AV76" s="28">
        <v>778463</v>
      </c>
      <c r="AW76" s="28">
        <v>778463</v>
      </c>
      <c r="AX76" s="28">
        <v>619453</v>
      </c>
      <c r="AY76" s="28">
        <v>619453</v>
      </c>
      <c r="AZ76" s="42"/>
      <c r="BA76" s="36">
        <v>3683.1533321506276</v>
      </c>
      <c r="BB76" s="36">
        <v>0</v>
      </c>
      <c r="BC76" s="36">
        <v>0</v>
      </c>
      <c r="BD76" s="36">
        <v>0</v>
      </c>
      <c r="BE76" s="36">
        <v>0</v>
      </c>
      <c r="BF76" s="36"/>
      <c r="BG76" s="39">
        <v>45413</v>
      </c>
      <c r="BH76" s="39">
        <v>65371</v>
      </c>
      <c r="BI76" s="39">
        <v>65371</v>
      </c>
      <c r="BJ76" s="30">
        <v>0</v>
      </c>
      <c r="BK76" s="30">
        <v>0</v>
      </c>
      <c r="BL76" s="40"/>
      <c r="BM76" s="39">
        <v>0</v>
      </c>
      <c r="BN76" s="39">
        <v>0</v>
      </c>
      <c r="BO76" s="39">
        <v>0</v>
      </c>
      <c r="BP76" s="30">
        <v>0</v>
      </c>
      <c r="BQ76" s="30">
        <v>0</v>
      </c>
      <c r="BR76" s="39"/>
      <c r="BS76" s="43">
        <v>0</v>
      </c>
      <c r="BT76" s="43">
        <v>0</v>
      </c>
      <c r="BU76" s="43">
        <v>0</v>
      </c>
      <c r="BV76" s="36">
        <v>0</v>
      </c>
      <c r="BW76" s="36">
        <v>0</v>
      </c>
      <c r="BX76" s="36"/>
      <c r="BY76" s="43">
        <v>0</v>
      </c>
      <c r="BZ76" s="36">
        <v>0</v>
      </c>
      <c r="CA76" s="36">
        <v>0</v>
      </c>
      <c r="CB76" s="30">
        <v>0</v>
      </c>
      <c r="CC76" s="30">
        <v>0</v>
      </c>
      <c r="CD76" s="43"/>
      <c r="CE76" s="28">
        <f t="shared" si="8"/>
        <v>3773373.0433321507</v>
      </c>
      <c r="CF76" s="28">
        <f t="shared" si="8"/>
        <v>2435063.27</v>
      </c>
      <c r="CG76" s="28">
        <f t="shared" si="8"/>
        <v>2415807.27</v>
      </c>
      <c r="CH76" s="28">
        <f t="shared" si="12"/>
        <v>1927346.27</v>
      </c>
      <c r="CI76" s="28">
        <f t="shared" si="12"/>
        <v>1908090.27</v>
      </c>
      <c r="CK76" s="43">
        <v>0</v>
      </c>
      <c r="CL76" s="28">
        <v>-429293.348823865</v>
      </c>
      <c r="CM76" s="28">
        <v>-443245.40178944782</v>
      </c>
      <c r="CN76" s="28">
        <v>-421244.02521413186</v>
      </c>
      <c r="CO76" s="28">
        <v>-421244.02521413186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W76" s="28">
        <f t="shared" si="9"/>
        <v>3773373.0433321507</v>
      </c>
      <c r="CX76" s="28">
        <f t="shared" si="9"/>
        <v>2005769.9211761351</v>
      </c>
      <c r="CY76" s="28">
        <f t="shared" si="9"/>
        <v>1972561.8682105523</v>
      </c>
      <c r="CZ76" s="28">
        <f t="shared" si="13"/>
        <v>1506102.2447858681</v>
      </c>
      <c r="DA76" s="28">
        <f t="shared" si="13"/>
        <v>1486846.2447858681</v>
      </c>
      <c r="DC76" s="28">
        <f t="shared" si="14"/>
        <v>-499667.67639026698</v>
      </c>
      <c r="DD76" s="28">
        <f t="shared" si="14"/>
        <v>-485715.62342468416</v>
      </c>
      <c r="DF76" s="28">
        <f t="shared" si="15"/>
        <v>-2267270.7985462826</v>
      </c>
    </row>
    <row r="77" spans="1:110" x14ac:dyDescent="0.3">
      <c r="A77" s="27" t="s">
        <v>106</v>
      </c>
      <c r="B77" s="39">
        <v>24449</v>
      </c>
      <c r="C77" s="39">
        <v>55815</v>
      </c>
      <c r="D77" s="39">
        <v>55815</v>
      </c>
      <c r="E77" s="39">
        <v>55815</v>
      </c>
      <c r="F77" s="39">
        <v>55815</v>
      </c>
      <c r="G77" s="40"/>
      <c r="H77" s="39">
        <v>0</v>
      </c>
      <c r="I77" s="39">
        <v>0</v>
      </c>
      <c r="J77" s="39">
        <v>0</v>
      </c>
      <c r="K77" s="39">
        <v>0</v>
      </c>
      <c r="L77" s="39">
        <v>0</v>
      </c>
      <c r="M77" s="40"/>
      <c r="N77" s="39">
        <v>12058.2</v>
      </c>
      <c r="O77" s="28">
        <v>17969.740000000002</v>
      </c>
      <c r="P77" s="28">
        <v>17969.740000000002</v>
      </c>
      <c r="Q77" s="28">
        <v>0</v>
      </c>
      <c r="R77" s="28">
        <v>0</v>
      </c>
      <c r="T77" s="41">
        <v>383651.64</v>
      </c>
      <c r="U77" s="41">
        <v>383651.64</v>
      </c>
      <c r="V77" s="41">
        <v>383651.64</v>
      </c>
      <c r="W77" s="41">
        <v>383651.64</v>
      </c>
      <c r="X77" s="41">
        <v>383651.64</v>
      </c>
      <c r="Z77" s="28">
        <v>0</v>
      </c>
      <c r="AA77" s="28">
        <v>150280</v>
      </c>
      <c r="AB77" s="28">
        <v>95632</v>
      </c>
      <c r="AC77" s="28">
        <v>150280</v>
      </c>
      <c r="AD77" s="28">
        <v>95632</v>
      </c>
      <c r="AE77" s="33">
        <f t="shared" si="10"/>
        <v>2.7323677100754952E-3</v>
      </c>
      <c r="AF77" s="28">
        <f t="shared" si="11"/>
        <v>81971.031302264862</v>
      </c>
      <c r="AH77" s="28">
        <v>1271</v>
      </c>
      <c r="AI77" s="28">
        <v>1195</v>
      </c>
      <c r="AJ77" s="28">
        <v>1195</v>
      </c>
      <c r="AK77" s="28">
        <v>1195</v>
      </c>
      <c r="AL77" s="28">
        <v>1195</v>
      </c>
      <c r="AN77" s="28">
        <v>1446598</v>
      </c>
      <c r="AO77" s="28">
        <v>0</v>
      </c>
      <c r="AP77" s="28">
        <v>0</v>
      </c>
      <c r="AQ77" s="28">
        <v>0</v>
      </c>
      <c r="AR77" s="34">
        <v>0</v>
      </c>
      <c r="AS77" s="35">
        <v>1505894</v>
      </c>
      <c r="AT77" s="35"/>
      <c r="AU77" s="28">
        <v>0</v>
      </c>
      <c r="AV77" s="28">
        <v>456151</v>
      </c>
      <c r="AW77" s="28">
        <v>456151</v>
      </c>
      <c r="AX77" s="28">
        <v>0</v>
      </c>
      <c r="AY77" s="28">
        <v>0</v>
      </c>
      <c r="AZ77" s="42"/>
      <c r="BA77" s="36">
        <v>3432.2225624082635</v>
      </c>
      <c r="BB77" s="36">
        <v>0</v>
      </c>
      <c r="BC77" s="36">
        <v>0</v>
      </c>
      <c r="BD77" s="36">
        <v>0</v>
      </c>
      <c r="BE77" s="36">
        <v>0</v>
      </c>
      <c r="BF77" s="36"/>
      <c r="BG77" s="39">
        <v>169828</v>
      </c>
      <c r="BH77" s="39">
        <v>244464</v>
      </c>
      <c r="BI77" s="39">
        <v>244464</v>
      </c>
      <c r="BJ77" s="30">
        <v>0</v>
      </c>
      <c r="BK77" s="30">
        <v>0</v>
      </c>
      <c r="BL77" s="40"/>
      <c r="BM77" s="39">
        <v>13303</v>
      </c>
      <c r="BN77" s="39">
        <v>13907</v>
      </c>
      <c r="BO77" s="39">
        <v>13907</v>
      </c>
      <c r="BP77" s="30">
        <v>0</v>
      </c>
      <c r="BQ77" s="30">
        <v>0</v>
      </c>
      <c r="BR77" s="39"/>
      <c r="BS77" s="43">
        <v>0</v>
      </c>
      <c r="BT77" s="43">
        <v>0</v>
      </c>
      <c r="BU77" s="43">
        <v>0</v>
      </c>
      <c r="BV77" s="36">
        <v>0</v>
      </c>
      <c r="BW77" s="36">
        <v>0</v>
      </c>
      <c r="BX77" s="36"/>
      <c r="BY77" s="43">
        <v>0</v>
      </c>
      <c r="BZ77" s="36">
        <v>0</v>
      </c>
      <c r="CA77" s="36">
        <v>0</v>
      </c>
      <c r="CB77" s="30">
        <v>0</v>
      </c>
      <c r="CC77" s="30">
        <v>0</v>
      </c>
      <c r="CD77" s="43"/>
      <c r="CE77" s="28">
        <f t="shared" si="8"/>
        <v>2054591.0625624082</v>
      </c>
      <c r="CF77" s="28">
        <f t="shared" si="8"/>
        <v>1323433.3800000001</v>
      </c>
      <c r="CG77" s="28">
        <f t="shared" si="8"/>
        <v>1268785.3800000001</v>
      </c>
      <c r="CH77" s="28">
        <f t="shared" si="12"/>
        <v>590941.64</v>
      </c>
      <c r="CI77" s="28">
        <f t="shared" si="12"/>
        <v>536293.64</v>
      </c>
      <c r="CK77" s="43">
        <v>0</v>
      </c>
      <c r="CL77" s="28">
        <v>-900232.35710378981</v>
      </c>
      <c r="CM77" s="28">
        <v>-929489.94882295921</v>
      </c>
      <c r="CN77" s="28">
        <v>-883352.84665683366</v>
      </c>
      <c r="CO77" s="28">
        <v>-883352.84665683366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W77" s="28">
        <f t="shared" si="9"/>
        <v>2054591.0625624082</v>
      </c>
      <c r="CX77" s="28">
        <f t="shared" si="9"/>
        <v>423201.0228962102</v>
      </c>
      <c r="CY77" s="28">
        <f t="shared" si="9"/>
        <v>339295.43117704079</v>
      </c>
      <c r="CZ77" s="28">
        <f t="shared" si="13"/>
        <v>-292411.20665683364</v>
      </c>
      <c r="DA77" s="28">
        <f t="shared" si="13"/>
        <v>-347059.20665683364</v>
      </c>
      <c r="DC77" s="28">
        <f t="shared" si="14"/>
        <v>-715612.22955304384</v>
      </c>
      <c r="DD77" s="28">
        <f t="shared" si="14"/>
        <v>-686354.63783387444</v>
      </c>
      <c r="DF77" s="28">
        <f t="shared" si="15"/>
        <v>-2347002.269219242</v>
      </c>
    </row>
    <row r="78" spans="1:110" x14ac:dyDescent="0.3">
      <c r="A78" s="27" t="s">
        <v>107</v>
      </c>
      <c r="B78" s="39">
        <v>0</v>
      </c>
      <c r="C78" s="39">
        <v>10859.58</v>
      </c>
      <c r="D78" s="39">
        <v>10859.58</v>
      </c>
      <c r="E78" s="39">
        <v>0</v>
      </c>
      <c r="F78" s="39">
        <v>0</v>
      </c>
      <c r="G78" s="40"/>
      <c r="H78" s="39">
        <v>0</v>
      </c>
      <c r="I78" s="43">
        <v>115</v>
      </c>
      <c r="J78" s="43">
        <v>115</v>
      </c>
      <c r="K78" s="43">
        <v>0</v>
      </c>
      <c r="L78" s="43">
        <v>0</v>
      </c>
      <c r="M78" s="40"/>
      <c r="N78" s="39">
        <v>5506.38</v>
      </c>
      <c r="O78" s="28">
        <v>8285.61</v>
      </c>
      <c r="P78" s="28">
        <v>8285.61</v>
      </c>
      <c r="Q78" s="28">
        <v>0</v>
      </c>
      <c r="R78" s="28">
        <v>0</v>
      </c>
      <c r="T78" s="41">
        <v>180020.06</v>
      </c>
      <c r="U78" s="41">
        <v>180020.06</v>
      </c>
      <c r="V78" s="41">
        <v>180020.06</v>
      </c>
      <c r="W78" s="41">
        <v>180020.06</v>
      </c>
      <c r="X78" s="41">
        <v>180020.06</v>
      </c>
      <c r="Z78" s="28">
        <v>0</v>
      </c>
      <c r="AA78" s="28">
        <v>47237</v>
      </c>
      <c r="AB78" s="28">
        <v>30060</v>
      </c>
      <c r="AC78" s="28">
        <v>47237</v>
      </c>
      <c r="AD78" s="28">
        <v>30060</v>
      </c>
      <c r="AE78" s="33">
        <f t="shared" si="10"/>
        <v>8.5885582593050417E-4</v>
      </c>
      <c r="AF78" s="28">
        <f t="shared" si="11"/>
        <v>25765.674777915126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N78" s="28">
        <v>63069</v>
      </c>
      <c r="AO78" s="28">
        <v>28000</v>
      </c>
      <c r="AP78" s="28">
        <v>28000</v>
      </c>
      <c r="AQ78" s="28">
        <v>28000</v>
      </c>
      <c r="AR78" s="34">
        <v>28000</v>
      </c>
      <c r="AS78" s="35">
        <v>82929</v>
      </c>
      <c r="AT78" s="35"/>
      <c r="AU78" s="28">
        <v>0</v>
      </c>
      <c r="AV78" s="28">
        <v>72299</v>
      </c>
      <c r="AW78" s="28">
        <v>72299</v>
      </c>
      <c r="AX78" s="28">
        <v>0</v>
      </c>
      <c r="AY78" s="28">
        <v>0</v>
      </c>
      <c r="AZ78" s="42"/>
      <c r="BA78" s="36">
        <v>0</v>
      </c>
      <c r="BB78" s="36">
        <v>0</v>
      </c>
      <c r="BC78" s="36">
        <v>0</v>
      </c>
      <c r="BD78" s="36">
        <v>0</v>
      </c>
      <c r="BE78" s="36">
        <v>0</v>
      </c>
      <c r="BF78" s="36"/>
      <c r="BG78" s="39">
        <v>21862</v>
      </c>
      <c r="BH78" s="39">
        <v>31470</v>
      </c>
      <c r="BI78" s="39">
        <v>31470</v>
      </c>
      <c r="BJ78" s="30">
        <v>0</v>
      </c>
      <c r="BK78" s="30">
        <v>0</v>
      </c>
      <c r="BL78" s="40"/>
      <c r="BM78" s="39">
        <v>0</v>
      </c>
      <c r="BN78" s="39">
        <v>0</v>
      </c>
      <c r="BO78" s="39">
        <v>0</v>
      </c>
      <c r="BP78" s="30">
        <v>0</v>
      </c>
      <c r="BQ78" s="30">
        <v>0</v>
      </c>
      <c r="BR78" s="39"/>
      <c r="BS78" s="43">
        <v>0</v>
      </c>
      <c r="BT78" s="43">
        <v>0</v>
      </c>
      <c r="BU78" s="43">
        <v>0</v>
      </c>
      <c r="BV78" s="36">
        <v>0</v>
      </c>
      <c r="BW78" s="36">
        <v>0</v>
      </c>
      <c r="BX78" s="36"/>
      <c r="BY78" s="43">
        <v>0</v>
      </c>
      <c r="BZ78" s="36">
        <v>0</v>
      </c>
      <c r="CA78" s="36">
        <v>0</v>
      </c>
      <c r="CB78" s="30">
        <v>0</v>
      </c>
      <c r="CC78" s="30">
        <v>0</v>
      </c>
      <c r="CD78" s="43"/>
      <c r="CE78" s="28">
        <f t="shared" si="8"/>
        <v>270457.44</v>
      </c>
      <c r="CF78" s="28">
        <f t="shared" si="8"/>
        <v>378286.25</v>
      </c>
      <c r="CG78" s="28">
        <f t="shared" si="8"/>
        <v>361109.25</v>
      </c>
      <c r="CH78" s="28">
        <f t="shared" si="12"/>
        <v>255257.06</v>
      </c>
      <c r="CI78" s="28">
        <f t="shared" si="12"/>
        <v>238080.06</v>
      </c>
      <c r="CK78" s="43">
        <v>0</v>
      </c>
      <c r="CL78" s="28">
        <v>-288525.7897086661</v>
      </c>
      <c r="CM78" s="28">
        <v>-297902.89073056797</v>
      </c>
      <c r="CN78" s="28">
        <v>-283115.88187412446</v>
      </c>
      <c r="CO78" s="28">
        <v>-283115.88187412446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W78" s="28">
        <f t="shared" si="9"/>
        <v>270457.44</v>
      </c>
      <c r="CX78" s="28">
        <f t="shared" si="9"/>
        <v>89760.460291333904</v>
      </c>
      <c r="CY78" s="28">
        <f t="shared" si="9"/>
        <v>63206.359269432025</v>
      </c>
      <c r="CZ78" s="28">
        <f t="shared" si="13"/>
        <v>-27858.821874124464</v>
      </c>
      <c r="DA78" s="28">
        <f t="shared" si="13"/>
        <v>-45035.821874124464</v>
      </c>
      <c r="DC78" s="28">
        <f t="shared" si="14"/>
        <v>-117619.28216545837</v>
      </c>
      <c r="DD78" s="28">
        <f t="shared" si="14"/>
        <v>-108242.18114355649</v>
      </c>
      <c r="DF78" s="28">
        <f t="shared" si="15"/>
        <v>-298316.26187412447</v>
      </c>
    </row>
    <row r="79" spans="1:110" x14ac:dyDescent="0.3">
      <c r="A79" s="27" t="s">
        <v>108</v>
      </c>
      <c r="B79" s="39">
        <v>368911</v>
      </c>
      <c r="C79" s="39">
        <v>389124.74</v>
      </c>
      <c r="D79" s="39">
        <v>389124.74</v>
      </c>
      <c r="E79" s="39">
        <v>0</v>
      </c>
      <c r="F79" s="39">
        <v>0</v>
      </c>
      <c r="G79" s="40"/>
      <c r="H79" s="39">
        <v>0</v>
      </c>
      <c r="I79" s="39">
        <v>0</v>
      </c>
      <c r="J79" s="39">
        <v>0</v>
      </c>
      <c r="K79" s="39">
        <v>0</v>
      </c>
      <c r="L79" s="39">
        <v>0</v>
      </c>
      <c r="M79" s="40"/>
      <c r="N79" s="39">
        <v>12847.560000000001</v>
      </c>
      <c r="O79" s="28">
        <v>19019.52</v>
      </c>
      <c r="P79" s="28">
        <v>19019.52</v>
      </c>
      <c r="Q79" s="28">
        <v>0</v>
      </c>
      <c r="R79" s="28">
        <v>0</v>
      </c>
      <c r="T79" s="41">
        <v>313304.65999999997</v>
      </c>
      <c r="U79" s="41">
        <v>313304.65999999997</v>
      </c>
      <c r="V79" s="41">
        <v>313304.65999999997</v>
      </c>
      <c r="W79" s="41">
        <v>313304.65999999997</v>
      </c>
      <c r="X79" s="41">
        <v>313304.65999999997</v>
      </c>
      <c r="Z79" s="28">
        <v>0</v>
      </c>
      <c r="AA79" s="28">
        <v>201626</v>
      </c>
      <c r="AB79" s="28">
        <v>128307</v>
      </c>
      <c r="AC79" s="28">
        <v>201626</v>
      </c>
      <c r="AD79" s="28">
        <v>128307</v>
      </c>
      <c r="AE79" s="33">
        <f t="shared" si="10"/>
        <v>3.6659327382997189E-3</v>
      </c>
      <c r="AF79" s="28">
        <f t="shared" si="11"/>
        <v>109977.98214899156</v>
      </c>
      <c r="AH79" s="28">
        <v>6941</v>
      </c>
      <c r="AI79" s="28">
        <v>7501</v>
      </c>
      <c r="AJ79" s="28">
        <v>7501</v>
      </c>
      <c r="AK79" s="28">
        <v>7501</v>
      </c>
      <c r="AL79" s="28">
        <v>7501</v>
      </c>
      <c r="AN79" s="28">
        <v>446496</v>
      </c>
      <c r="AO79" s="28">
        <v>0</v>
      </c>
      <c r="AP79" s="28">
        <v>0</v>
      </c>
      <c r="AQ79" s="28">
        <v>0</v>
      </c>
      <c r="AR79" s="34">
        <v>0</v>
      </c>
      <c r="AS79" s="35">
        <v>560260</v>
      </c>
      <c r="AT79" s="35"/>
      <c r="AU79" s="28">
        <v>0</v>
      </c>
      <c r="AV79" s="28">
        <v>807883</v>
      </c>
      <c r="AW79" s="28">
        <v>807883</v>
      </c>
      <c r="AX79" s="28">
        <v>0</v>
      </c>
      <c r="AY79" s="28">
        <v>0</v>
      </c>
      <c r="AZ79" s="42"/>
      <c r="BA79" s="36">
        <v>6795.3328365400284</v>
      </c>
      <c r="BB79" s="36">
        <v>0</v>
      </c>
      <c r="BC79" s="36">
        <v>0</v>
      </c>
      <c r="BD79" s="36">
        <v>0</v>
      </c>
      <c r="BE79" s="36">
        <v>0</v>
      </c>
      <c r="BF79" s="36"/>
      <c r="BG79" s="39">
        <v>372897</v>
      </c>
      <c r="BH79" s="39">
        <v>536777</v>
      </c>
      <c r="BI79" s="39">
        <v>536777</v>
      </c>
      <c r="BJ79" s="30">
        <v>0</v>
      </c>
      <c r="BK79" s="30">
        <v>0</v>
      </c>
      <c r="BL79" s="40"/>
      <c r="BM79" s="39">
        <v>0</v>
      </c>
      <c r="BN79" s="39">
        <v>0</v>
      </c>
      <c r="BO79" s="39">
        <v>0</v>
      </c>
      <c r="BP79" s="30">
        <v>0</v>
      </c>
      <c r="BQ79" s="30">
        <v>0</v>
      </c>
      <c r="BR79" s="39"/>
      <c r="BS79" s="43">
        <v>0</v>
      </c>
      <c r="BT79" s="43">
        <v>0</v>
      </c>
      <c r="BU79" s="43">
        <v>0</v>
      </c>
      <c r="BV79" s="36">
        <v>0</v>
      </c>
      <c r="BW79" s="36">
        <v>0</v>
      </c>
      <c r="BX79" s="36"/>
      <c r="BY79" s="43">
        <v>0</v>
      </c>
      <c r="BZ79" s="36">
        <v>0</v>
      </c>
      <c r="CA79" s="36">
        <v>0</v>
      </c>
      <c r="CB79" s="30">
        <v>0</v>
      </c>
      <c r="CC79" s="30">
        <v>0</v>
      </c>
      <c r="CD79" s="43"/>
      <c r="CE79" s="28">
        <f t="shared" si="8"/>
        <v>1528192.5528365399</v>
      </c>
      <c r="CF79" s="28">
        <f t="shared" si="8"/>
        <v>2275235.92</v>
      </c>
      <c r="CG79" s="28">
        <f t="shared" si="8"/>
        <v>2201916.92</v>
      </c>
      <c r="CH79" s="28">
        <f t="shared" si="12"/>
        <v>522431.66</v>
      </c>
      <c r="CI79" s="28">
        <f t="shared" si="12"/>
        <v>449112.66</v>
      </c>
      <c r="CK79" s="43">
        <v>0</v>
      </c>
      <c r="CL79" s="28">
        <v>-2602739.3744100002</v>
      </c>
      <c r="CM79" s="28">
        <v>-2687328.5200533331</v>
      </c>
      <c r="CN79" s="28">
        <v>-2553937.5666162893</v>
      </c>
      <c r="CO79" s="28">
        <v>-2553937.5666162893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W79" s="28">
        <f t="shared" si="9"/>
        <v>1528192.5528365399</v>
      </c>
      <c r="CX79" s="28">
        <f t="shared" si="9"/>
        <v>-327503.45441000024</v>
      </c>
      <c r="CY79" s="28">
        <f t="shared" si="9"/>
        <v>-485411.60005333321</v>
      </c>
      <c r="CZ79" s="28">
        <f t="shared" si="13"/>
        <v>-2031505.9066162894</v>
      </c>
      <c r="DA79" s="28">
        <f t="shared" si="13"/>
        <v>-2104824.9066162892</v>
      </c>
      <c r="DC79" s="28">
        <f t="shared" si="14"/>
        <v>-1704002.4522062892</v>
      </c>
      <c r="DD79" s="28">
        <f t="shared" si="14"/>
        <v>-1619413.306562956</v>
      </c>
      <c r="DF79" s="28">
        <f t="shared" si="15"/>
        <v>-3559698.4594528293</v>
      </c>
    </row>
    <row r="80" spans="1:110" x14ac:dyDescent="0.3">
      <c r="A80" s="27" t="s">
        <v>109</v>
      </c>
      <c r="B80" s="39">
        <v>555314</v>
      </c>
      <c r="C80" s="39">
        <v>513351.58</v>
      </c>
      <c r="D80" s="39">
        <v>513351.58</v>
      </c>
      <c r="E80" s="39">
        <v>0</v>
      </c>
      <c r="F80" s="39">
        <v>0</v>
      </c>
      <c r="G80" s="40"/>
      <c r="H80" s="39">
        <v>810890</v>
      </c>
      <c r="I80" s="39">
        <v>0</v>
      </c>
      <c r="J80" s="39">
        <v>0</v>
      </c>
      <c r="K80" s="39">
        <v>0</v>
      </c>
      <c r="L80" s="39">
        <v>0</v>
      </c>
      <c r="M80" s="40"/>
      <c r="N80" s="39">
        <v>376741.2</v>
      </c>
      <c r="O80" s="28">
        <v>565397.42000000004</v>
      </c>
      <c r="P80" s="28">
        <v>565397.42000000004</v>
      </c>
      <c r="Q80" s="28">
        <v>0</v>
      </c>
      <c r="R80" s="28">
        <v>0</v>
      </c>
      <c r="T80" s="41">
        <v>643948.59</v>
      </c>
      <c r="U80" s="41">
        <v>643948.59</v>
      </c>
      <c r="V80" s="41">
        <v>643948.59</v>
      </c>
      <c r="W80" s="41">
        <v>643948.59</v>
      </c>
      <c r="X80" s="41">
        <v>643948.59</v>
      </c>
      <c r="Z80" s="28">
        <v>0</v>
      </c>
      <c r="AA80" s="28">
        <v>785275</v>
      </c>
      <c r="AB80" s="28">
        <v>499720</v>
      </c>
      <c r="AC80" s="28">
        <v>785275</v>
      </c>
      <c r="AD80" s="28">
        <v>499720</v>
      </c>
      <c r="AE80" s="33">
        <f t="shared" si="10"/>
        <v>1.4277748559552397E-2</v>
      </c>
      <c r="AF80" s="28">
        <f t="shared" si="11"/>
        <v>428332.45678657194</v>
      </c>
      <c r="AH80" s="28">
        <v>631257</v>
      </c>
      <c r="AI80" s="28">
        <v>639112</v>
      </c>
      <c r="AJ80" s="28">
        <v>639112</v>
      </c>
      <c r="AK80" s="28">
        <v>639112</v>
      </c>
      <c r="AL80" s="28">
        <v>639112</v>
      </c>
      <c r="AN80" s="28">
        <v>34440424</v>
      </c>
      <c r="AO80" s="28">
        <v>32860318</v>
      </c>
      <c r="AP80" s="28">
        <v>32860318</v>
      </c>
      <c r="AQ80" s="28">
        <v>32103562</v>
      </c>
      <c r="AR80" s="34">
        <v>32103562</v>
      </c>
      <c r="AS80" s="35">
        <v>34751205</v>
      </c>
      <c r="AT80" s="35"/>
      <c r="AU80" s="28">
        <v>0</v>
      </c>
      <c r="AV80" s="28">
        <v>10025415</v>
      </c>
      <c r="AW80" s="28">
        <v>10025415</v>
      </c>
      <c r="AX80" s="28">
        <v>11288866</v>
      </c>
      <c r="AY80" s="28">
        <v>11288866</v>
      </c>
      <c r="AZ80" s="42"/>
      <c r="BA80" s="36">
        <v>1072449.4016975786</v>
      </c>
      <c r="BB80" s="36">
        <v>0</v>
      </c>
      <c r="BC80" s="36">
        <v>0</v>
      </c>
      <c r="BD80" s="36">
        <v>0</v>
      </c>
      <c r="BE80" s="36">
        <v>0</v>
      </c>
      <c r="BF80" s="36"/>
      <c r="BG80" s="39">
        <v>1972491</v>
      </c>
      <c r="BH80" s="39">
        <v>1971540</v>
      </c>
      <c r="BI80" s="39">
        <v>1971540</v>
      </c>
      <c r="BJ80" s="30">
        <v>0</v>
      </c>
      <c r="BK80" s="30">
        <v>0</v>
      </c>
      <c r="BL80" s="40"/>
      <c r="BM80" s="39">
        <v>0</v>
      </c>
      <c r="BN80" s="39">
        <v>0</v>
      </c>
      <c r="BO80" s="39">
        <v>0</v>
      </c>
      <c r="BP80" s="30">
        <v>0</v>
      </c>
      <c r="BQ80" s="30">
        <v>0</v>
      </c>
      <c r="BR80" s="39"/>
      <c r="BS80" s="43">
        <v>0</v>
      </c>
      <c r="BT80" s="28">
        <v>3094791.4393402329</v>
      </c>
      <c r="BU80" s="28">
        <v>3094791.4393402329</v>
      </c>
      <c r="BV80" s="36">
        <v>0</v>
      </c>
      <c r="BW80" s="36">
        <v>0</v>
      </c>
      <c r="BX80" s="36"/>
      <c r="BY80" s="43">
        <v>0</v>
      </c>
      <c r="BZ80" s="36">
        <v>0</v>
      </c>
      <c r="CA80" s="36">
        <v>0</v>
      </c>
      <c r="CB80" s="30">
        <v>0</v>
      </c>
      <c r="CC80" s="30">
        <v>0</v>
      </c>
      <c r="CE80" s="28">
        <f t="shared" si="8"/>
        <v>40503515.191697583</v>
      </c>
      <c r="CF80" s="28">
        <f t="shared" si="8"/>
        <v>51099149.029340237</v>
      </c>
      <c r="CG80" s="28">
        <f t="shared" si="8"/>
        <v>50813594.029340237</v>
      </c>
      <c r="CH80" s="28">
        <f t="shared" si="12"/>
        <v>45460763.590000004</v>
      </c>
      <c r="CI80" s="28">
        <f t="shared" si="12"/>
        <v>45175208.590000004</v>
      </c>
      <c r="CK80" s="43">
        <v>0</v>
      </c>
      <c r="CL80" s="28">
        <v>-5081279.2590000005</v>
      </c>
      <c r="CM80" s="28">
        <v>-5246421.0613333331</v>
      </c>
      <c r="CN80" s="28">
        <v>-4986004.4050588142</v>
      </c>
      <c r="CO80" s="28">
        <v>-4986004.4050588142</v>
      </c>
      <c r="CQ80" s="28">
        <v>0</v>
      </c>
      <c r="CR80" s="28">
        <v>2842337.92</v>
      </c>
      <c r="CS80" s="28">
        <v>2842337.92</v>
      </c>
      <c r="CT80" s="28">
        <v>0</v>
      </c>
      <c r="CU80" s="28">
        <v>0</v>
      </c>
      <c r="CW80" s="28">
        <f t="shared" si="9"/>
        <v>40503515.191697583</v>
      </c>
      <c r="CX80" s="28">
        <f t="shared" si="9"/>
        <v>48860207.690340236</v>
      </c>
      <c r="CY80" s="28">
        <f t="shared" si="9"/>
        <v>48409510.888006903</v>
      </c>
      <c r="CZ80" s="28">
        <f t="shared" si="13"/>
        <v>40474759.184941188</v>
      </c>
      <c r="DA80" s="28">
        <f t="shared" si="13"/>
        <v>40189204.184941188</v>
      </c>
      <c r="DC80" s="28">
        <f t="shared" si="14"/>
        <v>-8385448.5053990483</v>
      </c>
      <c r="DD80" s="28">
        <f t="shared" si="14"/>
        <v>-8220306.7030657157</v>
      </c>
      <c r="DF80" s="28">
        <f t="shared" si="15"/>
        <v>-28756.006756395102</v>
      </c>
    </row>
    <row r="81" spans="1:110" x14ac:dyDescent="0.3">
      <c r="A81" s="27" t="s">
        <v>110</v>
      </c>
      <c r="B81" s="39">
        <v>7131699</v>
      </c>
      <c r="C81" s="39">
        <v>6676327.4400000004</v>
      </c>
      <c r="D81" s="39">
        <v>6676327.4400000004</v>
      </c>
      <c r="E81" s="39">
        <v>6676327.4400000004</v>
      </c>
      <c r="F81" s="39">
        <v>6676327.4400000004</v>
      </c>
      <c r="G81" s="40"/>
      <c r="H81" s="39">
        <v>0</v>
      </c>
      <c r="I81" s="39">
        <v>0</v>
      </c>
      <c r="J81" s="39">
        <v>0</v>
      </c>
      <c r="K81" s="39">
        <v>0</v>
      </c>
      <c r="L81" s="39">
        <v>0</v>
      </c>
      <c r="M81" s="40"/>
      <c r="N81" s="39">
        <v>135297.36000000002</v>
      </c>
      <c r="O81" s="28">
        <v>215417.77</v>
      </c>
      <c r="P81" s="28">
        <v>215417.77</v>
      </c>
      <c r="Q81" s="28">
        <v>0</v>
      </c>
      <c r="R81" s="28">
        <v>0</v>
      </c>
      <c r="T81" s="41">
        <v>418224.8</v>
      </c>
      <c r="U81" s="41">
        <v>418224.8</v>
      </c>
      <c r="V81" s="41">
        <v>418224.8</v>
      </c>
      <c r="W81" s="41">
        <v>418224.8</v>
      </c>
      <c r="X81" s="41">
        <v>418224.8</v>
      </c>
      <c r="Z81" s="28">
        <v>0</v>
      </c>
      <c r="AA81" s="28">
        <v>357699</v>
      </c>
      <c r="AB81" s="28">
        <v>227627</v>
      </c>
      <c r="AC81" s="28">
        <v>357699</v>
      </c>
      <c r="AD81" s="28">
        <v>227627</v>
      </c>
      <c r="AE81" s="33">
        <f t="shared" si="10"/>
        <v>6.5036278781361095E-3</v>
      </c>
      <c r="AF81" s="28">
        <f t="shared" si="11"/>
        <v>195108.83634408328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N81" s="28">
        <v>9947410</v>
      </c>
      <c r="AO81" s="28">
        <v>6224056</v>
      </c>
      <c r="AP81" s="28">
        <v>6224056</v>
      </c>
      <c r="AQ81" s="28">
        <v>5640398</v>
      </c>
      <c r="AR81" s="34">
        <v>5640398</v>
      </c>
      <c r="AS81" s="35">
        <v>10060487</v>
      </c>
      <c r="AT81" s="35"/>
      <c r="AU81" s="28">
        <v>0</v>
      </c>
      <c r="AV81" s="28">
        <v>2918758</v>
      </c>
      <c r="AW81" s="28">
        <v>2918758</v>
      </c>
      <c r="AX81" s="28">
        <v>3601566</v>
      </c>
      <c r="AY81" s="28">
        <v>3601566</v>
      </c>
      <c r="AZ81" s="42"/>
      <c r="BA81" s="36">
        <v>6841.0532733998652</v>
      </c>
      <c r="BB81" s="36">
        <v>0</v>
      </c>
      <c r="BC81" s="36">
        <v>0</v>
      </c>
      <c r="BD81" s="36">
        <v>0</v>
      </c>
      <c r="BE81" s="36">
        <v>0</v>
      </c>
      <c r="BF81" s="36"/>
      <c r="BG81" s="39">
        <v>525280</v>
      </c>
      <c r="BH81" s="39">
        <v>756128</v>
      </c>
      <c r="BI81" s="39">
        <v>756128</v>
      </c>
      <c r="BJ81" s="30">
        <v>0</v>
      </c>
      <c r="BK81" s="30">
        <v>0</v>
      </c>
      <c r="BL81" s="40"/>
      <c r="BM81" s="39">
        <v>2516331</v>
      </c>
      <c r="BN81" s="39">
        <v>2630447</v>
      </c>
      <c r="BO81" s="39">
        <v>2630447</v>
      </c>
      <c r="BP81" s="30">
        <v>0</v>
      </c>
      <c r="BQ81" s="30">
        <v>0</v>
      </c>
      <c r="BR81" s="39"/>
      <c r="BS81" s="43">
        <v>0</v>
      </c>
      <c r="BT81" s="43">
        <v>0</v>
      </c>
      <c r="BU81" s="43">
        <v>0</v>
      </c>
      <c r="BV81" s="36">
        <v>0</v>
      </c>
      <c r="BW81" s="36">
        <v>0</v>
      </c>
      <c r="BX81" s="36"/>
      <c r="BY81" s="43">
        <v>0</v>
      </c>
      <c r="BZ81" s="36">
        <v>0</v>
      </c>
      <c r="CA81" s="36">
        <v>0</v>
      </c>
      <c r="CB81" s="30">
        <v>0</v>
      </c>
      <c r="CC81" s="30">
        <v>0</v>
      </c>
      <c r="CD81" s="43"/>
      <c r="CE81" s="28">
        <f t="shared" si="8"/>
        <v>20681083.213273399</v>
      </c>
      <c r="CF81" s="28">
        <f t="shared" si="8"/>
        <v>20197058.010000002</v>
      </c>
      <c r="CG81" s="28">
        <f t="shared" si="8"/>
        <v>20066986.010000002</v>
      </c>
      <c r="CH81" s="28">
        <f t="shared" si="12"/>
        <v>16694215.240000002</v>
      </c>
      <c r="CI81" s="28">
        <f t="shared" si="12"/>
        <v>16564143.240000002</v>
      </c>
      <c r="CK81" s="43">
        <v>0</v>
      </c>
      <c r="CL81" s="28">
        <v>-1662703.5287286006</v>
      </c>
      <c r="CM81" s="28">
        <v>-1716741.4675003958</v>
      </c>
      <c r="CN81" s="28">
        <v>-1631527.5535907398</v>
      </c>
      <c r="CO81" s="28">
        <v>-1631527.5535907398</v>
      </c>
      <c r="CQ81" s="28">
        <v>0</v>
      </c>
      <c r="CR81" s="28">
        <v>39027</v>
      </c>
      <c r="CS81" s="28">
        <v>39027</v>
      </c>
      <c r="CT81" s="28">
        <v>39027</v>
      </c>
      <c r="CU81" s="28">
        <v>39027</v>
      </c>
      <c r="CW81" s="28">
        <f t="shared" si="9"/>
        <v>20681083.213273399</v>
      </c>
      <c r="CX81" s="28">
        <f t="shared" si="9"/>
        <v>18573381.481271401</v>
      </c>
      <c r="CY81" s="28">
        <f t="shared" si="9"/>
        <v>18389271.542499606</v>
      </c>
      <c r="CZ81" s="28">
        <f t="shared" si="13"/>
        <v>15101714.686409261</v>
      </c>
      <c r="DA81" s="28">
        <f t="shared" si="13"/>
        <v>14971642.686409261</v>
      </c>
      <c r="DC81" s="28">
        <f t="shared" si="14"/>
        <v>-3471666.79486214</v>
      </c>
      <c r="DD81" s="28">
        <f t="shared" si="14"/>
        <v>-3417628.8560903445</v>
      </c>
      <c r="DF81" s="28">
        <f t="shared" si="15"/>
        <v>-5579368.5268641375</v>
      </c>
    </row>
    <row r="82" spans="1:110" x14ac:dyDescent="0.3">
      <c r="A82" s="27" t="s">
        <v>111</v>
      </c>
      <c r="B82" s="39">
        <v>0</v>
      </c>
      <c r="C82" s="39">
        <v>17736.02</v>
      </c>
      <c r="D82" s="39">
        <v>17736.02</v>
      </c>
      <c r="E82" s="39">
        <v>0</v>
      </c>
      <c r="F82" s="39">
        <v>0</v>
      </c>
      <c r="G82" s="40"/>
      <c r="H82" s="39">
        <v>0</v>
      </c>
      <c r="I82" s="39">
        <v>0</v>
      </c>
      <c r="J82" s="39">
        <v>0</v>
      </c>
      <c r="K82" s="39">
        <v>0</v>
      </c>
      <c r="L82" s="39">
        <v>0</v>
      </c>
      <c r="M82" s="40"/>
      <c r="N82" s="39">
        <v>12237.060000000001</v>
      </c>
      <c r="O82" s="28">
        <v>18731.740000000002</v>
      </c>
      <c r="P82" s="28">
        <v>18731.740000000002</v>
      </c>
      <c r="Q82" s="28">
        <v>0</v>
      </c>
      <c r="R82" s="28">
        <v>0</v>
      </c>
      <c r="T82" s="41">
        <v>212270.81</v>
      </c>
      <c r="U82" s="41">
        <v>212270.81</v>
      </c>
      <c r="V82" s="41">
        <v>212270.81</v>
      </c>
      <c r="W82" s="41">
        <v>212270.81</v>
      </c>
      <c r="X82" s="41">
        <v>212270.81</v>
      </c>
      <c r="Z82" s="28">
        <v>0</v>
      </c>
      <c r="AA82" s="28">
        <v>94138</v>
      </c>
      <c r="AB82" s="28">
        <v>59906</v>
      </c>
      <c r="AC82" s="28">
        <v>94138</v>
      </c>
      <c r="AD82" s="28">
        <v>59906</v>
      </c>
      <c r="AE82" s="33">
        <f t="shared" si="10"/>
        <v>1.7116025518438046E-3</v>
      </c>
      <c r="AF82" s="28">
        <f t="shared" si="11"/>
        <v>51348.076555314139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N82" s="28">
        <v>3154015</v>
      </c>
      <c r="AO82" s="28">
        <v>1849972</v>
      </c>
      <c r="AP82" s="28">
        <v>1849972</v>
      </c>
      <c r="AQ82" s="28">
        <v>1284242</v>
      </c>
      <c r="AR82" s="34">
        <v>1284242</v>
      </c>
      <c r="AS82" s="35">
        <v>3195899</v>
      </c>
      <c r="AT82" s="35"/>
      <c r="AU82" s="28">
        <v>0</v>
      </c>
      <c r="AV82" s="28">
        <v>759408</v>
      </c>
      <c r="AW82" s="28">
        <v>759408</v>
      </c>
      <c r="AX82" s="28">
        <v>527922</v>
      </c>
      <c r="AY82" s="28">
        <v>527922</v>
      </c>
      <c r="AZ82" s="42"/>
      <c r="BA82" s="36">
        <v>7313.1433656270247</v>
      </c>
      <c r="BB82" s="36">
        <v>0</v>
      </c>
      <c r="BC82" s="36">
        <v>0</v>
      </c>
      <c r="BD82" s="36">
        <v>0</v>
      </c>
      <c r="BE82" s="36">
        <v>0</v>
      </c>
      <c r="BF82" s="36"/>
      <c r="BG82" s="39">
        <v>131065</v>
      </c>
      <c r="BH82" s="39">
        <v>188665</v>
      </c>
      <c r="BI82" s="39">
        <v>188665</v>
      </c>
      <c r="BJ82" s="30">
        <v>0</v>
      </c>
      <c r="BK82" s="30">
        <v>0</v>
      </c>
      <c r="BL82" s="40"/>
      <c r="BM82" s="39">
        <v>0</v>
      </c>
      <c r="BN82" s="39">
        <v>0</v>
      </c>
      <c r="BO82" s="39">
        <v>0</v>
      </c>
      <c r="BP82" s="30">
        <v>0</v>
      </c>
      <c r="BQ82" s="30">
        <v>0</v>
      </c>
      <c r="BR82" s="39"/>
      <c r="BS82" s="43">
        <v>0</v>
      </c>
      <c r="BT82" s="43">
        <v>0</v>
      </c>
      <c r="BU82" s="43">
        <v>0</v>
      </c>
      <c r="BV82" s="36">
        <v>0</v>
      </c>
      <c r="BW82" s="36">
        <v>0</v>
      </c>
      <c r="BX82" s="36"/>
      <c r="BY82" s="43">
        <v>0</v>
      </c>
      <c r="BZ82" s="36">
        <v>0</v>
      </c>
      <c r="CA82" s="36">
        <v>0</v>
      </c>
      <c r="CB82" s="30">
        <v>0</v>
      </c>
      <c r="CC82" s="30">
        <v>0</v>
      </c>
      <c r="CD82" s="43"/>
      <c r="CE82" s="28">
        <f t="shared" si="8"/>
        <v>3516901.0133656273</v>
      </c>
      <c r="CF82" s="28">
        <f t="shared" si="8"/>
        <v>3140921.5700000003</v>
      </c>
      <c r="CG82" s="28">
        <f t="shared" si="8"/>
        <v>3106689.5700000003</v>
      </c>
      <c r="CH82" s="28">
        <f t="shared" si="12"/>
        <v>2118572.81</v>
      </c>
      <c r="CI82" s="28">
        <f t="shared" si="12"/>
        <v>2084340.81</v>
      </c>
      <c r="CK82" s="43">
        <v>0</v>
      </c>
      <c r="CL82" s="28">
        <v>-840958.55192122713</v>
      </c>
      <c r="CM82" s="28">
        <v>-868289.74233079201</v>
      </c>
      <c r="CN82" s="28">
        <v>-825190.43544485513</v>
      </c>
      <c r="CO82" s="28">
        <v>-825190.43544485513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W82" s="28">
        <f t="shared" si="9"/>
        <v>3516901.0133656273</v>
      </c>
      <c r="CX82" s="28">
        <f t="shared" si="9"/>
        <v>2299963.0180787733</v>
      </c>
      <c r="CY82" s="28">
        <f t="shared" si="9"/>
        <v>2238399.8276692084</v>
      </c>
      <c r="CZ82" s="28">
        <f t="shared" si="13"/>
        <v>1293382.3745551449</v>
      </c>
      <c r="DA82" s="28">
        <f t="shared" si="13"/>
        <v>1259150.3745551449</v>
      </c>
      <c r="DC82" s="28">
        <f t="shared" si="14"/>
        <v>-1006580.6435236284</v>
      </c>
      <c r="DD82" s="28">
        <f t="shared" si="14"/>
        <v>-979249.45311406348</v>
      </c>
      <c r="DF82" s="28">
        <f t="shared" si="15"/>
        <v>-2223518.6388104823</v>
      </c>
    </row>
    <row r="83" spans="1:110" x14ac:dyDescent="0.3">
      <c r="A83" s="27" t="s">
        <v>112</v>
      </c>
      <c r="B83" s="39">
        <v>192354</v>
      </c>
      <c r="C83" s="39">
        <v>309997.36</v>
      </c>
      <c r="D83" s="39">
        <v>309997.36</v>
      </c>
      <c r="E83" s="39">
        <v>309997</v>
      </c>
      <c r="F83" s="39">
        <v>309997</v>
      </c>
      <c r="G83" s="40"/>
      <c r="H83" s="39">
        <v>1175795</v>
      </c>
      <c r="I83" s="39">
        <v>0</v>
      </c>
      <c r="J83" s="39">
        <v>0</v>
      </c>
      <c r="K83" s="39">
        <v>0</v>
      </c>
      <c r="L83" s="39">
        <v>0</v>
      </c>
      <c r="M83" s="40"/>
      <c r="N83" s="39">
        <v>571253.1</v>
      </c>
      <c r="O83" s="28">
        <v>857313.12</v>
      </c>
      <c r="P83" s="28">
        <v>857313.12</v>
      </c>
      <c r="Q83" s="28">
        <v>0</v>
      </c>
      <c r="R83" s="28">
        <v>0</v>
      </c>
      <c r="T83" s="41">
        <v>665433.68000000005</v>
      </c>
      <c r="U83" s="41">
        <v>665433.68000000005</v>
      </c>
      <c r="V83" s="41">
        <v>665433.68000000005</v>
      </c>
      <c r="W83" s="41">
        <v>665433.68000000005</v>
      </c>
      <c r="X83" s="41">
        <v>665433.68000000005</v>
      </c>
      <c r="Z83" s="28">
        <v>0</v>
      </c>
      <c r="AA83" s="28">
        <v>963777</v>
      </c>
      <c r="AB83" s="28">
        <v>613313</v>
      </c>
      <c r="AC83" s="28">
        <v>963777</v>
      </c>
      <c r="AD83" s="28">
        <v>613313</v>
      </c>
      <c r="AE83" s="33">
        <f t="shared" si="10"/>
        <v>1.7523244307382422E-2</v>
      </c>
      <c r="AF83" s="28">
        <f t="shared" si="11"/>
        <v>525697.32922147261</v>
      </c>
      <c r="AH83" s="28">
        <v>973216</v>
      </c>
      <c r="AI83" s="28">
        <v>944322</v>
      </c>
      <c r="AJ83" s="28">
        <v>944322</v>
      </c>
      <c r="AK83" s="28">
        <v>944322</v>
      </c>
      <c r="AL83" s="28">
        <v>944322</v>
      </c>
      <c r="AN83" s="28">
        <v>60258395</v>
      </c>
      <c r="AO83" s="28">
        <v>50848590</v>
      </c>
      <c r="AP83" s="28">
        <v>50848590</v>
      </c>
      <c r="AQ83" s="28">
        <v>53222565</v>
      </c>
      <c r="AR83" s="34">
        <v>53222565</v>
      </c>
      <c r="AS83" s="35">
        <v>60568126</v>
      </c>
      <c r="AT83" s="35"/>
      <c r="AU83" s="28">
        <v>0</v>
      </c>
      <c r="AV83" s="28">
        <v>14414021</v>
      </c>
      <c r="AW83" s="28">
        <v>14414021</v>
      </c>
      <c r="AX83" s="28">
        <v>18175673</v>
      </c>
      <c r="AY83" s="28">
        <v>18175673</v>
      </c>
      <c r="AZ83" s="42"/>
      <c r="BA83" s="36">
        <v>893641.02620264818</v>
      </c>
      <c r="BB83" s="36">
        <v>0</v>
      </c>
      <c r="BC83" s="36">
        <v>0</v>
      </c>
      <c r="BD83" s="36">
        <v>0</v>
      </c>
      <c r="BE83" s="36">
        <v>0</v>
      </c>
      <c r="BF83" s="36"/>
      <c r="BG83" s="39">
        <v>1315347</v>
      </c>
      <c r="BH83" s="39">
        <v>1893412</v>
      </c>
      <c r="BI83" s="39">
        <v>1893412</v>
      </c>
      <c r="BJ83" s="30">
        <v>0</v>
      </c>
      <c r="BK83" s="30">
        <v>0</v>
      </c>
      <c r="BL83" s="40"/>
      <c r="BM83" s="39">
        <v>248303</v>
      </c>
      <c r="BN83" s="39">
        <v>259564</v>
      </c>
      <c r="BO83" s="39">
        <v>259564</v>
      </c>
      <c r="BP83" s="30">
        <v>0</v>
      </c>
      <c r="BQ83" s="30">
        <v>0</v>
      </c>
      <c r="BR83" s="39"/>
      <c r="BS83" s="43">
        <v>0</v>
      </c>
      <c r="BT83" s="28">
        <v>1245476.9873866823</v>
      </c>
      <c r="BU83" s="28">
        <v>1245476.9873866823</v>
      </c>
      <c r="BV83" s="36">
        <v>0</v>
      </c>
      <c r="BW83" s="36">
        <v>0</v>
      </c>
      <c r="BX83" s="36"/>
      <c r="BY83" s="43">
        <v>0</v>
      </c>
      <c r="BZ83" s="36">
        <v>0</v>
      </c>
      <c r="CA83" s="36">
        <v>0</v>
      </c>
      <c r="CB83" s="30">
        <v>2672337</v>
      </c>
      <c r="CC83" s="30">
        <v>2672337</v>
      </c>
      <c r="CE83" s="28">
        <f t="shared" si="8"/>
        <v>66293737.80620265</v>
      </c>
      <c r="CF83" s="28">
        <f t="shared" si="8"/>
        <v>72401907.147386685</v>
      </c>
      <c r="CG83" s="28">
        <f t="shared" si="8"/>
        <v>72051443.147386685</v>
      </c>
      <c r="CH83" s="28">
        <f t="shared" si="12"/>
        <v>76954104.680000007</v>
      </c>
      <c r="CI83" s="28">
        <f t="shared" si="12"/>
        <v>76603640.680000007</v>
      </c>
      <c r="CK83" s="43">
        <v>0</v>
      </c>
      <c r="CL83" s="28">
        <v>-5842301.1588900005</v>
      </c>
      <c r="CM83" s="28">
        <v>-6032176.2068800004</v>
      </c>
      <c r="CN83" s="28">
        <v>-5732757.0143504599</v>
      </c>
      <c r="CO83" s="28">
        <v>-5732757.0143504599</v>
      </c>
      <c r="CQ83" s="28">
        <v>0</v>
      </c>
      <c r="CR83" s="28">
        <v>3977790.5822100001</v>
      </c>
      <c r="CS83" s="28">
        <v>3977790.5822100001</v>
      </c>
      <c r="CT83" s="28">
        <v>3977790.5822100001</v>
      </c>
      <c r="CU83" s="28">
        <v>3977790.5822100001</v>
      </c>
      <c r="CW83" s="28">
        <f t="shared" si="9"/>
        <v>66293737.80620265</v>
      </c>
      <c r="CX83" s="28">
        <f t="shared" si="9"/>
        <v>70537396.570706695</v>
      </c>
      <c r="CY83" s="28">
        <f t="shared" si="9"/>
        <v>69997057.522716686</v>
      </c>
      <c r="CZ83" s="28">
        <f t="shared" si="13"/>
        <v>75199138.247859553</v>
      </c>
      <c r="DA83" s="28">
        <f t="shared" si="13"/>
        <v>74848674.247859553</v>
      </c>
      <c r="DC83" s="28">
        <f t="shared" si="14"/>
        <v>4661741.6771528572</v>
      </c>
      <c r="DD83" s="28">
        <f t="shared" si="14"/>
        <v>4851616.7251428664</v>
      </c>
      <c r="DF83" s="28">
        <f t="shared" si="15"/>
        <v>8905400.4416569024</v>
      </c>
    </row>
    <row r="84" spans="1:110" x14ac:dyDescent="0.3">
      <c r="A84" s="27" t="s">
        <v>113</v>
      </c>
      <c r="B84" s="39">
        <v>0</v>
      </c>
      <c r="C84" s="39">
        <v>35847.97</v>
      </c>
      <c r="D84" s="39">
        <v>35847.97</v>
      </c>
      <c r="E84" s="39">
        <v>0</v>
      </c>
      <c r="F84" s="39">
        <v>0</v>
      </c>
      <c r="G84" s="40"/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40"/>
      <c r="N84" s="39">
        <v>10375.86</v>
      </c>
      <c r="O84" s="28">
        <v>15885.5</v>
      </c>
      <c r="P84" s="28">
        <v>15885.5</v>
      </c>
      <c r="Q84" s="28">
        <v>0</v>
      </c>
      <c r="R84" s="28">
        <v>0</v>
      </c>
      <c r="T84" s="41">
        <v>222972.93</v>
      </c>
      <c r="U84" s="41">
        <v>222972.93</v>
      </c>
      <c r="V84" s="41">
        <v>222972.93</v>
      </c>
      <c r="W84" s="41">
        <v>222972.93</v>
      </c>
      <c r="X84" s="41">
        <v>222972.93</v>
      </c>
      <c r="Z84" s="28">
        <v>0</v>
      </c>
      <c r="AA84" s="28">
        <v>101849</v>
      </c>
      <c r="AB84" s="28">
        <v>64813</v>
      </c>
      <c r="AC84" s="28">
        <v>101849</v>
      </c>
      <c r="AD84" s="28">
        <v>64813</v>
      </c>
      <c r="AE84" s="33">
        <f t="shared" si="10"/>
        <v>1.8518027608695707E-3</v>
      </c>
      <c r="AF84" s="28">
        <f t="shared" si="11"/>
        <v>55554.08282608712</v>
      </c>
      <c r="AH84" s="28">
        <v>0</v>
      </c>
      <c r="AI84" s="28">
        <v>0</v>
      </c>
      <c r="AJ84" s="28">
        <v>0</v>
      </c>
      <c r="AK84" s="28">
        <v>0</v>
      </c>
      <c r="AL84" s="28">
        <v>0</v>
      </c>
      <c r="AN84" s="28">
        <v>855086</v>
      </c>
      <c r="AO84" s="28">
        <v>121400</v>
      </c>
      <c r="AP84" s="28">
        <v>121400</v>
      </c>
      <c r="AQ84" s="28">
        <v>121400</v>
      </c>
      <c r="AR84" s="34">
        <v>121400</v>
      </c>
      <c r="AS84" s="35">
        <v>912580</v>
      </c>
      <c r="AT84" s="35"/>
      <c r="AU84" s="28">
        <v>0</v>
      </c>
      <c r="AV84" s="28">
        <v>986640</v>
      </c>
      <c r="AW84" s="28">
        <v>986640</v>
      </c>
      <c r="AX84" s="28">
        <v>0</v>
      </c>
      <c r="AY84" s="28">
        <v>0</v>
      </c>
      <c r="AZ84" s="42"/>
      <c r="BA84" s="36">
        <v>84263.828398653932</v>
      </c>
      <c r="BB84" s="36">
        <v>0</v>
      </c>
      <c r="BC84" s="36">
        <v>0</v>
      </c>
      <c r="BD84" s="36">
        <v>0</v>
      </c>
      <c r="BE84" s="36">
        <v>0</v>
      </c>
      <c r="BF84" s="36"/>
      <c r="BG84" s="39">
        <v>154299</v>
      </c>
      <c r="BH84" s="39">
        <v>222109</v>
      </c>
      <c r="BI84" s="39">
        <v>222109</v>
      </c>
      <c r="BJ84" s="30">
        <v>0</v>
      </c>
      <c r="BK84" s="30">
        <v>0</v>
      </c>
      <c r="BL84" s="40"/>
      <c r="BM84" s="39">
        <v>0</v>
      </c>
      <c r="BN84" s="39">
        <v>0</v>
      </c>
      <c r="BO84" s="39">
        <v>0</v>
      </c>
      <c r="BP84" s="30">
        <v>0</v>
      </c>
      <c r="BQ84" s="30">
        <v>0</v>
      </c>
      <c r="BR84" s="39"/>
      <c r="BS84" s="43">
        <v>0</v>
      </c>
      <c r="BT84" s="43">
        <v>0</v>
      </c>
      <c r="BU84" s="43">
        <v>0</v>
      </c>
      <c r="BV84" s="36">
        <v>0</v>
      </c>
      <c r="BW84" s="36">
        <v>0</v>
      </c>
      <c r="BX84" s="36"/>
      <c r="BY84" s="43">
        <v>0</v>
      </c>
      <c r="BZ84" s="36">
        <v>0</v>
      </c>
      <c r="CA84" s="36">
        <v>0</v>
      </c>
      <c r="CB84" s="30">
        <v>0</v>
      </c>
      <c r="CC84" s="30">
        <v>0</v>
      </c>
      <c r="CD84" s="43"/>
      <c r="CE84" s="28">
        <f t="shared" si="8"/>
        <v>1326997.618398654</v>
      </c>
      <c r="CF84" s="28">
        <f t="shared" si="8"/>
        <v>1706704.4</v>
      </c>
      <c r="CG84" s="28">
        <f t="shared" si="8"/>
        <v>1669668.4</v>
      </c>
      <c r="CH84" s="28">
        <f t="shared" si="12"/>
        <v>446221.93</v>
      </c>
      <c r="CI84" s="28">
        <f t="shared" si="12"/>
        <v>409185.93</v>
      </c>
      <c r="CK84" s="43">
        <v>0</v>
      </c>
      <c r="CL84" s="28">
        <v>-1029866.5649943278</v>
      </c>
      <c r="CM84" s="28">
        <v>-1063337.2742462875</v>
      </c>
      <c r="CN84" s="28">
        <v>-1010556.3910091146</v>
      </c>
      <c r="CO84" s="28">
        <v>-1010556.3910091146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W84" s="28">
        <f t="shared" si="9"/>
        <v>1326997.618398654</v>
      </c>
      <c r="CX84" s="28">
        <f t="shared" si="9"/>
        <v>676837.83500567218</v>
      </c>
      <c r="CY84" s="28">
        <f t="shared" si="9"/>
        <v>606331.12575371237</v>
      </c>
      <c r="CZ84" s="28">
        <f t="shared" si="13"/>
        <v>-564334.46100911452</v>
      </c>
      <c r="DA84" s="28">
        <f t="shared" si="13"/>
        <v>-601370.46100911452</v>
      </c>
      <c r="DC84" s="28">
        <f t="shared" si="14"/>
        <v>-1241172.2960147867</v>
      </c>
      <c r="DD84" s="28">
        <f t="shared" si="14"/>
        <v>-1207701.5867628269</v>
      </c>
      <c r="DF84" s="28">
        <f t="shared" si="15"/>
        <v>-1891332.0794077686</v>
      </c>
    </row>
    <row r="85" spans="1:110" x14ac:dyDescent="0.3">
      <c r="A85" s="27" t="s">
        <v>114</v>
      </c>
      <c r="B85" s="39">
        <v>33</v>
      </c>
      <c r="C85" s="39">
        <v>5901.07</v>
      </c>
      <c r="D85" s="39">
        <v>5901.07</v>
      </c>
      <c r="E85" s="39">
        <v>0</v>
      </c>
      <c r="F85" s="39">
        <v>0</v>
      </c>
      <c r="G85" s="40"/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40"/>
      <c r="N85" s="39">
        <v>11441.76</v>
      </c>
      <c r="O85" s="28">
        <v>17261.04</v>
      </c>
      <c r="P85" s="28">
        <v>17261.04</v>
      </c>
      <c r="Q85" s="28">
        <v>0</v>
      </c>
      <c r="R85" s="28">
        <v>0</v>
      </c>
      <c r="T85" s="41">
        <v>197378.2</v>
      </c>
      <c r="U85" s="41">
        <v>197378.2</v>
      </c>
      <c r="V85" s="41">
        <v>197378.2</v>
      </c>
      <c r="W85" s="41">
        <v>197378.2</v>
      </c>
      <c r="X85" s="41">
        <v>197378.2</v>
      </c>
      <c r="Z85" s="28">
        <v>0</v>
      </c>
      <c r="AA85" s="28">
        <v>58446</v>
      </c>
      <c r="AB85" s="28">
        <v>37193</v>
      </c>
      <c r="AC85" s="28">
        <v>58446</v>
      </c>
      <c r="AD85" s="28">
        <v>37193</v>
      </c>
      <c r="AE85" s="33">
        <f t="shared" si="10"/>
        <v>1.0626561297782298E-3</v>
      </c>
      <c r="AF85" s="28">
        <f t="shared" si="11"/>
        <v>31879.683893346893</v>
      </c>
      <c r="AH85" s="28">
        <v>0</v>
      </c>
      <c r="AI85" s="28">
        <v>0</v>
      </c>
      <c r="AJ85" s="28">
        <v>0</v>
      </c>
      <c r="AK85" s="28">
        <v>0</v>
      </c>
      <c r="AL85" s="28">
        <v>0</v>
      </c>
      <c r="AN85" s="28">
        <v>2099315</v>
      </c>
      <c r="AO85" s="28">
        <v>1210484</v>
      </c>
      <c r="AP85" s="28">
        <v>1210484</v>
      </c>
      <c r="AQ85" s="28">
        <v>902570</v>
      </c>
      <c r="AR85" s="34">
        <v>902570</v>
      </c>
      <c r="AS85" s="35">
        <v>2126865</v>
      </c>
      <c r="AT85" s="35"/>
      <c r="AU85" s="28">
        <v>0</v>
      </c>
      <c r="AV85" s="28">
        <v>570311</v>
      </c>
      <c r="AW85" s="28">
        <v>570311</v>
      </c>
      <c r="AX85" s="28">
        <v>178173</v>
      </c>
      <c r="AY85" s="28">
        <v>178173</v>
      </c>
      <c r="AZ85" s="42"/>
      <c r="BA85" s="36">
        <v>248652.19076118627</v>
      </c>
      <c r="BB85" s="36">
        <v>0</v>
      </c>
      <c r="BC85" s="36">
        <v>0</v>
      </c>
      <c r="BD85" s="36">
        <v>0</v>
      </c>
      <c r="BE85" s="36">
        <v>0</v>
      </c>
      <c r="BF85" s="36"/>
      <c r="BG85" s="39">
        <v>91372</v>
      </c>
      <c r="BH85" s="39">
        <v>131529</v>
      </c>
      <c r="BI85" s="39">
        <v>131529</v>
      </c>
      <c r="BJ85" s="30">
        <v>0</v>
      </c>
      <c r="BK85" s="30">
        <v>0</v>
      </c>
      <c r="BL85" s="40"/>
      <c r="BM85" s="39">
        <v>0</v>
      </c>
      <c r="BN85" s="39">
        <v>0</v>
      </c>
      <c r="BO85" s="39">
        <v>0</v>
      </c>
      <c r="BP85" s="30">
        <v>0</v>
      </c>
      <c r="BQ85" s="30">
        <v>0</v>
      </c>
      <c r="BR85" s="39"/>
      <c r="BS85" s="43">
        <v>0</v>
      </c>
      <c r="BT85" s="28">
        <v>71729.516037735913</v>
      </c>
      <c r="BU85" s="28">
        <v>71729.516037735913</v>
      </c>
      <c r="BV85" s="36">
        <v>0</v>
      </c>
      <c r="BW85" s="36">
        <v>0</v>
      </c>
      <c r="BX85" s="36"/>
      <c r="BY85" s="43">
        <v>0</v>
      </c>
      <c r="BZ85" s="36">
        <v>0</v>
      </c>
      <c r="CA85" s="36">
        <v>0</v>
      </c>
      <c r="CB85" s="30">
        <v>0</v>
      </c>
      <c r="CC85" s="30">
        <v>0</v>
      </c>
      <c r="CE85" s="28">
        <f t="shared" si="8"/>
        <v>2648192.1507611861</v>
      </c>
      <c r="CF85" s="28">
        <f t="shared" si="8"/>
        <v>2263039.8260377357</v>
      </c>
      <c r="CG85" s="28">
        <f t="shared" si="8"/>
        <v>2241786.8260377357</v>
      </c>
      <c r="CH85" s="28">
        <f t="shared" si="12"/>
        <v>1336567.2</v>
      </c>
      <c r="CI85" s="28">
        <f t="shared" si="12"/>
        <v>1315314.2</v>
      </c>
      <c r="CK85" s="43">
        <v>0</v>
      </c>
      <c r="CL85" s="28">
        <v>-551369.87776444829</v>
      </c>
      <c r="CM85" s="28">
        <v>-569289.42336018675</v>
      </c>
      <c r="CN85" s="28">
        <v>-541031.59838755068</v>
      </c>
      <c r="CO85" s="28">
        <v>-541031.59838755068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W85" s="28">
        <f t="shared" si="9"/>
        <v>2648192.1507611861</v>
      </c>
      <c r="CX85" s="28">
        <f t="shared" si="9"/>
        <v>1711669.9482732876</v>
      </c>
      <c r="CY85" s="28">
        <f t="shared" si="9"/>
        <v>1672497.4026775493</v>
      </c>
      <c r="CZ85" s="28">
        <f t="shared" si="13"/>
        <v>795535.60161244939</v>
      </c>
      <c r="DA85" s="28">
        <f t="shared" si="13"/>
        <v>774282.60161244939</v>
      </c>
      <c r="DC85" s="28">
        <f t="shared" si="14"/>
        <v>-916134.34666083823</v>
      </c>
      <c r="DD85" s="28">
        <f t="shared" si="14"/>
        <v>-898214.80106509989</v>
      </c>
      <c r="DF85" s="28">
        <f t="shared" si="15"/>
        <v>-1852656.5491487368</v>
      </c>
    </row>
    <row r="86" spans="1:110" x14ac:dyDescent="0.3">
      <c r="A86" s="27" t="s">
        <v>115</v>
      </c>
      <c r="B86" s="39">
        <v>2224822</v>
      </c>
      <c r="C86" s="39">
        <v>2659339.5299999998</v>
      </c>
      <c r="D86" s="39">
        <v>2659339.5299999998</v>
      </c>
      <c r="E86" s="39">
        <v>2659339.5299999998</v>
      </c>
      <c r="F86" s="39">
        <v>2659339.5299999998</v>
      </c>
      <c r="G86" s="40"/>
      <c r="H86" s="39">
        <v>3826085</v>
      </c>
      <c r="I86" s="43">
        <v>2738066</v>
      </c>
      <c r="J86" s="43">
        <v>2738066</v>
      </c>
      <c r="K86" s="43">
        <v>2738066</v>
      </c>
      <c r="L86" s="43">
        <v>2738066</v>
      </c>
      <c r="M86" s="40"/>
      <c r="N86" s="39">
        <v>789316.44000000006</v>
      </c>
      <c r="O86" s="28">
        <v>1184573.83</v>
      </c>
      <c r="P86" s="28">
        <v>1184573.83</v>
      </c>
      <c r="Q86" s="28">
        <v>0</v>
      </c>
      <c r="R86" s="28">
        <v>0</v>
      </c>
      <c r="T86" s="41">
        <v>590409.74</v>
      </c>
      <c r="U86" s="41">
        <v>590409.74</v>
      </c>
      <c r="V86" s="41">
        <v>590409.74</v>
      </c>
      <c r="W86" s="41">
        <v>590409.74</v>
      </c>
      <c r="X86" s="41">
        <v>590409.74</v>
      </c>
      <c r="Z86" s="28">
        <v>0</v>
      </c>
      <c r="AA86" s="28">
        <v>581659</v>
      </c>
      <c r="AB86" s="28">
        <v>370147</v>
      </c>
      <c r="AC86" s="28">
        <v>581659</v>
      </c>
      <c r="AD86" s="28">
        <v>370147</v>
      </c>
      <c r="AE86" s="33">
        <f t="shared" si="10"/>
        <v>1.0575633949126979E-2</v>
      </c>
      <c r="AF86" s="28">
        <f t="shared" si="11"/>
        <v>317269.01847380935</v>
      </c>
      <c r="AH86" s="28">
        <v>1249158</v>
      </c>
      <c r="AI86" s="28">
        <v>1281469</v>
      </c>
      <c r="AJ86" s="28">
        <v>1281469</v>
      </c>
      <c r="AK86" s="28">
        <v>1281469</v>
      </c>
      <c r="AL86" s="28">
        <v>1281469</v>
      </c>
      <c r="AN86" s="28">
        <v>19515825</v>
      </c>
      <c r="AO86" s="28">
        <v>20443378</v>
      </c>
      <c r="AP86" s="28">
        <v>20443378</v>
      </c>
      <c r="AQ86" s="28">
        <v>19593166</v>
      </c>
      <c r="AR86" s="34">
        <v>19593166</v>
      </c>
      <c r="AS86" s="35">
        <v>19806993</v>
      </c>
      <c r="AT86" s="35"/>
      <c r="AU86" s="28">
        <v>0</v>
      </c>
      <c r="AV86" s="28">
        <v>9157073</v>
      </c>
      <c r="AW86" s="28">
        <v>9157073</v>
      </c>
      <c r="AX86" s="28">
        <v>10254971</v>
      </c>
      <c r="AY86" s="28">
        <v>10254971</v>
      </c>
      <c r="AZ86" s="42"/>
      <c r="BA86" s="36">
        <v>1987145.2207071688</v>
      </c>
      <c r="BB86" s="36">
        <v>0</v>
      </c>
      <c r="BC86" s="36">
        <v>0</v>
      </c>
      <c r="BD86" s="36">
        <v>0</v>
      </c>
      <c r="BE86" s="36">
        <v>0</v>
      </c>
      <c r="BF86" s="36"/>
      <c r="BG86" s="39">
        <v>964657</v>
      </c>
      <c r="BH86" s="39">
        <v>1388602</v>
      </c>
      <c r="BI86" s="39">
        <v>1388602</v>
      </c>
      <c r="BJ86" s="30">
        <v>0</v>
      </c>
      <c r="BK86" s="30">
        <v>0</v>
      </c>
      <c r="BL86" s="40"/>
      <c r="BM86" s="39">
        <v>695770</v>
      </c>
      <c r="BN86" s="39">
        <v>727324</v>
      </c>
      <c r="BO86" s="39">
        <v>727324</v>
      </c>
      <c r="BP86" s="30">
        <v>0</v>
      </c>
      <c r="BQ86" s="30">
        <v>0</v>
      </c>
      <c r="BR86" s="39"/>
      <c r="BS86" s="43">
        <v>0</v>
      </c>
      <c r="BT86" s="28">
        <v>1593534.8962079519</v>
      </c>
      <c r="BU86" s="28">
        <v>1593534.8962079519</v>
      </c>
      <c r="BV86" s="36">
        <v>0</v>
      </c>
      <c r="BW86" s="36">
        <v>0</v>
      </c>
      <c r="BX86" s="36"/>
      <c r="BY86" s="43">
        <v>0</v>
      </c>
      <c r="BZ86" s="36">
        <v>0</v>
      </c>
      <c r="CA86" s="36">
        <v>0</v>
      </c>
      <c r="CB86" s="30">
        <v>0</v>
      </c>
      <c r="CC86" s="30">
        <v>0</v>
      </c>
      <c r="CE86" s="28">
        <f t="shared" si="8"/>
        <v>31843188.40070717</v>
      </c>
      <c r="CF86" s="28">
        <f t="shared" si="8"/>
        <v>42345428.996207952</v>
      </c>
      <c r="CG86" s="28">
        <f t="shared" si="8"/>
        <v>42133916.996207952</v>
      </c>
      <c r="CH86" s="28">
        <f t="shared" si="12"/>
        <v>37699080.269999996</v>
      </c>
      <c r="CI86" s="28">
        <f t="shared" si="12"/>
        <v>37487568.269999996</v>
      </c>
      <c r="CK86" s="43">
        <v>0</v>
      </c>
      <c r="CL86" s="28">
        <v>-3683211.2746800003</v>
      </c>
      <c r="CM86" s="28">
        <v>-3802915.8052266669</v>
      </c>
      <c r="CN86" s="28">
        <v>-3614150.4342217403</v>
      </c>
      <c r="CO86" s="28">
        <v>-3614150.4342217403</v>
      </c>
      <c r="CQ86" s="28">
        <v>0</v>
      </c>
      <c r="CR86" s="28">
        <v>6930771.2909999993</v>
      </c>
      <c r="CS86" s="28">
        <v>6930771.2909999993</v>
      </c>
      <c r="CT86" s="28">
        <v>6930771.2909999993</v>
      </c>
      <c r="CU86" s="28">
        <v>6930771.2909999993</v>
      </c>
      <c r="CW86" s="28">
        <f t="shared" si="9"/>
        <v>31843188.40070717</v>
      </c>
      <c r="CX86" s="28">
        <f t="shared" si="9"/>
        <v>45592989.01252795</v>
      </c>
      <c r="CY86" s="28">
        <f t="shared" si="9"/>
        <v>45261772.481981285</v>
      </c>
      <c r="CZ86" s="28">
        <f t="shared" si="13"/>
        <v>41015701.12677826</v>
      </c>
      <c r="DA86" s="28">
        <f t="shared" si="13"/>
        <v>40804189.12677826</v>
      </c>
      <c r="DC86" s="28">
        <f t="shared" si="14"/>
        <v>-4577287.8857496902</v>
      </c>
      <c r="DD86" s="28">
        <f t="shared" si="14"/>
        <v>-4457583.355203025</v>
      </c>
      <c r="DF86" s="28">
        <f t="shared" si="15"/>
        <v>9172512.7260710895</v>
      </c>
    </row>
    <row r="87" spans="1:110" x14ac:dyDescent="0.3">
      <c r="A87" s="27" t="s">
        <v>116</v>
      </c>
      <c r="B87" s="39">
        <v>195096</v>
      </c>
      <c r="C87" s="39">
        <v>337954.26</v>
      </c>
      <c r="D87" s="39">
        <v>337954.26</v>
      </c>
      <c r="E87" s="39">
        <v>0</v>
      </c>
      <c r="F87" s="39">
        <v>0</v>
      </c>
      <c r="G87" s="40"/>
      <c r="H87" s="39">
        <v>419820</v>
      </c>
      <c r="I87" s="39">
        <v>0</v>
      </c>
      <c r="J87" s="39">
        <v>0</v>
      </c>
      <c r="K87" s="39">
        <v>0</v>
      </c>
      <c r="L87" s="39">
        <v>0</v>
      </c>
      <c r="M87" s="40"/>
      <c r="N87" s="39">
        <v>251298.96000000002</v>
      </c>
      <c r="O87" s="28">
        <v>377139.17</v>
      </c>
      <c r="P87" s="28">
        <v>377139.17</v>
      </c>
      <c r="Q87" s="28">
        <v>0</v>
      </c>
      <c r="R87" s="28">
        <v>0</v>
      </c>
      <c r="T87" s="41">
        <v>587971.83999999997</v>
      </c>
      <c r="U87" s="41">
        <v>587971.83999999997</v>
      </c>
      <c r="V87" s="41">
        <v>587971.83999999997</v>
      </c>
      <c r="W87" s="41">
        <v>587971.83999999997</v>
      </c>
      <c r="X87" s="41">
        <v>587971.83999999997</v>
      </c>
      <c r="Z87" s="28">
        <v>0</v>
      </c>
      <c r="AA87" s="28">
        <v>644994</v>
      </c>
      <c r="AB87" s="28">
        <v>410450</v>
      </c>
      <c r="AC87" s="28">
        <v>644994</v>
      </c>
      <c r="AD87" s="28">
        <v>410450</v>
      </c>
      <c r="AE87" s="33">
        <f t="shared" si="10"/>
        <v>1.172718112052458E-2</v>
      </c>
      <c r="AF87" s="28">
        <f t="shared" si="11"/>
        <v>351815.43361573736</v>
      </c>
      <c r="AH87" s="28">
        <v>39547</v>
      </c>
      <c r="AI87" s="28">
        <v>41553</v>
      </c>
      <c r="AJ87" s="28">
        <v>41553</v>
      </c>
      <c r="AK87" s="28">
        <v>41553</v>
      </c>
      <c r="AL87" s="28">
        <v>41553</v>
      </c>
      <c r="AN87" s="28">
        <v>10849101</v>
      </c>
      <c r="AO87" s="28">
        <v>0</v>
      </c>
      <c r="AP87" s="28">
        <v>0</v>
      </c>
      <c r="AQ87" s="28">
        <v>0</v>
      </c>
      <c r="AR87" s="34">
        <v>0</v>
      </c>
      <c r="AS87" s="35">
        <v>11234904</v>
      </c>
      <c r="AT87" s="35"/>
      <c r="AU87" s="28">
        <v>0</v>
      </c>
      <c r="AV87" s="28">
        <v>3992091</v>
      </c>
      <c r="AW87" s="28">
        <v>3992091</v>
      </c>
      <c r="AX87" s="28">
        <v>0</v>
      </c>
      <c r="AY87" s="28">
        <v>0</v>
      </c>
      <c r="AZ87" s="42"/>
      <c r="BA87" s="36">
        <v>1344867.7134980925</v>
      </c>
      <c r="BB87" s="36">
        <v>0</v>
      </c>
      <c r="BC87" s="36">
        <v>0</v>
      </c>
      <c r="BD87" s="36">
        <v>0</v>
      </c>
      <c r="BE87" s="36">
        <v>0</v>
      </c>
      <c r="BF87" s="36"/>
      <c r="BG87" s="39">
        <v>1880830</v>
      </c>
      <c r="BH87" s="39">
        <v>2707412</v>
      </c>
      <c r="BI87" s="39">
        <v>2707412</v>
      </c>
      <c r="BJ87" s="30">
        <v>0</v>
      </c>
      <c r="BK87" s="30">
        <v>0</v>
      </c>
      <c r="BL87" s="40"/>
      <c r="BM87" s="39">
        <v>0</v>
      </c>
      <c r="BN87" s="39">
        <v>0</v>
      </c>
      <c r="BO87" s="39">
        <v>0</v>
      </c>
      <c r="BP87" s="30">
        <v>0</v>
      </c>
      <c r="BQ87" s="30">
        <v>0</v>
      </c>
      <c r="BR87" s="39"/>
      <c r="BS87" s="43">
        <v>0</v>
      </c>
      <c r="BT87" s="43">
        <v>0</v>
      </c>
      <c r="BU87" s="43">
        <v>0</v>
      </c>
      <c r="BV87" s="36">
        <v>0</v>
      </c>
      <c r="BW87" s="36">
        <v>0</v>
      </c>
      <c r="BX87" s="36"/>
      <c r="BY87" s="43">
        <v>0</v>
      </c>
      <c r="BZ87" s="36">
        <v>0</v>
      </c>
      <c r="CA87" s="36">
        <v>0</v>
      </c>
      <c r="CB87" s="30">
        <v>0</v>
      </c>
      <c r="CC87" s="30">
        <v>0</v>
      </c>
      <c r="CD87" s="43"/>
      <c r="CE87" s="28">
        <f t="shared" si="8"/>
        <v>15568532.513498094</v>
      </c>
      <c r="CF87" s="28">
        <f t="shared" si="8"/>
        <v>8689115.2699999996</v>
      </c>
      <c r="CG87" s="28">
        <f t="shared" si="8"/>
        <v>8454571.2699999996</v>
      </c>
      <c r="CH87" s="28">
        <f t="shared" si="12"/>
        <v>1274518.8399999999</v>
      </c>
      <c r="CI87" s="28">
        <f t="shared" si="12"/>
        <v>1039974.84</v>
      </c>
      <c r="CK87" s="43">
        <v>0</v>
      </c>
      <c r="CL87" s="28">
        <v>-5581053.8078399999</v>
      </c>
      <c r="CM87" s="28">
        <v>-5762438.30528</v>
      </c>
      <c r="CN87" s="28">
        <v>-5476408.0957512492</v>
      </c>
      <c r="CO87" s="28">
        <v>-5476408.0957512492</v>
      </c>
      <c r="CQ87" s="28">
        <v>0</v>
      </c>
      <c r="CR87" s="28">
        <v>1471823.4047999999</v>
      </c>
      <c r="CS87" s="28">
        <v>1471823.4047999999</v>
      </c>
      <c r="CT87" s="28">
        <v>1471823.4047999999</v>
      </c>
      <c r="CU87" s="28">
        <v>1471823.4047999999</v>
      </c>
      <c r="CW87" s="28">
        <f t="shared" si="9"/>
        <v>15568532.513498094</v>
      </c>
      <c r="CX87" s="28">
        <f t="shared" si="9"/>
        <v>4579884.8669599993</v>
      </c>
      <c r="CY87" s="28">
        <f t="shared" si="9"/>
        <v>4163956.3695199993</v>
      </c>
      <c r="CZ87" s="28">
        <f t="shared" si="13"/>
        <v>-2730065.8509512497</v>
      </c>
      <c r="DA87" s="28">
        <f t="shared" si="13"/>
        <v>-2964609.8509512497</v>
      </c>
      <c r="DC87" s="28">
        <f t="shared" si="14"/>
        <v>-7309950.717911249</v>
      </c>
      <c r="DD87" s="28">
        <f t="shared" si="14"/>
        <v>-7128566.220471249</v>
      </c>
      <c r="DF87" s="28">
        <f t="shared" si="15"/>
        <v>-18298598.364449345</v>
      </c>
    </row>
    <row r="88" spans="1:110" x14ac:dyDescent="0.3">
      <c r="A88" s="27" t="s">
        <v>117</v>
      </c>
      <c r="B88" s="39">
        <v>46</v>
      </c>
      <c r="C88" s="39">
        <v>10555.31</v>
      </c>
      <c r="D88" s="39">
        <v>10555.31</v>
      </c>
      <c r="E88" s="39">
        <v>0</v>
      </c>
      <c r="F88" s="39">
        <v>0</v>
      </c>
      <c r="G88" s="40"/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40"/>
      <c r="N88" s="39">
        <v>21991.86</v>
      </c>
      <c r="O88" s="28">
        <v>33846.660000000003</v>
      </c>
      <c r="P88" s="28">
        <v>33846.660000000003</v>
      </c>
      <c r="Q88" s="28">
        <v>0</v>
      </c>
      <c r="R88" s="28">
        <v>0</v>
      </c>
      <c r="T88" s="41">
        <v>352449.49</v>
      </c>
      <c r="U88" s="41">
        <v>352449.49</v>
      </c>
      <c r="V88" s="41">
        <v>352449.49</v>
      </c>
      <c r="W88" s="41">
        <v>352449.49</v>
      </c>
      <c r="X88" s="41">
        <v>352449.49</v>
      </c>
      <c r="Z88" s="28">
        <v>0</v>
      </c>
      <c r="AA88" s="28">
        <v>246601</v>
      </c>
      <c r="AB88" s="28">
        <v>156928</v>
      </c>
      <c r="AC88" s="28">
        <v>246601</v>
      </c>
      <c r="AD88" s="28">
        <v>156928</v>
      </c>
      <c r="AE88" s="33">
        <f t="shared" si="10"/>
        <v>4.4836612301858338E-3</v>
      </c>
      <c r="AF88" s="28">
        <f t="shared" si="11"/>
        <v>134509.83690557501</v>
      </c>
      <c r="AH88" s="28">
        <v>12713</v>
      </c>
      <c r="AI88" s="28">
        <v>13779</v>
      </c>
      <c r="AJ88" s="28">
        <v>13779</v>
      </c>
      <c r="AK88" s="28">
        <v>13779</v>
      </c>
      <c r="AL88" s="28">
        <v>13779</v>
      </c>
      <c r="AN88" s="28">
        <v>6394518</v>
      </c>
      <c r="AO88" s="28">
        <v>1090703</v>
      </c>
      <c r="AP88" s="28">
        <v>1090703</v>
      </c>
      <c r="AQ88" s="28">
        <v>0</v>
      </c>
      <c r="AR88" s="34">
        <v>0</v>
      </c>
      <c r="AS88" s="35">
        <v>6535396</v>
      </c>
      <c r="AT88" s="35"/>
      <c r="AU88" s="28">
        <v>0</v>
      </c>
      <c r="AV88" s="28">
        <v>1530266</v>
      </c>
      <c r="AW88" s="28">
        <v>1530266</v>
      </c>
      <c r="AX88" s="28">
        <v>0</v>
      </c>
      <c r="AY88" s="28">
        <v>0</v>
      </c>
      <c r="AZ88" s="42"/>
      <c r="BA88" s="36">
        <v>179106.08996750606</v>
      </c>
      <c r="BB88" s="36">
        <v>0</v>
      </c>
      <c r="BC88" s="36">
        <v>0</v>
      </c>
      <c r="BD88" s="36">
        <v>0</v>
      </c>
      <c r="BE88" s="36">
        <v>0</v>
      </c>
      <c r="BF88" s="36"/>
      <c r="BG88" s="39">
        <v>404221</v>
      </c>
      <c r="BH88" s="39">
        <v>581867</v>
      </c>
      <c r="BI88" s="39">
        <v>581867</v>
      </c>
      <c r="BJ88" s="30">
        <v>0</v>
      </c>
      <c r="BK88" s="30">
        <v>0</v>
      </c>
      <c r="BL88" s="40"/>
      <c r="BM88" s="39">
        <v>0</v>
      </c>
      <c r="BN88" s="39">
        <v>0</v>
      </c>
      <c r="BO88" s="39">
        <v>0</v>
      </c>
      <c r="BP88" s="30">
        <v>0</v>
      </c>
      <c r="BQ88" s="30">
        <v>0</v>
      </c>
      <c r="BR88" s="39"/>
      <c r="BS88" s="43">
        <v>0</v>
      </c>
      <c r="BT88" s="43">
        <v>0</v>
      </c>
      <c r="BU88" s="43">
        <v>0</v>
      </c>
      <c r="BV88" s="36">
        <v>0</v>
      </c>
      <c r="BW88" s="36">
        <v>0</v>
      </c>
      <c r="BX88" s="36"/>
      <c r="BY88" s="43">
        <v>0</v>
      </c>
      <c r="BZ88" s="36">
        <v>0</v>
      </c>
      <c r="CA88" s="36">
        <v>0</v>
      </c>
      <c r="CB88" s="30">
        <v>0</v>
      </c>
      <c r="CC88" s="30">
        <v>0</v>
      </c>
      <c r="CD88" s="43"/>
      <c r="CE88" s="28">
        <f t="shared" si="8"/>
        <v>7365045.4399675066</v>
      </c>
      <c r="CF88" s="28">
        <f t="shared" si="8"/>
        <v>3860067.4600000004</v>
      </c>
      <c r="CG88" s="28">
        <f t="shared" si="8"/>
        <v>3770394.4600000004</v>
      </c>
      <c r="CH88" s="28">
        <f t="shared" si="12"/>
        <v>612829.49</v>
      </c>
      <c r="CI88" s="28">
        <f t="shared" si="12"/>
        <v>523156.49</v>
      </c>
      <c r="CK88" s="43">
        <v>0</v>
      </c>
      <c r="CL88" s="28">
        <v>-3017405.8292700001</v>
      </c>
      <c r="CM88" s="28">
        <v>-3115471.6531733335</v>
      </c>
      <c r="CN88" s="28">
        <v>-2960828.954626516</v>
      </c>
      <c r="CO88" s="28">
        <v>-2960828.954626516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W88" s="28">
        <f t="shared" si="9"/>
        <v>7365045.4399675066</v>
      </c>
      <c r="CX88" s="28">
        <f t="shared" si="9"/>
        <v>842661.63072999998</v>
      </c>
      <c r="CY88" s="28">
        <f t="shared" si="9"/>
        <v>654922.80682666658</v>
      </c>
      <c r="CZ88" s="28">
        <f t="shared" si="13"/>
        <v>-2347999.4646265162</v>
      </c>
      <c r="DA88" s="28">
        <f t="shared" si="13"/>
        <v>-2437672.4646265162</v>
      </c>
      <c r="DC88" s="28">
        <f t="shared" si="14"/>
        <v>-3190661.0953565161</v>
      </c>
      <c r="DD88" s="28">
        <f t="shared" si="14"/>
        <v>-3092595.2714531827</v>
      </c>
      <c r="DF88" s="28">
        <f t="shared" si="15"/>
        <v>-9713044.9045940228</v>
      </c>
    </row>
    <row r="89" spans="1:110" x14ac:dyDescent="0.3">
      <c r="A89" s="27" t="s">
        <v>118</v>
      </c>
      <c r="B89" s="39">
        <v>1785473</v>
      </c>
      <c r="C89" s="39">
        <v>1294698.06</v>
      </c>
      <c r="D89" s="39">
        <v>1294698.06</v>
      </c>
      <c r="E89" s="39">
        <v>1294698.06</v>
      </c>
      <c r="F89" s="39">
        <v>1294698.06</v>
      </c>
      <c r="G89" s="40"/>
      <c r="H89" s="39">
        <v>0</v>
      </c>
      <c r="I89" s="39">
        <v>0</v>
      </c>
      <c r="J89" s="39">
        <v>0</v>
      </c>
      <c r="K89" s="39">
        <v>0</v>
      </c>
      <c r="L89" s="39">
        <v>0</v>
      </c>
      <c r="M89" s="40"/>
      <c r="N89" s="39">
        <v>628630.20000000007</v>
      </c>
      <c r="O89" s="28">
        <v>997845.8</v>
      </c>
      <c r="P89" s="28">
        <v>997845.8</v>
      </c>
      <c r="Q89" s="28">
        <v>0</v>
      </c>
      <c r="R89" s="28">
        <v>0</v>
      </c>
      <c r="T89" s="41">
        <v>326816.90999999997</v>
      </c>
      <c r="U89" s="41">
        <v>326816.90999999997</v>
      </c>
      <c r="V89" s="41">
        <v>326816.90999999997</v>
      </c>
      <c r="W89" s="41">
        <v>326816.90999999997</v>
      </c>
      <c r="X89" s="41">
        <v>326816.90999999997</v>
      </c>
      <c r="Z89" s="28">
        <v>0</v>
      </c>
      <c r="AA89" s="28">
        <v>269690</v>
      </c>
      <c r="AB89" s="28">
        <v>171621</v>
      </c>
      <c r="AC89" s="28">
        <v>269690</v>
      </c>
      <c r="AD89" s="28">
        <v>171621</v>
      </c>
      <c r="AE89" s="33">
        <f t="shared" si="10"/>
        <v>4.9034618560704034E-3</v>
      </c>
      <c r="AF89" s="28">
        <f t="shared" si="11"/>
        <v>147103.8556821121</v>
      </c>
      <c r="AH89" s="28">
        <v>33317</v>
      </c>
      <c r="AI89" s="28">
        <v>33611</v>
      </c>
      <c r="AJ89" s="28">
        <v>33611</v>
      </c>
      <c r="AK89" s="28">
        <v>33611</v>
      </c>
      <c r="AL89" s="28">
        <v>33611</v>
      </c>
      <c r="AN89" s="28">
        <v>12589621</v>
      </c>
      <c r="AO89" s="28">
        <v>10063726</v>
      </c>
      <c r="AP89" s="28">
        <v>10063726</v>
      </c>
      <c r="AQ89" s="28">
        <v>9639497</v>
      </c>
      <c r="AR89" s="34">
        <v>9639497</v>
      </c>
      <c r="AS89" s="35">
        <v>12700757</v>
      </c>
      <c r="AT89" s="35"/>
      <c r="AU89" s="28">
        <v>0</v>
      </c>
      <c r="AV89" s="28">
        <v>3577810</v>
      </c>
      <c r="AW89" s="28">
        <v>3577810</v>
      </c>
      <c r="AX89" s="28">
        <v>4176500</v>
      </c>
      <c r="AY89" s="28">
        <v>4176500</v>
      </c>
      <c r="AZ89" s="42"/>
      <c r="BA89" s="36">
        <v>528644.14609083079</v>
      </c>
      <c r="BB89" s="36">
        <v>0</v>
      </c>
      <c r="BC89" s="36">
        <v>0</v>
      </c>
      <c r="BD89" s="36">
        <v>0</v>
      </c>
      <c r="BE89" s="36">
        <v>0</v>
      </c>
      <c r="BF89" s="36"/>
      <c r="BG89" s="39">
        <v>401756</v>
      </c>
      <c r="BH89" s="39">
        <v>578318</v>
      </c>
      <c r="BI89" s="39">
        <v>578318</v>
      </c>
      <c r="BJ89" s="30">
        <v>0</v>
      </c>
      <c r="BK89" s="30">
        <v>0</v>
      </c>
      <c r="BL89" s="40"/>
      <c r="BM89" s="39">
        <v>25080</v>
      </c>
      <c r="BN89" s="39">
        <v>26217</v>
      </c>
      <c r="BO89" s="39">
        <v>26217</v>
      </c>
      <c r="BP89" s="30">
        <v>0</v>
      </c>
      <c r="BQ89" s="30">
        <v>0</v>
      </c>
      <c r="BR89" s="39"/>
      <c r="BS89" s="43">
        <v>0</v>
      </c>
      <c r="BT89" s="43">
        <v>0</v>
      </c>
      <c r="BU89" s="43">
        <v>0</v>
      </c>
      <c r="BV89" s="36">
        <v>0</v>
      </c>
      <c r="BW89" s="36">
        <v>0</v>
      </c>
      <c r="BX89" s="36"/>
      <c r="BY89" s="43">
        <v>0</v>
      </c>
      <c r="BZ89" s="36">
        <v>0</v>
      </c>
      <c r="CA89" s="36">
        <v>0</v>
      </c>
      <c r="CB89" s="30">
        <v>0</v>
      </c>
      <c r="CC89" s="30">
        <v>0</v>
      </c>
      <c r="CD89" s="43"/>
      <c r="CE89" s="28">
        <f t="shared" si="8"/>
        <v>16319338.256090831</v>
      </c>
      <c r="CF89" s="28">
        <f t="shared" si="8"/>
        <v>17168732.77</v>
      </c>
      <c r="CG89" s="28">
        <f t="shared" si="8"/>
        <v>17070663.77</v>
      </c>
      <c r="CH89" s="28">
        <f t="shared" si="12"/>
        <v>15740812.970000001</v>
      </c>
      <c r="CI89" s="28">
        <f t="shared" si="12"/>
        <v>15642743.970000001</v>
      </c>
      <c r="CK89" s="43">
        <v>0</v>
      </c>
      <c r="CL89" s="28">
        <v>-2039531.6373600001</v>
      </c>
      <c r="CM89" s="28">
        <v>-2105816.5064533334</v>
      </c>
      <c r="CN89" s="28">
        <v>-2001290.0708265866</v>
      </c>
      <c r="CO89" s="28">
        <v>-2001290.0708265866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W89" s="28">
        <f t="shared" si="9"/>
        <v>16319338.256090831</v>
      </c>
      <c r="CX89" s="28">
        <f t="shared" si="9"/>
        <v>15129201.132640002</v>
      </c>
      <c r="CY89" s="28">
        <f t="shared" si="9"/>
        <v>14964847.263546668</v>
      </c>
      <c r="CZ89" s="28">
        <f t="shared" si="13"/>
        <v>13739522.899173414</v>
      </c>
      <c r="DA89" s="28">
        <f t="shared" si="13"/>
        <v>13641453.899173414</v>
      </c>
      <c r="DC89" s="28">
        <f t="shared" si="14"/>
        <v>-1389678.233466588</v>
      </c>
      <c r="DD89" s="28">
        <f t="shared" si="14"/>
        <v>-1323393.3643732537</v>
      </c>
      <c r="DF89" s="28">
        <f t="shared" si="15"/>
        <v>-2579815.3569174167</v>
      </c>
    </row>
    <row r="90" spans="1:110" x14ac:dyDescent="0.3">
      <c r="A90" s="27" t="s">
        <v>119</v>
      </c>
      <c r="B90" s="39">
        <v>820</v>
      </c>
      <c r="C90" s="39">
        <v>14238.43</v>
      </c>
      <c r="D90" s="39">
        <v>14238.43</v>
      </c>
      <c r="E90" s="39">
        <v>0</v>
      </c>
      <c r="F90" s="39">
        <v>0</v>
      </c>
      <c r="G90" s="40"/>
      <c r="H90" s="39">
        <v>0</v>
      </c>
      <c r="I90" s="39">
        <v>0</v>
      </c>
      <c r="J90" s="39">
        <v>0</v>
      </c>
      <c r="K90" s="39">
        <v>0</v>
      </c>
      <c r="L90" s="39">
        <v>0</v>
      </c>
      <c r="M90" s="40"/>
      <c r="N90" s="39">
        <v>7295.64</v>
      </c>
      <c r="O90" s="28">
        <v>11149.74</v>
      </c>
      <c r="P90" s="28">
        <v>11149.74</v>
      </c>
      <c r="Q90" s="28">
        <v>0</v>
      </c>
      <c r="R90" s="28">
        <v>0</v>
      </c>
      <c r="T90" s="41">
        <v>177587.26</v>
      </c>
      <c r="U90" s="41">
        <v>177587.26</v>
      </c>
      <c r="V90" s="41">
        <v>177587.26</v>
      </c>
      <c r="W90" s="41">
        <v>177587.26</v>
      </c>
      <c r="X90" s="41">
        <v>177587.26</v>
      </c>
      <c r="Z90" s="28">
        <v>0</v>
      </c>
      <c r="AA90" s="28">
        <v>39757</v>
      </c>
      <c r="AB90" s="28">
        <v>25300</v>
      </c>
      <c r="AC90" s="28">
        <v>39757</v>
      </c>
      <c r="AD90" s="28">
        <v>25300</v>
      </c>
      <c r="AE90" s="33">
        <f t="shared" si="10"/>
        <v>7.2285562316656545E-4</v>
      </c>
      <c r="AF90" s="28">
        <f t="shared" si="11"/>
        <v>21685.668694996963</v>
      </c>
      <c r="AH90" s="28">
        <v>0</v>
      </c>
      <c r="AI90" s="28">
        <v>0</v>
      </c>
      <c r="AJ90" s="28">
        <v>0</v>
      </c>
      <c r="AK90" s="28">
        <v>0</v>
      </c>
      <c r="AL90" s="28">
        <v>0</v>
      </c>
      <c r="AN90" s="28">
        <v>102178</v>
      </c>
      <c r="AO90" s="28">
        <v>31500</v>
      </c>
      <c r="AP90" s="28">
        <v>31500</v>
      </c>
      <c r="AQ90" s="28">
        <v>31500</v>
      </c>
      <c r="AR90" s="34">
        <v>31500</v>
      </c>
      <c r="AS90" s="35">
        <v>120693</v>
      </c>
      <c r="AT90" s="35"/>
      <c r="AU90" s="28">
        <v>0</v>
      </c>
      <c r="AV90" s="28">
        <v>121728</v>
      </c>
      <c r="AW90" s="28">
        <v>121728</v>
      </c>
      <c r="AX90" s="28">
        <v>0</v>
      </c>
      <c r="AY90" s="28">
        <v>0</v>
      </c>
      <c r="AZ90" s="42"/>
      <c r="BA90" s="36">
        <v>3527.9165000218768</v>
      </c>
      <c r="BB90" s="36">
        <v>0</v>
      </c>
      <c r="BC90" s="36">
        <v>0</v>
      </c>
      <c r="BD90" s="36">
        <v>0</v>
      </c>
      <c r="BE90" s="36">
        <v>0</v>
      </c>
      <c r="BF90" s="36"/>
      <c r="BG90" s="39">
        <v>28110</v>
      </c>
      <c r="BH90" s="39">
        <v>40463</v>
      </c>
      <c r="BI90" s="39">
        <v>40463</v>
      </c>
      <c r="BJ90" s="30">
        <v>0</v>
      </c>
      <c r="BK90" s="30">
        <v>0</v>
      </c>
      <c r="BL90" s="40"/>
      <c r="BM90" s="39">
        <v>0</v>
      </c>
      <c r="BN90" s="39">
        <v>0</v>
      </c>
      <c r="BO90" s="39">
        <v>0</v>
      </c>
      <c r="BP90" s="30">
        <v>0</v>
      </c>
      <c r="BQ90" s="30">
        <v>0</v>
      </c>
      <c r="BR90" s="39"/>
      <c r="BS90" s="43">
        <v>0</v>
      </c>
      <c r="BT90" s="43">
        <v>0</v>
      </c>
      <c r="BU90" s="43">
        <v>0</v>
      </c>
      <c r="BV90" s="36">
        <v>0</v>
      </c>
      <c r="BW90" s="36">
        <v>0</v>
      </c>
      <c r="BX90" s="36"/>
      <c r="BY90" s="43">
        <v>0</v>
      </c>
      <c r="BZ90" s="36">
        <v>0</v>
      </c>
      <c r="CA90" s="36">
        <v>0</v>
      </c>
      <c r="CB90" s="30">
        <v>0</v>
      </c>
      <c r="CC90" s="30">
        <v>0</v>
      </c>
      <c r="CD90" s="43"/>
      <c r="CE90" s="28">
        <f t="shared" si="8"/>
        <v>319518.8165000219</v>
      </c>
      <c r="CF90" s="28">
        <f t="shared" si="8"/>
        <v>436423.43</v>
      </c>
      <c r="CG90" s="28">
        <f t="shared" si="8"/>
        <v>421966.43</v>
      </c>
      <c r="CH90" s="28">
        <f t="shared" si="12"/>
        <v>248844.26</v>
      </c>
      <c r="CI90" s="28">
        <f t="shared" si="12"/>
        <v>234387.26</v>
      </c>
      <c r="CK90" s="43">
        <v>0</v>
      </c>
      <c r="CL90" s="28">
        <v>-281467.5760985376</v>
      </c>
      <c r="CM90" s="28">
        <v>-290615.28486360452</v>
      </c>
      <c r="CN90" s="28">
        <v>-276190.01097466261</v>
      </c>
      <c r="CO90" s="28">
        <v>-276190.01097466261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W90" s="28">
        <f t="shared" si="9"/>
        <v>319518.8165000219</v>
      </c>
      <c r="CX90" s="28">
        <f t="shared" si="9"/>
        <v>154955.8539014624</v>
      </c>
      <c r="CY90" s="28">
        <f t="shared" si="9"/>
        <v>131351.1451363955</v>
      </c>
      <c r="CZ90" s="28">
        <f t="shared" si="13"/>
        <v>-27345.750974662602</v>
      </c>
      <c r="DA90" s="28">
        <f t="shared" si="13"/>
        <v>-41802.750974662602</v>
      </c>
      <c r="DC90" s="28">
        <f t="shared" si="14"/>
        <v>-182301.604876125</v>
      </c>
      <c r="DD90" s="28">
        <f t="shared" si="14"/>
        <v>-173153.8961110581</v>
      </c>
      <c r="DF90" s="28">
        <f t="shared" si="15"/>
        <v>-346864.5674746845</v>
      </c>
    </row>
    <row r="91" spans="1:110" x14ac:dyDescent="0.3">
      <c r="A91" s="27" t="s">
        <v>120</v>
      </c>
      <c r="B91" s="39">
        <v>2998</v>
      </c>
      <c r="C91" s="39">
        <v>55740.91</v>
      </c>
      <c r="D91" s="39">
        <v>55740.91</v>
      </c>
      <c r="E91" s="39">
        <v>0</v>
      </c>
      <c r="F91" s="39">
        <v>0</v>
      </c>
      <c r="G91" s="40"/>
      <c r="H91" s="39">
        <v>0</v>
      </c>
      <c r="I91" s="39">
        <v>0</v>
      </c>
      <c r="J91" s="39">
        <v>0</v>
      </c>
      <c r="K91" s="39">
        <v>0</v>
      </c>
      <c r="L91" s="39">
        <v>0</v>
      </c>
      <c r="M91" s="40"/>
      <c r="N91" s="39">
        <v>152034.96000000002</v>
      </c>
      <c r="O91" s="28">
        <v>231232.32</v>
      </c>
      <c r="P91" s="28">
        <v>231232.32</v>
      </c>
      <c r="Q91" s="28">
        <v>0</v>
      </c>
      <c r="R91" s="28">
        <v>0</v>
      </c>
      <c r="T91" s="41">
        <v>422743.24</v>
      </c>
      <c r="U91" s="41">
        <v>422743.24</v>
      </c>
      <c r="V91" s="41">
        <v>422743.24</v>
      </c>
      <c r="W91" s="41">
        <v>422743.24</v>
      </c>
      <c r="X91" s="41">
        <v>422743.24</v>
      </c>
      <c r="Z91" s="28">
        <v>0</v>
      </c>
      <c r="AA91" s="28">
        <v>470948</v>
      </c>
      <c r="AB91" s="28">
        <v>299694</v>
      </c>
      <c r="AC91" s="28">
        <v>470948</v>
      </c>
      <c r="AD91" s="28">
        <v>299694</v>
      </c>
      <c r="AE91" s="33">
        <f t="shared" si="10"/>
        <v>8.5627036753036616E-3</v>
      </c>
      <c r="AF91" s="28">
        <f t="shared" si="11"/>
        <v>256881.11025910985</v>
      </c>
      <c r="AH91" s="28">
        <v>204943</v>
      </c>
      <c r="AI91" s="28">
        <v>202559</v>
      </c>
      <c r="AJ91" s="28">
        <v>202559</v>
      </c>
      <c r="AK91" s="28">
        <v>202559</v>
      </c>
      <c r="AL91" s="28">
        <v>202559</v>
      </c>
      <c r="AN91" s="28">
        <v>30280380</v>
      </c>
      <c r="AO91" s="28">
        <v>25693053</v>
      </c>
      <c r="AP91" s="28">
        <v>25693053</v>
      </c>
      <c r="AQ91" s="28">
        <v>25997984</v>
      </c>
      <c r="AR91" s="34">
        <v>25997984</v>
      </c>
      <c r="AS91" s="35">
        <v>30450302</v>
      </c>
      <c r="AT91" s="35"/>
      <c r="AU91" s="28">
        <v>0</v>
      </c>
      <c r="AV91" s="28">
        <v>6256840</v>
      </c>
      <c r="AW91" s="28">
        <v>6256840</v>
      </c>
      <c r="AX91" s="28">
        <v>7690472</v>
      </c>
      <c r="AY91" s="28">
        <v>7690472</v>
      </c>
      <c r="AZ91" s="42"/>
      <c r="BA91" s="36">
        <v>341656.06546188355</v>
      </c>
      <c r="BB91" s="36">
        <v>0</v>
      </c>
      <c r="BC91" s="36">
        <v>0</v>
      </c>
      <c r="BD91" s="36">
        <v>0</v>
      </c>
      <c r="BE91" s="36">
        <v>0</v>
      </c>
      <c r="BF91" s="36"/>
      <c r="BG91" s="39">
        <v>2405660</v>
      </c>
      <c r="BH91" s="39">
        <f>1251980+1000000</f>
        <v>2251980</v>
      </c>
      <c r="BI91" s="39">
        <f>1251980+1000000</f>
        <v>2251980</v>
      </c>
      <c r="BJ91" s="30">
        <v>0</v>
      </c>
      <c r="BK91" s="30">
        <v>0</v>
      </c>
      <c r="BL91" s="40"/>
      <c r="BM91" s="39">
        <v>0</v>
      </c>
      <c r="BN91" s="39">
        <v>0</v>
      </c>
      <c r="BO91" s="39">
        <v>0</v>
      </c>
      <c r="BP91" s="30">
        <v>0</v>
      </c>
      <c r="BQ91" s="30">
        <v>0</v>
      </c>
      <c r="BR91" s="39"/>
      <c r="BS91" s="43">
        <v>0</v>
      </c>
      <c r="BT91" s="28">
        <v>2379895.9322859724</v>
      </c>
      <c r="BU91" s="28">
        <v>2379895.9322859724</v>
      </c>
      <c r="BV91" s="36">
        <v>0</v>
      </c>
      <c r="BW91" s="36">
        <v>0</v>
      </c>
      <c r="BX91" s="36"/>
      <c r="BY91" s="43">
        <v>0</v>
      </c>
      <c r="BZ91" s="36">
        <v>0</v>
      </c>
      <c r="CA91" s="36">
        <v>0</v>
      </c>
      <c r="CB91" s="30">
        <v>1437450</v>
      </c>
      <c r="CC91" s="30">
        <v>1437450</v>
      </c>
      <c r="CE91" s="28">
        <f t="shared" si="8"/>
        <v>33810415.265461884</v>
      </c>
      <c r="CF91" s="28">
        <f t="shared" si="8"/>
        <v>37964992.402285971</v>
      </c>
      <c r="CG91" s="28">
        <f t="shared" si="8"/>
        <v>37793738.402285971</v>
      </c>
      <c r="CH91" s="28">
        <f t="shared" si="12"/>
        <v>36222156.240000002</v>
      </c>
      <c r="CI91" s="28">
        <f t="shared" si="12"/>
        <v>36050902.240000002</v>
      </c>
      <c r="CK91" s="43">
        <v>0</v>
      </c>
      <c r="CL91" s="28">
        <v>-3173612.5485085868</v>
      </c>
      <c r="CM91" s="28">
        <v>-3276755.0977475625</v>
      </c>
      <c r="CN91" s="28">
        <v>-3114106.7712007337</v>
      </c>
      <c r="CO91" s="28">
        <v>-3114106.7712007337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W91" s="28">
        <f t="shared" si="9"/>
        <v>33810415.265461884</v>
      </c>
      <c r="CX91" s="28">
        <f t="shared" si="9"/>
        <v>34791379.853777386</v>
      </c>
      <c r="CY91" s="28">
        <f t="shared" si="9"/>
        <v>34516983.304538406</v>
      </c>
      <c r="CZ91" s="28">
        <f t="shared" si="13"/>
        <v>33108049.468799267</v>
      </c>
      <c r="DA91" s="28">
        <f t="shared" si="13"/>
        <v>32936795.468799267</v>
      </c>
      <c r="DC91" s="28">
        <f t="shared" si="14"/>
        <v>-1683330.3849781193</v>
      </c>
      <c r="DD91" s="28">
        <f t="shared" si="14"/>
        <v>-1580187.8357391395</v>
      </c>
      <c r="DF91" s="28">
        <f t="shared" si="15"/>
        <v>-702365.79666261747</v>
      </c>
    </row>
    <row r="92" spans="1:110" x14ac:dyDescent="0.3">
      <c r="A92" s="27" t="s">
        <v>121</v>
      </c>
      <c r="B92" s="39">
        <v>3276462</v>
      </c>
      <c r="C92" s="39">
        <v>3593789.7</v>
      </c>
      <c r="D92" s="39">
        <v>3593789.7</v>
      </c>
      <c r="E92" s="39">
        <v>3593789.7</v>
      </c>
      <c r="F92" s="39">
        <v>3593789.7</v>
      </c>
      <c r="G92" s="40"/>
      <c r="H92" s="39">
        <v>2520682</v>
      </c>
      <c r="I92" s="39">
        <v>0</v>
      </c>
      <c r="J92" s="39">
        <v>0</v>
      </c>
      <c r="K92" s="39">
        <v>0</v>
      </c>
      <c r="L92" s="39">
        <v>0</v>
      </c>
      <c r="M92" s="40"/>
      <c r="N92" s="39">
        <v>1447702.08</v>
      </c>
      <c r="O92" s="28">
        <v>2172651.87</v>
      </c>
      <c r="P92" s="28">
        <v>2172651.87</v>
      </c>
      <c r="Q92" s="28">
        <v>0</v>
      </c>
      <c r="R92" s="28">
        <v>0</v>
      </c>
      <c r="T92" s="41">
        <v>766611.93</v>
      </c>
      <c r="U92" s="41">
        <v>766611.93</v>
      </c>
      <c r="V92" s="41">
        <v>766611.93</v>
      </c>
      <c r="W92" s="41">
        <v>766611.93</v>
      </c>
      <c r="X92" s="41">
        <v>766611.93</v>
      </c>
      <c r="Z92" s="28">
        <v>0</v>
      </c>
      <c r="AA92" s="28">
        <v>1840642</v>
      </c>
      <c r="AB92" s="28">
        <v>1171318</v>
      </c>
      <c r="AC92" s="28">
        <v>1840642</v>
      </c>
      <c r="AD92" s="28">
        <v>1171318</v>
      </c>
      <c r="AE92" s="33">
        <f t="shared" si="10"/>
        <v>3.3466268076981498E-2</v>
      </c>
      <c r="AF92" s="28">
        <f t="shared" si="11"/>
        <v>1003988.042309445</v>
      </c>
      <c r="AH92" s="28">
        <v>546113</v>
      </c>
      <c r="AI92" s="28">
        <v>587827</v>
      </c>
      <c r="AJ92" s="28">
        <v>587827</v>
      </c>
      <c r="AK92" s="28">
        <v>587827</v>
      </c>
      <c r="AL92" s="28">
        <v>587827</v>
      </c>
      <c r="AN92" s="28">
        <v>86195269</v>
      </c>
      <c r="AO92" s="28">
        <v>86837819</v>
      </c>
      <c r="AP92" s="28">
        <v>86837819</v>
      </c>
      <c r="AQ92" s="28">
        <v>94994875</v>
      </c>
      <c r="AR92" s="34">
        <v>94994875</v>
      </c>
      <c r="AS92" s="35">
        <v>86587194</v>
      </c>
      <c r="AT92" s="35"/>
      <c r="AU92" s="28">
        <v>0</v>
      </c>
      <c r="AV92" s="28">
        <v>23602045</v>
      </c>
      <c r="AW92" s="28">
        <v>23602045</v>
      </c>
      <c r="AX92" s="28">
        <v>30449251</v>
      </c>
      <c r="AY92" s="28">
        <v>30449251</v>
      </c>
      <c r="AZ92" s="42"/>
      <c r="BA92" s="36">
        <v>1383881.0685971892</v>
      </c>
      <c r="BB92" s="36">
        <v>0</v>
      </c>
      <c r="BC92" s="36">
        <v>0</v>
      </c>
      <c r="BD92" s="36">
        <v>0</v>
      </c>
      <c r="BE92" s="36">
        <v>0</v>
      </c>
      <c r="BF92" s="36"/>
      <c r="BG92" s="39">
        <v>5781991</v>
      </c>
      <c r="BH92" s="39">
        <v>3131893</v>
      </c>
      <c r="BI92" s="39">
        <v>3131893</v>
      </c>
      <c r="BJ92" s="30">
        <v>0</v>
      </c>
      <c r="BK92" s="30">
        <v>0</v>
      </c>
      <c r="BL92" s="40"/>
      <c r="BM92" s="39">
        <v>1995060</v>
      </c>
      <c r="BN92" s="39">
        <v>2085537</v>
      </c>
      <c r="BO92" s="39">
        <v>2085537</v>
      </c>
      <c r="BP92" s="30">
        <v>0</v>
      </c>
      <c r="BQ92" s="30">
        <v>0</v>
      </c>
      <c r="BR92" s="39"/>
      <c r="BS92" s="43">
        <v>0</v>
      </c>
      <c r="BT92" s="28">
        <v>5108889.0606122445</v>
      </c>
      <c r="BU92" s="28">
        <v>5108889.0606122445</v>
      </c>
      <c r="BV92" s="36">
        <v>0</v>
      </c>
      <c r="BW92" s="36">
        <v>0</v>
      </c>
      <c r="BX92" s="36"/>
      <c r="BY92" s="43">
        <v>0</v>
      </c>
      <c r="BZ92" s="36">
        <v>0</v>
      </c>
      <c r="CA92" s="36">
        <v>0</v>
      </c>
      <c r="CB92" s="30">
        <v>4246375</v>
      </c>
      <c r="CC92" s="30">
        <v>4246375</v>
      </c>
      <c r="CE92" s="28">
        <f t="shared" si="8"/>
        <v>103913772.0785972</v>
      </c>
      <c r="CF92" s="28">
        <f t="shared" si="8"/>
        <v>129727705.56061226</v>
      </c>
      <c r="CG92" s="28">
        <f t="shared" si="8"/>
        <v>129058381.56061226</v>
      </c>
      <c r="CH92" s="28">
        <f t="shared" si="12"/>
        <v>136479371.63</v>
      </c>
      <c r="CI92" s="28">
        <f t="shared" si="12"/>
        <v>135810047.63</v>
      </c>
      <c r="CK92" s="43">
        <v>0</v>
      </c>
      <c r="CL92" s="28">
        <v>-7512821.7194100013</v>
      </c>
      <c r="CM92" s="28">
        <v>-7756988.7600533338</v>
      </c>
      <c r="CN92" s="28">
        <v>-7371955.0290514361</v>
      </c>
      <c r="CO92" s="28">
        <v>-7371955.0290514361</v>
      </c>
      <c r="CQ92" s="28">
        <v>0</v>
      </c>
      <c r="CR92" s="28">
        <v>10635325.755000001</v>
      </c>
      <c r="CS92" s="28">
        <v>10635325.755000001</v>
      </c>
      <c r="CT92" s="28">
        <v>10635325.755000001</v>
      </c>
      <c r="CU92" s="28">
        <v>10635325.755000001</v>
      </c>
      <c r="CW92" s="28">
        <f t="shared" si="9"/>
        <v>103913772.0785972</v>
      </c>
      <c r="CX92" s="28">
        <f t="shared" si="9"/>
        <v>132850209.59620225</v>
      </c>
      <c r="CY92" s="28">
        <f t="shared" si="9"/>
        <v>131936718.55555893</v>
      </c>
      <c r="CZ92" s="28">
        <f t="shared" si="13"/>
        <v>139742742.35594857</v>
      </c>
      <c r="DA92" s="28">
        <f t="shared" si="13"/>
        <v>139073418.35594857</v>
      </c>
      <c r="DC92" s="28">
        <f t="shared" si="14"/>
        <v>6892532.7597463131</v>
      </c>
      <c r="DD92" s="28">
        <f t="shared" si="14"/>
        <v>7136699.8003896326</v>
      </c>
      <c r="DF92" s="28">
        <f t="shared" si="15"/>
        <v>35828970.277351364</v>
      </c>
    </row>
    <row r="93" spans="1:110" x14ac:dyDescent="0.3">
      <c r="A93" s="27" t="s">
        <v>122</v>
      </c>
      <c r="B93" s="39">
        <v>7331</v>
      </c>
      <c r="C93" s="39">
        <v>24272.66</v>
      </c>
      <c r="D93" s="39">
        <v>24272.66</v>
      </c>
      <c r="E93" s="39">
        <v>0</v>
      </c>
      <c r="F93" s="39">
        <v>0</v>
      </c>
      <c r="G93" s="40"/>
      <c r="H93" s="39">
        <v>0</v>
      </c>
      <c r="I93" s="39">
        <v>0</v>
      </c>
      <c r="J93" s="39">
        <v>0</v>
      </c>
      <c r="K93" s="39">
        <v>0</v>
      </c>
      <c r="L93" s="39">
        <v>0</v>
      </c>
      <c r="M93" s="40"/>
      <c r="N93" s="39">
        <v>5909.64</v>
      </c>
      <c r="O93" s="28">
        <v>8815.83</v>
      </c>
      <c r="P93" s="28">
        <v>8815.83</v>
      </c>
      <c r="Q93" s="28">
        <v>0</v>
      </c>
      <c r="R93" s="28">
        <v>0</v>
      </c>
      <c r="T93" s="41">
        <v>331605.81</v>
      </c>
      <c r="U93" s="41">
        <v>331605.81</v>
      </c>
      <c r="V93" s="41">
        <v>331605.81</v>
      </c>
      <c r="W93" s="41">
        <v>331605.81</v>
      </c>
      <c r="X93" s="41">
        <v>331605.81</v>
      </c>
      <c r="Z93" s="28">
        <v>0</v>
      </c>
      <c r="AA93" s="28">
        <v>212802</v>
      </c>
      <c r="AB93" s="28">
        <v>135419</v>
      </c>
      <c r="AC93" s="28">
        <v>212802</v>
      </c>
      <c r="AD93" s="28">
        <v>135419</v>
      </c>
      <c r="AE93" s="33">
        <f t="shared" si="10"/>
        <v>3.8691330412528977E-3</v>
      </c>
      <c r="AF93" s="28">
        <f t="shared" si="11"/>
        <v>116073.99123758693</v>
      </c>
      <c r="AH93" s="28">
        <v>69</v>
      </c>
      <c r="AI93" s="28">
        <v>34</v>
      </c>
      <c r="AJ93" s="28">
        <v>34</v>
      </c>
      <c r="AK93" s="28">
        <v>34</v>
      </c>
      <c r="AL93" s="28">
        <v>34</v>
      </c>
      <c r="AN93" s="28">
        <v>339590</v>
      </c>
      <c r="AO93" s="28">
        <v>0</v>
      </c>
      <c r="AP93" s="28">
        <v>0</v>
      </c>
      <c r="AQ93" s="28">
        <v>0</v>
      </c>
      <c r="AR93" s="34">
        <v>0</v>
      </c>
      <c r="AS93" s="35">
        <v>652443</v>
      </c>
      <c r="AT93" s="35"/>
      <c r="AU93" s="28">
        <v>0</v>
      </c>
      <c r="AV93" s="28">
        <v>116734</v>
      </c>
      <c r="AW93" s="28">
        <v>116734</v>
      </c>
      <c r="AX93" s="28">
        <v>0</v>
      </c>
      <c r="AY93" s="28">
        <v>0</v>
      </c>
      <c r="AZ93" s="42"/>
      <c r="BA93" s="36">
        <v>199.89400301510332</v>
      </c>
      <c r="BB93" s="36">
        <v>0</v>
      </c>
      <c r="BC93" s="36">
        <v>0</v>
      </c>
      <c r="BD93" s="36">
        <v>0</v>
      </c>
      <c r="BE93" s="36">
        <v>0</v>
      </c>
      <c r="BF93" s="36"/>
      <c r="BG93" s="39">
        <v>168106</v>
      </c>
      <c r="BH93" s="39">
        <v>241985</v>
      </c>
      <c r="BI93" s="39">
        <v>241985</v>
      </c>
      <c r="BJ93" s="30">
        <v>0</v>
      </c>
      <c r="BK93" s="30">
        <v>0</v>
      </c>
      <c r="BL93" s="40"/>
      <c r="BM93" s="39">
        <v>0</v>
      </c>
      <c r="BN93" s="39">
        <v>0</v>
      </c>
      <c r="BO93" s="39">
        <v>0</v>
      </c>
      <c r="BP93" s="30">
        <v>0</v>
      </c>
      <c r="BQ93" s="30">
        <v>0</v>
      </c>
      <c r="BR93" s="39"/>
      <c r="BS93" s="43">
        <v>0</v>
      </c>
      <c r="BT93" s="43">
        <v>0</v>
      </c>
      <c r="BU93" s="43">
        <v>0</v>
      </c>
      <c r="BV93" s="36">
        <v>0</v>
      </c>
      <c r="BW93" s="36">
        <v>0</v>
      </c>
      <c r="BX93" s="36"/>
      <c r="BY93" s="43">
        <v>0</v>
      </c>
      <c r="BZ93" s="36">
        <v>0</v>
      </c>
      <c r="CA93" s="36">
        <v>0</v>
      </c>
      <c r="CB93" s="30">
        <v>0</v>
      </c>
      <c r="CC93" s="30">
        <v>0</v>
      </c>
      <c r="CD93" s="43"/>
      <c r="CE93" s="28">
        <f t="shared" si="8"/>
        <v>852811.34400301508</v>
      </c>
      <c r="CF93" s="28">
        <f t="shared" si="8"/>
        <v>936249.3</v>
      </c>
      <c r="CG93" s="28">
        <f t="shared" si="8"/>
        <v>858866.3</v>
      </c>
      <c r="CH93" s="28">
        <f t="shared" si="12"/>
        <v>544441.81000000006</v>
      </c>
      <c r="CI93" s="28">
        <f t="shared" si="12"/>
        <v>467058.81</v>
      </c>
      <c r="CK93" s="43">
        <v>0</v>
      </c>
      <c r="CL93" s="28">
        <v>-4198552.69869</v>
      </c>
      <c r="CM93" s="28">
        <v>-4335005.8484800002</v>
      </c>
      <c r="CN93" s="28">
        <v>-4119829.1185160605</v>
      </c>
      <c r="CO93" s="28">
        <v>-4119829.1185160605</v>
      </c>
      <c r="CQ93" s="28">
        <v>0</v>
      </c>
      <c r="CR93" s="28">
        <v>649204</v>
      </c>
      <c r="CS93" s="28">
        <v>649204</v>
      </c>
      <c r="CT93" s="28">
        <v>649204</v>
      </c>
      <c r="CU93" s="28">
        <v>649204</v>
      </c>
      <c r="CW93" s="28">
        <f t="shared" si="9"/>
        <v>852811.34400301508</v>
      </c>
      <c r="CX93" s="28">
        <f t="shared" si="9"/>
        <v>-2613099.3986899997</v>
      </c>
      <c r="CY93" s="28">
        <f t="shared" si="9"/>
        <v>-2826935.5484799999</v>
      </c>
      <c r="CZ93" s="28">
        <f t="shared" si="13"/>
        <v>-2926183.3085160605</v>
      </c>
      <c r="DA93" s="28">
        <f t="shared" si="13"/>
        <v>-3003566.3085160605</v>
      </c>
      <c r="DC93" s="28">
        <f t="shared" si="14"/>
        <v>-313083.90982606076</v>
      </c>
      <c r="DD93" s="28">
        <f t="shared" si="14"/>
        <v>-176630.76003606059</v>
      </c>
      <c r="DF93" s="28">
        <f t="shared" si="15"/>
        <v>-3778994.6525190757</v>
      </c>
    </row>
    <row r="94" spans="1:110" x14ac:dyDescent="0.3">
      <c r="A94" s="27" t="s">
        <v>123</v>
      </c>
      <c r="B94" s="39">
        <v>127</v>
      </c>
      <c r="C94" s="39">
        <v>12820.94</v>
      </c>
      <c r="D94" s="39">
        <v>12820.94</v>
      </c>
      <c r="E94" s="39">
        <v>0</v>
      </c>
      <c r="F94" s="39">
        <v>0</v>
      </c>
      <c r="G94" s="40"/>
      <c r="H94" s="39">
        <v>0</v>
      </c>
      <c r="I94" s="39">
        <v>0</v>
      </c>
      <c r="J94" s="39">
        <v>0</v>
      </c>
      <c r="K94" s="39">
        <v>0</v>
      </c>
      <c r="L94" s="39">
        <v>0</v>
      </c>
      <c r="M94" s="40"/>
      <c r="N94" s="39">
        <v>19221.18</v>
      </c>
      <c r="O94" s="28">
        <v>29901.13</v>
      </c>
      <c r="P94" s="28">
        <v>29901.13</v>
      </c>
      <c r="Q94" s="28">
        <v>0</v>
      </c>
      <c r="R94" s="28">
        <v>0</v>
      </c>
      <c r="T94" s="41">
        <v>276666.40999999997</v>
      </c>
      <c r="U94" s="41">
        <v>276666.40999999997</v>
      </c>
      <c r="V94" s="41">
        <v>276666.40999999997</v>
      </c>
      <c r="W94" s="41">
        <v>276666.40999999997</v>
      </c>
      <c r="X94" s="41">
        <v>276666.40999999997</v>
      </c>
      <c r="Z94" s="28">
        <v>0</v>
      </c>
      <c r="AA94" s="28">
        <v>147247</v>
      </c>
      <c r="AB94" s="28">
        <v>93703</v>
      </c>
      <c r="AC94" s="28">
        <v>147247</v>
      </c>
      <c r="AD94" s="28">
        <v>93703</v>
      </c>
      <c r="AE94" s="33">
        <f t="shared" si="10"/>
        <v>2.6772221733130583E-3</v>
      </c>
      <c r="AF94" s="28">
        <f t="shared" si="11"/>
        <v>80316.665199391748</v>
      </c>
      <c r="AH94" s="28">
        <v>3961</v>
      </c>
      <c r="AI94" s="28">
        <v>3755</v>
      </c>
      <c r="AJ94" s="28">
        <v>3755</v>
      </c>
      <c r="AK94" s="28">
        <v>3755</v>
      </c>
      <c r="AL94" s="28">
        <v>3755</v>
      </c>
      <c r="AN94" s="28">
        <v>4338569</v>
      </c>
      <c r="AO94" s="28">
        <v>543196</v>
      </c>
      <c r="AP94" s="28">
        <v>543196</v>
      </c>
      <c r="AQ94" s="28">
        <v>0</v>
      </c>
      <c r="AR94" s="34">
        <v>0</v>
      </c>
      <c r="AS94" s="35">
        <v>4437563</v>
      </c>
      <c r="AT94" s="35"/>
      <c r="AU94" s="28">
        <v>0</v>
      </c>
      <c r="AV94" s="28">
        <v>1236958</v>
      </c>
      <c r="AW94" s="28">
        <v>1236958</v>
      </c>
      <c r="AX94" s="28">
        <v>0</v>
      </c>
      <c r="AY94" s="28">
        <v>0</v>
      </c>
      <c r="AZ94" s="42"/>
      <c r="BA94" s="36">
        <v>1149.3905173368441</v>
      </c>
      <c r="BB94" s="36">
        <v>0</v>
      </c>
      <c r="BC94" s="36">
        <v>0</v>
      </c>
      <c r="BD94" s="36">
        <v>0</v>
      </c>
      <c r="BE94" s="36">
        <v>0</v>
      </c>
      <c r="BF94" s="36"/>
      <c r="BG94" s="39">
        <v>288278</v>
      </c>
      <c r="BH94" s="39">
        <v>414970</v>
      </c>
      <c r="BI94" s="39">
        <v>414970</v>
      </c>
      <c r="BJ94" s="30">
        <v>0</v>
      </c>
      <c r="BK94" s="30">
        <v>0</v>
      </c>
      <c r="BL94" s="40"/>
      <c r="BM94" s="39">
        <v>0</v>
      </c>
      <c r="BN94" s="39">
        <v>0</v>
      </c>
      <c r="BO94" s="39">
        <v>0</v>
      </c>
      <c r="BP94" s="30">
        <v>0</v>
      </c>
      <c r="BQ94" s="30">
        <v>0</v>
      </c>
      <c r="BR94" s="39"/>
      <c r="BS94" s="43">
        <v>0</v>
      </c>
      <c r="BT94" s="43">
        <v>0</v>
      </c>
      <c r="BU94" s="43">
        <v>0</v>
      </c>
      <c r="BV94" s="36">
        <v>0</v>
      </c>
      <c r="BW94" s="36">
        <v>0</v>
      </c>
      <c r="BX94" s="36"/>
      <c r="BY94" s="43">
        <v>0</v>
      </c>
      <c r="BZ94" s="36">
        <v>0</v>
      </c>
      <c r="CA94" s="36">
        <v>0</v>
      </c>
      <c r="CB94" s="30">
        <v>0</v>
      </c>
      <c r="CC94" s="30">
        <v>0</v>
      </c>
      <c r="CD94" s="43"/>
      <c r="CE94" s="28">
        <f t="shared" si="8"/>
        <v>4927971.9805173371</v>
      </c>
      <c r="CF94" s="28">
        <f t="shared" si="8"/>
        <v>2665514.48</v>
      </c>
      <c r="CG94" s="28">
        <f t="shared" si="8"/>
        <v>2611970.48</v>
      </c>
      <c r="CH94" s="28">
        <f t="shared" si="12"/>
        <v>427668.41</v>
      </c>
      <c r="CI94" s="28">
        <f t="shared" si="12"/>
        <v>374124.41</v>
      </c>
      <c r="CK94" s="43">
        <v>0</v>
      </c>
      <c r="CL94" s="28">
        <v>-2069309.707678834</v>
      </c>
      <c r="CM94" s="28">
        <v>-2136562.3653844055</v>
      </c>
      <c r="CN94" s="28">
        <v>-2030509.7972411271</v>
      </c>
      <c r="CO94" s="28">
        <v>-2030509.7972411271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W94" s="28">
        <f t="shared" si="9"/>
        <v>4927971.9805173371</v>
      </c>
      <c r="CX94" s="28">
        <f t="shared" si="9"/>
        <v>596204.77232116589</v>
      </c>
      <c r="CY94" s="28">
        <f t="shared" si="9"/>
        <v>475408.1146155945</v>
      </c>
      <c r="CZ94" s="28">
        <f t="shared" si="13"/>
        <v>-1602841.3872411272</v>
      </c>
      <c r="DA94" s="28">
        <f t="shared" si="13"/>
        <v>-1656385.3872411272</v>
      </c>
      <c r="DC94" s="28">
        <f t="shared" si="14"/>
        <v>-2199046.159562293</v>
      </c>
      <c r="DD94" s="28">
        <f t="shared" si="14"/>
        <v>-2131793.5018567219</v>
      </c>
      <c r="DF94" s="28">
        <f t="shared" si="15"/>
        <v>-6530813.3677584641</v>
      </c>
    </row>
    <row r="95" spans="1:110" x14ac:dyDescent="0.3">
      <c r="A95" s="27" t="s">
        <v>124</v>
      </c>
      <c r="B95" s="39">
        <v>0</v>
      </c>
      <c r="C95" s="39">
        <v>12339.02</v>
      </c>
      <c r="D95" s="39">
        <v>12339.02</v>
      </c>
      <c r="E95" s="39">
        <v>0</v>
      </c>
      <c r="F95" s="39">
        <v>0</v>
      </c>
      <c r="G95" s="40"/>
      <c r="H95" s="39">
        <v>0</v>
      </c>
      <c r="I95" s="39">
        <v>0</v>
      </c>
      <c r="J95" s="39">
        <v>0</v>
      </c>
      <c r="K95" s="39">
        <v>0</v>
      </c>
      <c r="L95" s="39">
        <v>0</v>
      </c>
      <c r="M95" s="40"/>
      <c r="N95" s="39">
        <v>12585.54</v>
      </c>
      <c r="O95" s="28">
        <v>18752.96</v>
      </c>
      <c r="P95" s="28">
        <v>18752.96</v>
      </c>
      <c r="Q95" s="28">
        <v>0</v>
      </c>
      <c r="R95" s="28">
        <v>0</v>
      </c>
      <c r="T95" s="41">
        <v>269713.25</v>
      </c>
      <c r="U95" s="41">
        <v>269713.25</v>
      </c>
      <c r="V95" s="41">
        <v>269713.25</v>
      </c>
      <c r="W95" s="41">
        <v>269713.25</v>
      </c>
      <c r="X95" s="41">
        <v>269713.25</v>
      </c>
      <c r="Z95" s="28">
        <v>0</v>
      </c>
      <c r="AA95" s="28">
        <v>115666</v>
      </c>
      <c r="AB95" s="28">
        <v>73606</v>
      </c>
      <c r="AC95" s="28">
        <v>115666</v>
      </c>
      <c r="AD95" s="28">
        <v>73606</v>
      </c>
      <c r="AE95" s="33">
        <f t="shared" si="10"/>
        <v>2.1030213172317821E-3</v>
      </c>
      <c r="AF95" s="28">
        <f t="shared" si="11"/>
        <v>63090.639516953466</v>
      </c>
      <c r="AH95" s="28">
        <v>2691</v>
      </c>
      <c r="AI95" s="28">
        <v>2845</v>
      </c>
      <c r="AJ95" s="28">
        <v>2845</v>
      </c>
      <c r="AK95" s="28">
        <v>2845</v>
      </c>
      <c r="AL95" s="28">
        <v>2845</v>
      </c>
      <c r="AN95" s="28">
        <v>3113169</v>
      </c>
      <c r="AO95" s="28">
        <v>1692298</v>
      </c>
      <c r="AP95" s="28">
        <v>1692298</v>
      </c>
      <c r="AQ95" s="28">
        <v>1162837</v>
      </c>
      <c r="AR95" s="34">
        <v>1162837</v>
      </c>
      <c r="AS95" s="35">
        <v>3158548</v>
      </c>
      <c r="AT95" s="35"/>
      <c r="AU95" s="28">
        <v>0</v>
      </c>
      <c r="AV95" s="28">
        <v>1036112</v>
      </c>
      <c r="AW95" s="28">
        <v>1036112</v>
      </c>
      <c r="AX95" s="28">
        <v>619143</v>
      </c>
      <c r="AY95" s="28">
        <v>619143</v>
      </c>
      <c r="AZ95" s="42"/>
      <c r="BA95" s="36">
        <v>139174.07306731874</v>
      </c>
      <c r="BB95" s="36">
        <v>0</v>
      </c>
      <c r="BC95" s="36">
        <v>0</v>
      </c>
      <c r="BD95" s="36">
        <v>0</v>
      </c>
      <c r="BE95" s="36">
        <v>0</v>
      </c>
      <c r="BF95" s="36"/>
      <c r="BG95" s="39">
        <v>140338</v>
      </c>
      <c r="BH95" s="39">
        <v>202014</v>
      </c>
      <c r="BI95" s="39">
        <v>202014</v>
      </c>
      <c r="BJ95" s="30">
        <v>0</v>
      </c>
      <c r="BK95" s="30">
        <v>0</v>
      </c>
      <c r="BL95" s="40"/>
      <c r="BM95" s="39">
        <v>0</v>
      </c>
      <c r="BN95" s="39">
        <v>0</v>
      </c>
      <c r="BO95" s="39">
        <v>0</v>
      </c>
      <c r="BP95" s="30">
        <v>0</v>
      </c>
      <c r="BQ95" s="30">
        <v>0</v>
      </c>
      <c r="BR95" s="39"/>
      <c r="BS95" s="43">
        <v>0</v>
      </c>
      <c r="BT95" s="43">
        <v>0</v>
      </c>
      <c r="BU95" s="43">
        <v>0</v>
      </c>
      <c r="BV95" s="36">
        <v>0</v>
      </c>
      <c r="BW95" s="36">
        <v>0</v>
      </c>
      <c r="BX95" s="36"/>
      <c r="BY95" s="43">
        <v>0</v>
      </c>
      <c r="BZ95" s="36">
        <v>0</v>
      </c>
      <c r="CA95" s="36">
        <v>0</v>
      </c>
      <c r="CB95" s="30">
        <v>0</v>
      </c>
      <c r="CC95" s="30">
        <v>0</v>
      </c>
      <c r="CD95" s="43"/>
      <c r="CE95" s="28">
        <f t="shared" si="8"/>
        <v>3677670.8630673187</v>
      </c>
      <c r="CF95" s="28">
        <f t="shared" si="8"/>
        <v>3349740.23</v>
      </c>
      <c r="CG95" s="28">
        <f t="shared" si="8"/>
        <v>3307680.23</v>
      </c>
      <c r="CH95" s="28">
        <f t="shared" si="12"/>
        <v>2170204.25</v>
      </c>
      <c r="CI95" s="28">
        <f t="shared" si="12"/>
        <v>2128144.25</v>
      </c>
      <c r="CK95" s="43">
        <v>0</v>
      </c>
      <c r="CL95" s="28">
        <v>-801726.16493417474</v>
      </c>
      <c r="CM95" s="28">
        <v>-827782.30101851141</v>
      </c>
      <c r="CN95" s="28">
        <v>-786693.66241433448</v>
      </c>
      <c r="CO95" s="28">
        <v>-786693.66241433448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W95" s="28">
        <f t="shared" si="9"/>
        <v>3677670.8630673187</v>
      </c>
      <c r="CX95" s="28">
        <f t="shared" si="9"/>
        <v>2548014.0650658254</v>
      </c>
      <c r="CY95" s="28">
        <f t="shared" si="9"/>
        <v>2479897.9289814886</v>
      </c>
      <c r="CZ95" s="28">
        <f t="shared" si="13"/>
        <v>1383510.5875856655</v>
      </c>
      <c r="DA95" s="28">
        <f t="shared" si="13"/>
        <v>1341450.5875856655</v>
      </c>
      <c r="DC95" s="28">
        <f t="shared" si="14"/>
        <v>-1164503.4774801598</v>
      </c>
      <c r="DD95" s="28">
        <f t="shared" si="14"/>
        <v>-1138447.3413958231</v>
      </c>
      <c r="DF95" s="28">
        <f t="shared" si="15"/>
        <v>-2294160.2754816534</v>
      </c>
    </row>
    <row r="96" spans="1:110" x14ac:dyDescent="0.3">
      <c r="A96" s="27" t="s">
        <v>125</v>
      </c>
      <c r="B96" s="39">
        <v>6013572</v>
      </c>
      <c r="C96" s="39">
        <v>6172271.4800000004</v>
      </c>
      <c r="D96" s="39">
        <v>6172271.4800000004</v>
      </c>
      <c r="E96" s="39">
        <v>6172271.4800000004</v>
      </c>
      <c r="F96" s="39">
        <v>6172271.4800000004</v>
      </c>
      <c r="G96" s="40"/>
      <c r="H96" s="39">
        <v>40688189</v>
      </c>
      <c r="I96" s="43">
        <v>30661694</v>
      </c>
      <c r="J96" s="43">
        <v>30661694</v>
      </c>
      <c r="K96" s="43">
        <v>30661694</v>
      </c>
      <c r="L96" s="43">
        <v>30661694</v>
      </c>
      <c r="M96" s="40"/>
      <c r="N96" s="39">
        <v>3824318.52</v>
      </c>
      <c r="O96" s="28">
        <v>5753352.0199999996</v>
      </c>
      <c r="P96" s="28">
        <v>5753352.0199999996</v>
      </c>
      <c r="Q96" s="28">
        <v>0</v>
      </c>
      <c r="R96" s="28">
        <v>0</v>
      </c>
      <c r="T96" s="41">
        <v>1245503.6499999999</v>
      </c>
      <c r="U96" s="41">
        <v>1245503.6499999999</v>
      </c>
      <c r="V96" s="41">
        <v>1245503.6499999999</v>
      </c>
      <c r="W96" s="41">
        <v>1245503.6499999999</v>
      </c>
      <c r="X96" s="41">
        <v>1245503.6499999999</v>
      </c>
      <c r="Z96" s="28">
        <v>0</v>
      </c>
      <c r="AA96" s="28">
        <v>2938895</v>
      </c>
      <c r="AB96" s="28">
        <v>1870206</v>
      </c>
      <c r="AC96" s="28">
        <v>2938895</v>
      </c>
      <c r="AD96" s="28">
        <v>1870206</v>
      </c>
      <c r="AE96" s="33">
        <f t="shared" si="10"/>
        <v>5.3434534211487368E-2</v>
      </c>
      <c r="AF96" s="28">
        <f t="shared" si="11"/>
        <v>1603036.0263446211</v>
      </c>
      <c r="AH96" s="28">
        <v>2796517</v>
      </c>
      <c r="AI96" s="28">
        <v>2727038</v>
      </c>
      <c r="AJ96" s="28">
        <v>2727038</v>
      </c>
      <c r="AK96" s="28">
        <v>2727038</v>
      </c>
      <c r="AL96" s="28">
        <v>2727038</v>
      </c>
      <c r="AN96" s="28">
        <v>154301977</v>
      </c>
      <c r="AO96" s="28">
        <v>119477930</v>
      </c>
      <c r="AP96" s="28">
        <v>119477930</v>
      </c>
      <c r="AQ96" s="28">
        <v>128015365</v>
      </c>
      <c r="AR96" s="34">
        <v>128015365</v>
      </c>
      <c r="AS96" s="35">
        <v>154692924</v>
      </c>
      <c r="AT96" s="35"/>
      <c r="AU96" s="28">
        <v>0</v>
      </c>
      <c r="AV96" s="28">
        <v>33072932</v>
      </c>
      <c r="AW96" s="28">
        <v>33072932</v>
      </c>
      <c r="AX96" s="28">
        <v>42121972</v>
      </c>
      <c r="AY96" s="28">
        <v>42121972</v>
      </c>
      <c r="AZ96" s="42"/>
      <c r="BA96" s="36">
        <v>1369122.936885223</v>
      </c>
      <c r="BB96" s="36">
        <v>0</v>
      </c>
      <c r="BC96" s="36">
        <v>0</v>
      </c>
      <c r="BD96" s="36">
        <v>0</v>
      </c>
      <c r="BE96" s="36">
        <v>0</v>
      </c>
      <c r="BF96" s="36"/>
      <c r="BG96" s="39">
        <v>2118290</v>
      </c>
      <c r="BH96" s="39">
        <f>114863+5000000</f>
        <v>5114863</v>
      </c>
      <c r="BI96" s="39">
        <f>114863+5000000</f>
        <v>5114863</v>
      </c>
      <c r="BJ96" s="30">
        <v>0</v>
      </c>
      <c r="BK96" s="30">
        <v>0</v>
      </c>
      <c r="BL96" s="40"/>
      <c r="BM96" s="39">
        <v>14584940</v>
      </c>
      <c r="BN96" s="39">
        <v>15246372</v>
      </c>
      <c r="BO96" s="39">
        <v>15246372</v>
      </c>
      <c r="BP96" s="30">
        <v>0</v>
      </c>
      <c r="BQ96" s="30">
        <v>0</v>
      </c>
      <c r="BR96" s="39"/>
      <c r="BS96" s="43">
        <v>0</v>
      </c>
      <c r="BT96" s="28">
        <v>4278600.8832731638</v>
      </c>
      <c r="BU96" s="28">
        <v>4278600.8832731638</v>
      </c>
      <c r="BV96" s="36">
        <v>0</v>
      </c>
      <c r="BW96" s="36">
        <v>0</v>
      </c>
      <c r="BX96" s="36"/>
      <c r="BY96" s="43">
        <v>0</v>
      </c>
      <c r="BZ96" s="36">
        <v>0</v>
      </c>
      <c r="CA96" s="36">
        <v>0</v>
      </c>
      <c r="CB96" s="30">
        <v>6018606</v>
      </c>
      <c r="CC96" s="30">
        <v>6018606</v>
      </c>
      <c r="CE96" s="28">
        <f t="shared" si="8"/>
        <v>226942430.10688525</v>
      </c>
      <c r="CF96" s="28">
        <f t="shared" si="8"/>
        <v>226689452.03327316</v>
      </c>
      <c r="CG96" s="28">
        <f t="shared" si="8"/>
        <v>225620763.03327316</v>
      </c>
      <c r="CH96" s="28">
        <f t="shared" si="12"/>
        <v>219901345.13</v>
      </c>
      <c r="CI96" s="28">
        <f t="shared" si="12"/>
        <v>218832656.13</v>
      </c>
      <c r="CK96" s="43">
        <v>0</v>
      </c>
      <c r="CL96" s="28">
        <v>-14966053.613254413</v>
      </c>
      <c r="CM96" s="28">
        <v>-15452451.022554943</v>
      </c>
      <c r="CN96" s="28">
        <v>-14685437.551944023</v>
      </c>
      <c r="CO96" s="28">
        <v>-14685437.551944023</v>
      </c>
      <c r="CQ96" s="28">
        <v>0</v>
      </c>
      <c r="CR96" s="28">
        <v>33773689.857599996</v>
      </c>
      <c r="CS96" s="28">
        <v>33773689.857599996</v>
      </c>
      <c r="CT96" s="28">
        <v>33773689.857599996</v>
      </c>
      <c r="CU96" s="28">
        <v>33773689.857599996</v>
      </c>
      <c r="CW96" s="28">
        <f t="shared" si="9"/>
        <v>226942430.10688525</v>
      </c>
      <c r="CX96" s="28">
        <f t="shared" si="9"/>
        <v>245497088.27761874</v>
      </c>
      <c r="CY96" s="28">
        <f t="shared" si="9"/>
        <v>243942001.86831823</v>
      </c>
      <c r="CZ96" s="28">
        <f t="shared" si="13"/>
        <v>238989597.43565595</v>
      </c>
      <c r="DA96" s="28">
        <f t="shared" si="13"/>
        <v>237920908.43565595</v>
      </c>
      <c r="DC96" s="28">
        <f t="shared" si="14"/>
        <v>-6507490.8419627845</v>
      </c>
      <c r="DD96" s="28">
        <f t="shared" si="14"/>
        <v>-6021093.4326622784</v>
      </c>
      <c r="DF96" s="28">
        <f t="shared" si="15"/>
        <v>12047167.328770697</v>
      </c>
    </row>
    <row r="97" spans="1:110" x14ac:dyDescent="0.3">
      <c r="A97" s="27" t="s">
        <v>126</v>
      </c>
      <c r="B97" s="39">
        <v>295665</v>
      </c>
      <c r="C97" s="39">
        <v>388528.96</v>
      </c>
      <c r="D97" s="39">
        <v>388528.96</v>
      </c>
      <c r="E97" s="39">
        <v>388528.96</v>
      </c>
      <c r="F97" s="39">
        <v>388528.96</v>
      </c>
      <c r="G97" s="40"/>
      <c r="H97" s="39">
        <v>4710585</v>
      </c>
      <c r="I97" s="43">
        <v>2865506</v>
      </c>
      <c r="J97" s="43">
        <v>2865506</v>
      </c>
      <c r="K97" s="43">
        <v>2865506</v>
      </c>
      <c r="L97" s="43">
        <v>2865506</v>
      </c>
      <c r="M97" s="40"/>
      <c r="N97" s="39">
        <v>1146878.04</v>
      </c>
      <c r="O97" s="28">
        <v>1739890.85</v>
      </c>
      <c r="P97" s="28">
        <v>1739890.85</v>
      </c>
      <c r="Q97" s="28">
        <v>0</v>
      </c>
      <c r="R97" s="28">
        <v>0</v>
      </c>
      <c r="T97" s="41">
        <v>386996</v>
      </c>
      <c r="U97" s="41">
        <v>386996</v>
      </c>
      <c r="V97" s="41">
        <v>386996</v>
      </c>
      <c r="W97" s="41">
        <v>386996</v>
      </c>
      <c r="X97" s="41">
        <v>386996</v>
      </c>
      <c r="Z97" s="28">
        <v>0</v>
      </c>
      <c r="AA97" s="28">
        <v>574317</v>
      </c>
      <c r="AB97" s="28">
        <v>365474</v>
      </c>
      <c r="AC97" s="28">
        <v>574317</v>
      </c>
      <c r="AD97" s="28">
        <v>365474</v>
      </c>
      <c r="AE97" s="33">
        <f t="shared" si="10"/>
        <v>1.0442142841012962E-2</v>
      </c>
      <c r="AF97" s="28">
        <f t="shared" si="11"/>
        <v>313264.28523038886</v>
      </c>
      <c r="AH97" s="28">
        <v>1126586</v>
      </c>
      <c r="AI97" s="28">
        <v>1113961</v>
      </c>
      <c r="AJ97" s="28">
        <v>1113961</v>
      </c>
      <c r="AK97" s="28">
        <v>1113961</v>
      </c>
      <c r="AL97" s="28">
        <v>1113961</v>
      </c>
      <c r="AN97" s="28">
        <v>25806077</v>
      </c>
      <c r="AO97" s="28">
        <v>24203252</v>
      </c>
      <c r="AP97" s="28">
        <v>24203252</v>
      </c>
      <c r="AQ97" s="28">
        <v>26608457</v>
      </c>
      <c r="AR97" s="34">
        <v>26608457</v>
      </c>
      <c r="AS97" s="35">
        <v>25973336</v>
      </c>
      <c r="AT97" s="35"/>
      <c r="AU97" s="28">
        <v>0</v>
      </c>
      <c r="AV97" s="28">
        <v>8449310</v>
      </c>
      <c r="AW97" s="28">
        <v>8449310</v>
      </c>
      <c r="AX97" s="28">
        <v>10799032</v>
      </c>
      <c r="AY97" s="28">
        <v>10799032</v>
      </c>
      <c r="AZ97" s="42"/>
      <c r="BA97" s="36">
        <v>33168.582042851849</v>
      </c>
      <c r="BB97" s="36">
        <v>0</v>
      </c>
      <c r="BC97" s="36">
        <v>0</v>
      </c>
      <c r="BD97" s="36">
        <v>0</v>
      </c>
      <c r="BE97" s="36">
        <v>0</v>
      </c>
      <c r="BF97" s="36"/>
      <c r="BG97" s="39">
        <v>750249</v>
      </c>
      <c r="BH97" s="39">
        <v>917228</v>
      </c>
      <c r="BI97" s="39">
        <v>917228</v>
      </c>
      <c r="BJ97" s="30">
        <v>0</v>
      </c>
      <c r="BK97" s="30">
        <v>0</v>
      </c>
      <c r="BL97" s="40"/>
      <c r="BM97" s="39">
        <v>1297919</v>
      </c>
      <c r="BN97" s="39">
        <v>1356780</v>
      </c>
      <c r="BO97" s="39">
        <v>1356780</v>
      </c>
      <c r="BP97" s="30">
        <v>0</v>
      </c>
      <c r="BQ97" s="30">
        <v>0</v>
      </c>
      <c r="BR97" s="39"/>
      <c r="BS97" s="43">
        <v>0</v>
      </c>
      <c r="BT97" s="28">
        <v>678319</v>
      </c>
      <c r="BU97" s="28">
        <v>678319</v>
      </c>
      <c r="BV97" s="36">
        <v>0</v>
      </c>
      <c r="BW97" s="36">
        <v>0</v>
      </c>
      <c r="BX97" s="36"/>
      <c r="BY97" s="43">
        <v>0</v>
      </c>
      <c r="BZ97" s="36">
        <v>0</v>
      </c>
      <c r="CA97" s="36">
        <v>0</v>
      </c>
      <c r="CB97" s="30">
        <v>1342823</v>
      </c>
      <c r="CC97" s="30">
        <v>1342823</v>
      </c>
      <c r="CE97" s="28">
        <f t="shared" si="8"/>
        <v>35554123.62204285</v>
      </c>
      <c r="CF97" s="28">
        <f t="shared" si="8"/>
        <v>42674088.810000002</v>
      </c>
      <c r="CG97" s="28">
        <f t="shared" si="8"/>
        <v>42465245.810000002</v>
      </c>
      <c r="CH97" s="28">
        <f t="shared" si="12"/>
        <v>44079620.960000001</v>
      </c>
      <c r="CI97" s="28">
        <f t="shared" si="12"/>
        <v>43870777.960000001</v>
      </c>
      <c r="CK97" s="43">
        <v>0</v>
      </c>
      <c r="CL97" s="28">
        <v>-2188924.6026900001</v>
      </c>
      <c r="CM97" s="28">
        <v>-2260064.7498133332</v>
      </c>
      <c r="CN97" s="28">
        <v>-2147881.8925417294</v>
      </c>
      <c r="CO97" s="28">
        <v>-2147881.8925417294</v>
      </c>
      <c r="CQ97" s="28">
        <v>0</v>
      </c>
      <c r="CR97" s="28">
        <v>5646215.2529999996</v>
      </c>
      <c r="CS97" s="28">
        <v>5646215.2529999996</v>
      </c>
      <c r="CT97" s="28">
        <v>5646215.2529999996</v>
      </c>
      <c r="CU97" s="28">
        <v>5646215.2529999996</v>
      </c>
      <c r="CW97" s="28">
        <f t="shared" si="9"/>
        <v>35554123.62204285</v>
      </c>
      <c r="CX97" s="28">
        <f t="shared" si="9"/>
        <v>46131379.460309997</v>
      </c>
      <c r="CY97" s="28">
        <f t="shared" si="9"/>
        <v>45851396.313186668</v>
      </c>
      <c r="CZ97" s="28">
        <f t="shared" si="13"/>
        <v>47577954.320458271</v>
      </c>
      <c r="DA97" s="28">
        <f t="shared" si="13"/>
        <v>47369111.320458271</v>
      </c>
      <c r="DC97" s="28">
        <f t="shared" si="14"/>
        <v>1446574.8601482734</v>
      </c>
      <c r="DD97" s="28">
        <f t="shared" si="14"/>
        <v>1517715.0072716027</v>
      </c>
      <c r="DF97" s="28">
        <f t="shared" si="15"/>
        <v>12023830.698415421</v>
      </c>
    </row>
    <row r="98" spans="1:110" x14ac:dyDescent="0.3">
      <c r="A98" s="27" t="s">
        <v>127</v>
      </c>
      <c r="B98" s="39">
        <v>194</v>
      </c>
      <c r="C98" s="39">
        <v>17654.03</v>
      </c>
      <c r="D98" s="39">
        <v>17654.03</v>
      </c>
      <c r="E98" s="39">
        <v>0</v>
      </c>
      <c r="F98" s="39">
        <v>0</v>
      </c>
      <c r="G98" s="40"/>
      <c r="H98" s="39">
        <v>89321</v>
      </c>
      <c r="I98" s="39">
        <v>0</v>
      </c>
      <c r="J98" s="39">
        <v>0</v>
      </c>
      <c r="K98" s="39">
        <v>0</v>
      </c>
      <c r="L98" s="39">
        <v>0</v>
      </c>
      <c r="M98" s="40"/>
      <c r="N98" s="39">
        <v>50633.880000000005</v>
      </c>
      <c r="O98" s="28">
        <v>74366.100000000006</v>
      </c>
      <c r="P98" s="28">
        <v>74366.100000000006</v>
      </c>
      <c r="Q98" s="28">
        <v>0</v>
      </c>
      <c r="R98" s="28">
        <v>0</v>
      </c>
      <c r="T98" s="41">
        <v>556759</v>
      </c>
      <c r="U98" s="41">
        <v>556759</v>
      </c>
      <c r="V98" s="41">
        <v>556759</v>
      </c>
      <c r="W98" s="41">
        <v>556759</v>
      </c>
      <c r="X98" s="41">
        <v>556759</v>
      </c>
      <c r="Z98" s="28">
        <v>0</v>
      </c>
      <c r="AA98" s="28">
        <v>353175</v>
      </c>
      <c r="AB98" s="28">
        <v>224747</v>
      </c>
      <c r="AC98" s="28">
        <v>353175</v>
      </c>
      <c r="AD98" s="28">
        <v>224747</v>
      </c>
      <c r="AE98" s="33">
        <f t="shared" si="10"/>
        <v>6.4213732100473313E-3</v>
      </c>
      <c r="AF98" s="28">
        <f t="shared" si="11"/>
        <v>192641.19630141993</v>
      </c>
      <c r="AH98" s="28">
        <v>33326</v>
      </c>
      <c r="AI98" s="28">
        <v>40986</v>
      </c>
      <c r="AJ98" s="28">
        <v>40986</v>
      </c>
      <c r="AK98" s="28">
        <v>40986</v>
      </c>
      <c r="AL98" s="28">
        <v>40986</v>
      </c>
      <c r="AN98" s="28">
        <v>11832806</v>
      </c>
      <c r="AO98" s="28">
        <v>4557577</v>
      </c>
      <c r="AP98" s="28">
        <v>4557577</v>
      </c>
      <c r="AQ98" s="28">
        <v>2126347</v>
      </c>
      <c r="AR98" s="34">
        <v>2126347</v>
      </c>
      <c r="AS98" s="35">
        <v>12017507</v>
      </c>
      <c r="AT98" s="35"/>
      <c r="AU98" s="28">
        <v>0</v>
      </c>
      <c r="AV98" s="28">
        <v>3112774</v>
      </c>
      <c r="AW98" s="28">
        <v>3112774</v>
      </c>
      <c r="AX98" s="28">
        <v>891544</v>
      </c>
      <c r="AY98" s="28">
        <v>891544</v>
      </c>
      <c r="AZ98" s="42"/>
      <c r="BA98" s="36">
        <v>674203.13132892456</v>
      </c>
      <c r="BB98" s="36">
        <v>0</v>
      </c>
      <c r="BC98" s="36">
        <v>0</v>
      </c>
      <c r="BD98" s="36">
        <v>0</v>
      </c>
      <c r="BE98" s="36">
        <v>0</v>
      </c>
      <c r="BF98" s="36"/>
      <c r="BG98" s="39">
        <v>565898</v>
      </c>
      <c r="BH98" s="39">
        <v>814597</v>
      </c>
      <c r="BI98" s="39">
        <v>814597</v>
      </c>
      <c r="BJ98" s="30">
        <v>0</v>
      </c>
      <c r="BK98" s="30">
        <v>0</v>
      </c>
      <c r="BL98" s="40"/>
      <c r="BM98" s="39">
        <v>0</v>
      </c>
      <c r="BN98" s="39">
        <v>0</v>
      </c>
      <c r="BO98" s="39">
        <v>0</v>
      </c>
      <c r="BP98" s="30">
        <v>0</v>
      </c>
      <c r="BQ98" s="30">
        <v>0</v>
      </c>
      <c r="BR98" s="39"/>
      <c r="BS98" s="43">
        <v>0</v>
      </c>
      <c r="BT98" s="28" t="s">
        <v>32</v>
      </c>
      <c r="BU98" s="28" t="s">
        <v>32</v>
      </c>
      <c r="BV98" s="36">
        <v>0</v>
      </c>
      <c r="BW98" s="36">
        <v>0</v>
      </c>
      <c r="BX98" s="36"/>
      <c r="BY98" s="43">
        <v>0</v>
      </c>
      <c r="BZ98" s="36">
        <v>0</v>
      </c>
      <c r="CA98" s="36">
        <v>0</v>
      </c>
      <c r="CB98" s="30">
        <v>0</v>
      </c>
      <c r="CC98" s="30">
        <v>0</v>
      </c>
      <c r="CE98" s="28">
        <f t="shared" si="8"/>
        <v>13803141.011328926</v>
      </c>
      <c r="CF98" s="28">
        <f t="shared" si="8"/>
        <v>9527888.129999999</v>
      </c>
      <c r="CG98" s="28">
        <f t="shared" si="8"/>
        <v>9399460.129999999</v>
      </c>
      <c r="CH98" s="28">
        <f t="shared" si="12"/>
        <v>3968811</v>
      </c>
      <c r="CI98" s="28">
        <f t="shared" si="12"/>
        <v>3840383</v>
      </c>
      <c r="CK98" s="43">
        <v>0</v>
      </c>
      <c r="CL98" s="28">
        <v>-3088270.0217640405</v>
      </c>
      <c r="CM98" s="28">
        <v>-3188638.9350810554</v>
      </c>
      <c r="CN98" s="28">
        <v>-3030364.4314083518</v>
      </c>
      <c r="CO98" s="28">
        <v>-3030364.4314083518</v>
      </c>
      <c r="CQ98" s="28">
        <v>0</v>
      </c>
      <c r="CR98" s="28">
        <v>753847.75089999998</v>
      </c>
      <c r="CS98" s="28">
        <v>753847.75089999998</v>
      </c>
      <c r="CT98" s="28">
        <v>753847.75089999998</v>
      </c>
      <c r="CU98" s="28">
        <v>753847.75089999998</v>
      </c>
      <c r="CW98" s="28">
        <f t="shared" si="9"/>
        <v>13803141.011328926</v>
      </c>
      <c r="CX98" s="28">
        <f t="shared" si="9"/>
        <v>7193465.8591359593</v>
      </c>
      <c r="CY98" s="28">
        <f t="shared" si="9"/>
        <v>6964668.9458189448</v>
      </c>
      <c r="CZ98" s="28">
        <f t="shared" si="13"/>
        <v>1692294.3194916481</v>
      </c>
      <c r="DA98" s="28">
        <f t="shared" si="13"/>
        <v>1563866.3194916481</v>
      </c>
      <c r="DC98" s="28">
        <f t="shared" si="14"/>
        <v>-5501171.5396443112</v>
      </c>
      <c r="DD98" s="28">
        <f t="shared" si="14"/>
        <v>-5400802.6263272967</v>
      </c>
      <c r="DF98" s="28">
        <f t="shared" si="15"/>
        <v>-12110846.691837277</v>
      </c>
    </row>
    <row r="99" spans="1:110" x14ac:dyDescent="0.3">
      <c r="A99" s="27" t="s">
        <v>128</v>
      </c>
      <c r="B99" s="39">
        <v>560153</v>
      </c>
      <c r="C99" s="39">
        <v>477113.09</v>
      </c>
      <c r="D99" s="39">
        <v>477113.09</v>
      </c>
      <c r="E99" s="39">
        <v>0</v>
      </c>
      <c r="F99" s="39">
        <v>0</v>
      </c>
      <c r="G99" s="40"/>
      <c r="H99" s="39">
        <v>1529519</v>
      </c>
      <c r="I99" s="43">
        <v>1627558</v>
      </c>
      <c r="J99" s="43">
        <v>1627558</v>
      </c>
      <c r="K99" s="43">
        <v>0</v>
      </c>
      <c r="L99" s="43">
        <v>0</v>
      </c>
      <c r="M99" s="40"/>
      <c r="N99" s="39">
        <v>163797.48000000001</v>
      </c>
      <c r="O99" s="28">
        <v>245693.18</v>
      </c>
      <c r="P99" s="28">
        <v>245693.18</v>
      </c>
      <c r="Q99" s="28">
        <v>0</v>
      </c>
      <c r="R99" s="28">
        <v>0</v>
      </c>
      <c r="T99" s="41">
        <v>415634</v>
      </c>
      <c r="U99" s="41">
        <v>415634</v>
      </c>
      <c r="V99" s="41">
        <v>415634</v>
      </c>
      <c r="W99" s="41">
        <v>415634</v>
      </c>
      <c r="X99" s="41">
        <v>415634</v>
      </c>
      <c r="Z99" s="28">
        <v>0</v>
      </c>
      <c r="AA99" s="28">
        <v>384708</v>
      </c>
      <c r="AB99" s="28">
        <v>244814</v>
      </c>
      <c r="AC99" s="28">
        <v>384708</v>
      </c>
      <c r="AD99" s="28">
        <v>244814</v>
      </c>
      <c r="AE99" s="33">
        <f t="shared" si="10"/>
        <v>6.994701337554721E-3</v>
      </c>
      <c r="AF99" s="28">
        <f t="shared" si="11"/>
        <v>209841.04012664163</v>
      </c>
      <c r="AH99" s="28">
        <v>38839</v>
      </c>
      <c r="AI99" s="28">
        <v>37300</v>
      </c>
      <c r="AJ99" s="28">
        <v>37300</v>
      </c>
      <c r="AK99" s="28">
        <v>37300</v>
      </c>
      <c r="AL99" s="28">
        <v>37300</v>
      </c>
      <c r="AN99" s="28">
        <v>12983806</v>
      </c>
      <c r="AO99" s="28">
        <v>10162029</v>
      </c>
      <c r="AP99" s="28">
        <v>10162029</v>
      </c>
      <c r="AQ99" s="28">
        <v>8349789</v>
      </c>
      <c r="AR99" s="34">
        <v>8349789</v>
      </c>
      <c r="AS99" s="35">
        <v>13184049</v>
      </c>
      <c r="AT99" s="35"/>
      <c r="AU99" s="28">
        <v>0</v>
      </c>
      <c r="AV99" s="28">
        <v>3879121</v>
      </c>
      <c r="AW99" s="28">
        <v>3879121</v>
      </c>
      <c r="AX99" s="28">
        <v>3588893</v>
      </c>
      <c r="AY99" s="28">
        <v>3588893</v>
      </c>
      <c r="AZ99" s="42"/>
      <c r="BA99" s="36">
        <v>917868.60467446817</v>
      </c>
      <c r="BB99" s="36">
        <v>0</v>
      </c>
      <c r="BC99" s="36">
        <v>0</v>
      </c>
      <c r="BD99" s="36">
        <v>0</v>
      </c>
      <c r="BE99" s="36">
        <v>0</v>
      </c>
      <c r="BF99" s="36"/>
      <c r="BG99" s="39">
        <v>651000</v>
      </c>
      <c r="BH99" s="39">
        <v>937100</v>
      </c>
      <c r="BI99" s="39">
        <v>937100</v>
      </c>
      <c r="BJ99" s="30">
        <v>0</v>
      </c>
      <c r="BK99" s="30">
        <v>0</v>
      </c>
      <c r="BL99" s="40"/>
      <c r="BM99" s="39">
        <v>169211</v>
      </c>
      <c r="BN99" s="39">
        <v>176884</v>
      </c>
      <c r="BO99" s="39">
        <v>176884</v>
      </c>
      <c r="BP99" s="30">
        <v>0</v>
      </c>
      <c r="BQ99" s="30">
        <v>0</v>
      </c>
      <c r="BR99" s="39"/>
      <c r="BS99" s="43">
        <v>0</v>
      </c>
      <c r="BT99" s="43">
        <v>668057</v>
      </c>
      <c r="BU99" s="43">
        <v>668057</v>
      </c>
      <c r="BV99" s="36">
        <v>0</v>
      </c>
      <c r="BW99" s="36">
        <v>0</v>
      </c>
      <c r="BX99" s="36"/>
      <c r="BY99" s="43">
        <v>0</v>
      </c>
      <c r="BZ99" s="36">
        <v>0</v>
      </c>
      <c r="CA99" s="36">
        <v>0</v>
      </c>
      <c r="CB99" s="30">
        <v>0</v>
      </c>
      <c r="CC99" s="30">
        <v>0</v>
      </c>
      <c r="CD99" s="43"/>
      <c r="CE99" s="28">
        <f t="shared" si="8"/>
        <v>17429828.08467447</v>
      </c>
      <c r="CF99" s="28">
        <f t="shared" si="8"/>
        <v>19011197.27</v>
      </c>
      <c r="CG99" s="28">
        <f t="shared" si="8"/>
        <v>18871303.27</v>
      </c>
      <c r="CH99" s="28">
        <f t="shared" si="12"/>
        <v>12776324</v>
      </c>
      <c r="CI99" s="28">
        <f t="shared" si="12"/>
        <v>12636430</v>
      </c>
      <c r="CK99" s="43">
        <v>0</v>
      </c>
      <c r="CL99" s="28">
        <v>-3457889.4669899996</v>
      </c>
      <c r="CM99" s="28">
        <v>-3570271.0287466664</v>
      </c>
      <c r="CN99" s="28">
        <v>-3393053.448908783</v>
      </c>
      <c r="CO99" s="28">
        <v>-3393053.448908783</v>
      </c>
      <c r="CQ99" s="28">
        <v>0</v>
      </c>
      <c r="CR99" s="28">
        <v>2140262.41</v>
      </c>
      <c r="CS99" s="28">
        <v>2140262.41</v>
      </c>
      <c r="CT99" s="28">
        <v>2140262.41</v>
      </c>
      <c r="CU99" s="28">
        <v>2140262.41</v>
      </c>
      <c r="CW99" s="28">
        <f t="shared" si="9"/>
        <v>17429828.08467447</v>
      </c>
      <c r="CX99" s="28">
        <f t="shared" si="9"/>
        <v>17693570.213010002</v>
      </c>
      <c r="CY99" s="28">
        <f t="shared" si="9"/>
        <v>17441294.651253331</v>
      </c>
      <c r="CZ99" s="28">
        <f t="shared" si="13"/>
        <v>11523532.961091217</v>
      </c>
      <c r="DA99" s="28">
        <f t="shared" si="13"/>
        <v>11383638.961091217</v>
      </c>
      <c r="DC99" s="28">
        <f t="shared" si="14"/>
        <v>-6170037.2519187853</v>
      </c>
      <c r="DD99" s="28">
        <f t="shared" si="14"/>
        <v>-6057655.6901621148</v>
      </c>
      <c r="DF99" s="28">
        <f t="shared" si="15"/>
        <v>-5906295.1235832535</v>
      </c>
    </row>
    <row r="100" spans="1:110" x14ac:dyDescent="0.3">
      <c r="A100" s="27" t="s">
        <v>129</v>
      </c>
      <c r="B100" s="39">
        <v>733247</v>
      </c>
      <c r="C100" s="39">
        <v>547349.64</v>
      </c>
      <c r="D100" s="39">
        <v>547349.64</v>
      </c>
      <c r="E100" s="39">
        <v>0</v>
      </c>
      <c r="F100" s="39">
        <v>0</v>
      </c>
      <c r="G100" s="40"/>
      <c r="H100" s="39">
        <v>0</v>
      </c>
      <c r="I100" s="39">
        <v>0</v>
      </c>
      <c r="J100" s="39">
        <v>0</v>
      </c>
      <c r="K100" s="39">
        <v>0</v>
      </c>
      <c r="L100" s="39">
        <v>0</v>
      </c>
      <c r="M100" s="40"/>
      <c r="N100" s="39">
        <v>601341.84000000008</v>
      </c>
      <c r="O100" s="28">
        <v>903200.27</v>
      </c>
      <c r="P100" s="28">
        <v>903200.27</v>
      </c>
      <c r="Q100" s="28">
        <v>0</v>
      </c>
      <c r="R100" s="28">
        <v>0</v>
      </c>
      <c r="T100" s="41">
        <v>470707.96</v>
      </c>
      <c r="U100" s="41">
        <v>470707.96</v>
      </c>
      <c r="V100" s="41">
        <v>470707.96</v>
      </c>
      <c r="W100" s="41">
        <v>470707.96</v>
      </c>
      <c r="X100" s="41">
        <v>470707.96</v>
      </c>
      <c r="Z100" s="28">
        <v>0</v>
      </c>
      <c r="AA100" s="28">
        <v>380724</v>
      </c>
      <c r="AB100" s="28">
        <v>242279</v>
      </c>
      <c r="AC100" s="28">
        <v>380724</v>
      </c>
      <c r="AD100" s="28">
        <v>242279</v>
      </c>
      <c r="AE100" s="33">
        <f t="shared" si="10"/>
        <v>6.9222648659221639E-3</v>
      </c>
      <c r="AF100" s="28">
        <f t="shared" si="11"/>
        <v>207667.9459776649</v>
      </c>
      <c r="AH100" s="28">
        <v>4497</v>
      </c>
      <c r="AI100" s="28">
        <v>4054</v>
      </c>
      <c r="AJ100" s="28">
        <v>4054</v>
      </c>
      <c r="AK100" s="28">
        <v>4054</v>
      </c>
      <c r="AL100" s="28">
        <v>4054</v>
      </c>
      <c r="AN100" s="28">
        <v>4893944</v>
      </c>
      <c r="AO100" s="28">
        <v>969688</v>
      </c>
      <c r="AP100" s="28">
        <v>969688</v>
      </c>
      <c r="AQ100" s="28">
        <v>0</v>
      </c>
      <c r="AR100" s="34">
        <v>0</v>
      </c>
      <c r="AS100" s="35">
        <v>5098609</v>
      </c>
      <c r="AT100" s="35"/>
      <c r="AU100" s="28">
        <v>0</v>
      </c>
      <c r="AV100" s="28">
        <v>2408508</v>
      </c>
      <c r="AW100" s="28">
        <v>2408508</v>
      </c>
      <c r="AX100" s="28">
        <v>0</v>
      </c>
      <c r="AY100" s="28">
        <v>0</v>
      </c>
      <c r="AZ100" s="42"/>
      <c r="BA100" s="36">
        <v>235370.9354863902</v>
      </c>
      <c r="BB100" s="36">
        <v>0</v>
      </c>
      <c r="BC100" s="36">
        <v>0</v>
      </c>
      <c r="BD100" s="36">
        <v>0</v>
      </c>
      <c r="BE100" s="36">
        <v>0</v>
      </c>
      <c r="BF100" s="36"/>
      <c r="BG100" s="39">
        <v>572949</v>
      </c>
      <c r="BH100" s="39">
        <v>824747</v>
      </c>
      <c r="BI100" s="39">
        <v>824747</v>
      </c>
      <c r="BJ100" s="30">
        <v>0</v>
      </c>
      <c r="BK100" s="30">
        <v>0</v>
      </c>
      <c r="BL100" s="40"/>
      <c r="BM100" s="39">
        <v>0</v>
      </c>
      <c r="BN100" s="39">
        <v>0</v>
      </c>
      <c r="BO100" s="39">
        <v>0</v>
      </c>
      <c r="BP100" s="30">
        <v>0</v>
      </c>
      <c r="BQ100" s="30">
        <v>0</v>
      </c>
      <c r="BR100" s="39"/>
      <c r="BS100" s="43">
        <v>0</v>
      </c>
      <c r="BT100" s="28">
        <v>335300.43767036987</v>
      </c>
      <c r="BU100" s="28">
        <v>335300.43767036987</v>
      </c>
      <c r="BV100" s="36">
        <v>0</v>
      </c>
      <c r="BW100" s="36">
        <v>0</v>
      </c>
      <c r="BX100" s="36"/>
      <c r="BY100" s="43">
        <v>0</v>
      </c>
      <c r="BZ100" s="36">
        <v>0</v>
      </c>
      <c r="CA100" s="36">
        <v>0</v>
      </c>
      <c r="CB100" s="30">
        <v>0</v>
      </c>
      <c r="CC100" s="30">
        <v>0</v>
      </c>
      <c r="CE100" s="28">
        <f t="shared" si="8"/>
        <v>7512057.7354863901</v>
      </c>
      <c r="CF100" s="28">
        <f t="shared" si="8"/>
        <v>6844279.3076703688</v>
      </c>
      <c r="CG100" s="28">
        <f t="shared" si="8"/>
        <v>6705834.3076703688</v>
      </c>
      <c r="CH100" s="28">
        <f t="shared" si="12"/>
        <v>855485.96</v>
      </c>
      <c r="CI100" s="28">
        <f t="shared" si="12"/>
        <v>717040.96</v>
      </c>
      <c r="CK100" s="43">
        <v>0</v>
      </c>
      <c r="CL100" s="28">
        <v>-3917100.4365732516</v>
      </c>
      <c r="CM100" s="28">
        <v>-4044406.3753032754</v>
      </c>
      <c r="CN100" s="28">
        <v>-3843654.1343834139</v>
      </c>
      <c r="CO100" s="28">
        <v>-3843654.1343834139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W100" s="28">
        <f t="shared" si="9"/>
        <v>7512057.7354863901</v>
      </c>
      <c r="CX100" s="28">
        <f t="shared" si="9"/>
        <v>2927178.8710971186</v>
      </c>
      <c r="CY100" s="28">
        <f t="shared" si="9"/>
        <v>2661427.9323670948</v>
      </c>
      <c r="CZ100" s="28">
        <f t="shared" si="13"/>
        <v>-2988168.174383414</v>
      </c>
      <c r="DA100" s="28">
        <f t="shared" si="13"/>
        <v>-3126613.174383414</v>
      </c>
      <c r="DC100" s="28">
        <f t="shared" si="14"/>
        <v>-5915347.0454805326</v>
      </c>
      <c r="DD100" s="28">
        <f t="shared" si="14"/>
        <v>-5788041.1067505088</v>
      </c>
      <c r="DF100" s="28">
        <f t="shared" si="15"/>
        <v>-10500225.909869805</v>
      </c>
    </row>
    <row r="101" spans="1:110" x14ac:dyDescent="0.3">
      <c r="A101" s="27" t="s">
        <v>130</v>
      </c>
      <c r="B101" s="39">
        <v>72627</v>
      </c>
      <c r="C101" s="39">
        <v>46210.46</v>
      </c>
      <c r="D101" s="39">
        <v>46210.46</v>
      </c>
      <c r="E101" s="39">
        <v>0</v>
      </c>
      <c r="F101" s="39">
        <v>0</v>
      </c>
      <c r="G101" s="40"/>
      <c r="H101" s="39">
        <v>44716</v>
      </c>
      <c r="I101" s="43">
        <v>22517</v>
      </c>
      <c r="J101" s="43">
        <v>22517</v>
      </c>
      <c r="K101" s="43">
        <v>0</v>
      </c>
      <c r="L101" s="43">
        <v>0</v>
      </c>
      <c r="M101" s="40"/>
      <c r="N101" s="39">
        <v>8789.2200000000012</v>
      </c>
      <c r="O101" s="28">
        <v>13255.72</v>
      </c>
      <c r="P101" s="28">
        <v>13255.72</v>
      </c>
      <c r="Q101" s="28">
        <v>0</v>
      </c>
      <c r="R101" s="28">
        <v>0</v>
      </c>
      <c r="T101" s="41">
        <v>241493.84</v>
      </c>
      <c r="U101" s="41">
        <v>241493.84</v>
      </c>
      <c r="V101" s="41">
        <v>241493.84</v>
      </c>
      <c r="W101" s="41">
        <v>241493.84</v>
      </c>
      <c r="X101" s="41">
        <v>241493.84</v>
      </c>
      <c r="Z101" s="28">
        <v>0</v>
      </c>
      <c r="AA101" s="28">
        <v>58454</v>
      </c>
      <c r="AB101" s="28">
        <v>37198</v>
      </c>
      <c r="AC101" s="28">
        <v>58454</v>
      </c>
      <c r="AD101" s="28">
        <v>37198</v>
      </c>
      <c r="AE101" s="33">
        <f t="shared" si="10"/>
        <v>1.0628015845405442E-3</v>
      </c>
      <c r="AF101" s="28">
        <f t="shared" si="11"/>
        <v>31884.047536216323</v>
      </c>
      <c r="AH101" s="28">
        <v>268</v>
      </c>
      <c r="AI101" s="28">
        <v>240</v>
      </c>
      <c r="AJ101" s="28">
        <v>240</v>
      </c>
      <c r="AK101" s="28">
        <v>240</v>
      </c>
      <c r="AL101" s="28">
        <v>240</v>
      </c>
      <c r="AN101" s="28">
        <v>25815</v>
      </c>
      <c r="AO101" s="28">
        <v>4200</v>
      </c>
      <c r="AP101" s="28">
        <v>4200</v>
      </c>
      <c r="AQ101" s="28">
        <v>4200</v>
      </c>
      <c r="AR101" s="34">
        <v>4200</v>
      </c>
      <c r="AS101" s="35">
        <v>37905</v>
      </c>
      <c r="AT101" s="35"/>
      <c r="AU101" s="28">
        <v>0</v>
      </c>
      <c r="AV101" s="28">
        <v>120198</v>
      </c>
      <c r="AW101" s="28">
        <v>120198</v>
      </c>
      <c r="AX101" s="28">
        <v>49681</v>
      </c>
      <c r="AY101" s="28">
        <v>49681</v>
      </c>
      <c r="AZ101" s="42"/>
      <c r="BA101" s="36">
        <v>7206.8167682785652</v>
      </c>
      <c r="BB101" s="36">
        <v>0</v>
      </c>
      <c r="BC101" s="36">
        <v>0</v>
      </c>
      <c r="BD101" s="36">
        <v>0</v>
      </c>
      <c r="BE101" s="36">
        <v>0</v>
      </c>
      <c r="BF101" s="36"/>
      <c r="BG101" s="39">
        <v>20141</v>
      </c>
      <c r="BH101" s="39">
        <v>28993</v>
      </c>
      <c r="BI101" s="39">
        <v>28993</v>
      </c>
      <c r="BJ101" s="30">
        <v>0</v>
      </c>
      <c r="BK101" s="30">
        <v>0</v>
      </c>
      <c r="BL101" s="40"/>
      <c r="BM101" s="39">
        <v>0</v>
      </c>
      <c r="BN101" s="39">
        <v>0</v>
      </c>
      <c r="BO101" s="39">
        <v>0</v>
      </c>
      <c r="BP101" s="30">
        <v>0</v>
      </c>
      <c r="BQ101" s="30">
        <v>0</v>
      </c>
      <c r="BR101" s="39"/>
      <c r="BS101" s="43">
        <v>0</v>
      </c>
      <c r="BT101" s="43">
        <v>0</v>
      </c>
      <c r="BU101" s="43">
        <v>0</v>
      </c>
      <c r="BV101" s="36">
        <v>0</v>
      </c>
      <c r="BW101" s="36">
        <v>0</v>
      </c>
      <c r="BX101" s="36"/>
      <c r="BY101" s="43">
        <v>0</v>
      </c>
      <c r="BZ101" s="36">
        <v>0</v>
      </c>
      <c r="CA101" s="36">
        <v>0</v>
      </c>
      <c r="CB101" s="30">
        <v>0</v>
      </c>
      <c r="CC101" s="30">
        <v>0</v>
      </c>
      <c r="CD101" s="43"/>
      <c r="CE101" s="28">
        <f t="shared" si="8"/>
        <v>421056.87676827854</v>
      </c>
      <c r="CF101" s="28">
        <f t="shared" si="8"/>
        <v>535562.02</v>
      </c>
      <c r="CG101" s="28">
        <f t="shared" si="8"/>
        <v>514306.01999999996</v>
      </c>
      <c r="CH101" s="28">
        <f t="shared" si="12"/>
        <v>354068.83999999997</v>
      </c>
      <c r="CI101" s="28">
        <f t="shared" si="12"/>
        <v>332812.83999999997</v>
      </c>
      <c r="CK101" s="43">
        <v>0</v>
      </c>
      <c r="CL101" s="28">
        <v>-152352.0150783495</v>
      </c>
      <c r="CM101" s="28">
        <v>-157303.46235702265</v>
      </c>
      <c r="CN101" s="28">
        <v>-149495.38877533234</v>
      </c>
      <c r="CO101" s="28">
        <v>-149495.38877533234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W101" s="28">
        <f t="shared" si="9"/>
        <v>421056.87676827854</v>
      </c>
      <c r="CX101" s="28">
        <f t="shared" si="9"/>
        <v>383210.00492165046</v>
      </c>
      <c r="CY101" s="28">
        <f t="shared" si="9"/>
        <v>357002.55764297734</v>
      </c>
      <c r="CZ101" s="28">
        <f t="shared" si="13"/>
        <v>204573.45122466766</v>
      </c>
      <c r="DA101" s="28">
        <f t="shared" si="13"/>
        <v>183317.45122466766</v>
      </c>
      <c r="DC101" s="28">
        <f t="shared" si="14"/>
        <v>-178636.5536969828</v>
      </c>
      <c r="DD101" s="28">
        <f t="shared" si="14"/>
        <v>-173685.10641830968</v>
      </c>
      <c r="DF101" s="28">
        <f t="shared" si="15"/>
        <v>-216483.42554361088</v>
      </c>
    </row>
    <row r="102" spans="1:110" x14ac:dyDescent="0.3">
      <c r="A102" s="44" t="s">
        <v>131</v>
      </c>
      <c r="B102" s="39">
        <v>0</v>
      </c>
      <c r="C102" s="39">
        <v>3581.09</v>
      </c>
      <c r="D102" s="39">
        <v>3581.09</v>
      </c>
      <c r="E102" s="39">
        <v>0</v>
      </c>
      <c r="F102" s="39">
        <v>0</v>
      </c>
      <c r="G102" s="40"/>
      <c r="H102" s="39">
        <v>0</v>
      </c>
      <c r="I102" s="43">
        <v>999</v>
      </c>
      <c r="J102" s="43">
        <v>999</v>
      </c>
      <c r="K102" s="43">
        <v>0</v>
      </c>
      <c r="L102" s="43">
        <v>0</v>
      </c>
      <c r="M102" s="40"/>
      <c r="N102" s="39">
        <v>27744.420000000002</v>
      </c>
      <c r="O102" s="28">
        <v>40345.85</v>
      </c>
      <c r="P102" s="28">
        <v>40345.85</v>
      </c>
      <c r="Q102" s="28">
        <v>0</v>
      </c>
      <c r="R102" s="28">
        <v>0</v>
      </c>
      <c r="T102" s="41">
        <v>280777.96999999997</v>
      </c>
      <c r="U102" s="41">
        <v>280777.96999999997</v>
      </c>
      <c r="V102" s="41">
        <v>280777.96999999997</v>
      </c>
      <c r="W102" s="41">
        <v>280777.96999999997</v>
      </c>
      <c r="X102" s="41">
        <v>280777.96999999997</v>
      </c>
      <c r="Z102" s="28">
        <v>0</v>
      </c>
      <c r="AA102" s="28">
        <v>162737</v>
      </c>
      <c r="AB102" s="28">
        <v>103560</v>
      </c>
      <c r="AC102" s="28">
        <v>162737</v>
      </c>
      <c r="AD102" s="28">
        <v>103560</v>
      </c>
      <c r="AE102" s="33">
        <f t="shared" si="10"/>
        <v>2.9588589568442631E-3</v>
      </c>
      <c r="AF102" s="28">
        <f t="shared" si="11"/>
        <v>88765.768705327893</v>
      </c>
      <c r="AH102" s="28">
        <v>47090</v>
      </c>
      <c r="AI102" s="28">
        <v>41720</v>
      </c>
      <c r="AJ102" s="28">
        <v>41720</v>
      </c>
      <c r="AK102" s="28">
        <v>41720</v>
      </c>
      <c r="AL102" s="28">
        <v>41720</v>
      </c>
      <c r="AN102" s="28">
        <v>8076776</v>
      </c>
      <c r="AO102" s="28">
        <v>4048325</v>
      </c>
      <c r="AP102" s="28">
        <v>4048325</v>
      </c>
      <c r="AQ102" s="28">
        <v>3132834</v>
      </c>
      <c r="AR102" s="34">
        <v>3132834</v>
      </c>
      <c r="AS102" s="35">
        <v>8163005</v>
      </c>
      <c r="AT102" s="35"/>
      <c r="AU102" s="28">
        <v>0</v>
      </c>
      <c r="AV102" s="28">
        <v>1849955</v>
      </c>
      <c r="AW102" s="28">
        <v>1849955</v>
      </c>
      <c r="AX102" s="28">
        <v>1516083</v>
      </c>
      <c r="AY102" s="28">
        <v>1516083</v>
      </c>
      <c r="AZ102" s="42"/>
      <c r="BA102" s="36">
        <v>301074.39305189712</v>
      </c>
      <c r="BB102" s="36">
        <v>0</v>
      </c>
      <c r="BC102" s="36">
        <v>0</v>
      </c>
      <c r="BD102" s="36">
        <v>0</v>
      </c>
      <c r="BE102" s="36">
        <v>0</v>
      </c>
      <c r="BF102" s="36"/>
      <c r="BG102" s="39">
        <v>292517</v>
      </c>
      <c r="BH102" s="39">
        <v>421072</v>
      </c>
      <c r="BI102" s="39">
        <v>421072</v>
      </c>
      <c r="BJ102" s="30">
        <v>0</v>
      </c>
      <c r="BK102" s="30">
        <v>0</v>
      </c>
      <c r="BL102" s="40"/>
      <c r="BM102" s="39">
        <v>0</v>
      </c>
      <c r="BN102" s="39">
        <v>0</v>
      </c>
      <c r="BO102" s="39">
        <v>0</v>
      </c>
      <c r="BP102" s="30">
        <v>0</v>
      </c>
      <c r="BQ102" s="30">
        <v>0</v>
      </c>
      <c r="BR102" s="39"/>
      <c r="BS102" s="43">
        <v>0</v>
      </c>
      <c r="BT102" s="43">
        <v>0</v>
      </c>
      <c r="BU102" s="43">
        <v>0</v>
      </c>
      <c r="BV102" s="36">
        <v>0</v>
      </c>
      <c r="BW102" s="36">
        <v>0</v>
      </c>
      <c r="BX102" s="36"/>
      <c r="BY102" s="43">
        <v>0</v>
      </c>
      <c r="BZ102" s="36">
        <v>0</v>
      </c>
      <c r="CA102" s="36">
        <v>0</v>
      </c>
      <c r="CB102" s="30">
        <v>0</v>
      </c>
      <c r="CC102" s="30">
        <v>0</v>
      </c>
      <c r="CD102" s="43"/>
      <c r="CE102" s="28">
        <f t="shared" si="8"/>
        <v>9025979.7830518968</v>
      </c>
      <c r="CF102" s="28">
        <f t="shared" si="8"/>
        <v>6849512.9099999992</v>
      </c>
      <c r="CG102" s="28">
        <f t="shared" si="8"/>
        <v>6790335.9099999992</v>
      </c>
      <c r="CH102" s="28">
        <f t="shared" si="12"/>
        <v>5134151.97</v>
      </c>
      <c r="CI102" s="28">
        <f t="shared" si="12"/>
        <v>5074974.97</v>
      </c>
      <c r="CK102" s="43">
        <v>0</v>
      </c>
      <c r="CL102" s="28">
        <v>-1473669.9179999998</v>
      </c>
      <c r="CM102" s="28">
        <v>-1521564.2560000001</v>
      </c>
      <c r="CN102" s="28">
        <v>-1446038.355348472</v>
      </c>
      <c r="CO102" s="28">
        <v>-1446038.355348472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W102" s="28">
        <f t="shared" si="9"/>
        <v>9025979.7830518968</v>
      </c>
      <c r="CX102" s="28">
        <f t="shared" si="9"/>
        <v>5375842.9919999996</v>
      </c>
      <c r="CY102" s="28">
        <f t="shared" si="9"/>
        <v>5268771.6539999992</v>
      </c>
      <c r="CZ102" s="28">
        <f t="shared" si="13"/>
        <v>3688113.6146515282</v>
      </c>
      <c r="DA102" s="28">
        <f t="shared" si="13"/>
        <v>3628936.6146515282</v>
      </c>
      <c r="DC102" s="28">
        <f t="shared" si="14"/>
        <v>-1687729.3773484714</v>
      </c>
      <c r="DD102" s="28">
        <f t="shared" si="14"/>
        <v>-1639835.039348471</v>
      </c>
      <c r="DF102" s="28">
        <f t="shared" si="15"/>
        <v>-5337866.1684003687</v>
      </c>
    </row>
    <row r="103" spans="1:110" x14ac:dyDescent="0.3">
      <c r="A103" s="44" t="s">
        <v>132</v>
      </c>
      <c r="B103" s="39">
        <v>6827</v>
      </c>
      <c r="C103" s="39">
        <v>15478.59</v>
      </c>
      <c r="D103" s="39">
        <v>15478.59</v>
      </c>
      <c r="E103" s="39">
        <v>0</v>
      </c>
      <c r="F103" s="39">
        <v>0</v>
      </c>
      <c r="G103" s="40"/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40"/>
      <c r="N103" s="39">
        <v>14470.5</v>
      </c>
      <c r="O103" s="28">
        <v>20842.93</v>
      </c>
      <c r="P103" s="28">
        <v>20842.93</v>
      </c>
      <c r="Q103" s="28">
        <v>0</v>
      </c>
      <c r="R103" s="28">
        <v>0</v>
      </c>
      <c r="T103" s="41">
        <v>187982.64</v>
      </c>
      <c r="U103" s="41">
        <v>187982.64</v>
      </c>
      <c r="V103" s="41">
        <v>187982.64</v>
      </c>
      <c r="W103" s="41">
        <v>187982.64</v>
      </c>
      <c r="X103" s="41">
        <v>187982.64</v>
      </c>
      <c r="Z103" s="28">
        <v>0</v>
      </c>
      <c r="AA103" s="28">
        <v>53999</v>
      </c>
      <c r="AB103" s="28">
        <v>34363</v>
      </c>
      <c r="AC103" s="28">
        <v>53999</v>
      </c>
      <c r="AD103" s="28">
        <v>34363</v>
      </c>
      <c r="AE103" s="33">
        <f t="shared" si="10"/>
        <v>9.8180146377672777E-4</v>
      </c>
      <c r="AF103" s="28">
        <f t="shared" si="11"/>
        <v>29454.043913301834</v>
      </c>
      <c r="AH103" s="28">
        <v>0</v>
      </c>
      <c r="AI103" s="28">
        <v>0</v>
      </c>
      <c r="AJ103" s="28">
        <v>0</v>
      </c>
      <c r="AK103" s="28">
        <v>0</v>
      </c>
      <c r="AL103" s="28">
        <v>0</v>
      </c>
      <c r="AN103" s="28">
        <v>2044243</v>
      </c>
      <c r="AO103" s="28">
        <v>825291</v>
      </c>
      <c r="AP103" s="28">
        <v>825291</v>
      </c>
      <c r="AQ103" s="28">
        <v>636684</v>
      </c>
      <c r="AR103" s="34">
        <v>636684</v>
      </c>
      <c r="AS103" s="35">
        <v>2035557</v>
      </c>
      <c r="AT103" s="35"/>
      <c r="AU103" s="28">
        <v>0</v>
      </c>
      <c r="AV103" s="28">
        <v>518290</v>
      </c>
      <c r="AW103" s="28">
        <v>518290</v>
      </c>
      <c r="AX103" s="28">
        <v>454597</v>
      </c>
      <c r="AY103" s="28">
        <v>454597</v>
      </c>
      <c r="AZ103" s="42"/>
      <c r="BA103" s="36">
        <v>359718.82781943976</v>
      </c>
      <c r="BB103" s="36">
        <v>0</v>
      </c>
      <c r="BC103" s="36">
        <v>0</v>
      </c>
      <c r="BD103" s="36">
        <v>0</v>
      </c>
      <c r="BE103" s="36">
        <v>0</v>
      </c>
      <c r="BF103" s="36"/>
      <c r="BG103" s="39">
        <v>66052</v>
      </c>
      <c r="BH103" s="39">
        <v>95081</v>
      </c>
      <c r="BI103" s="39">
        <v>95081</v>
      </c>
      <c r="BJ103" s="30">
        <v>0</v>
      </c>
      <c r="BK103" s="30">
        <v>0</v>
      </c>
      <c r="BL103" s="40"/>
      <c r="BM103" s="39">
        <v>4203</v>
      </c>
      <c r="BN103" s="39">
        <v>4393</v>
      </c>
      <c r="BO103" s="39">
        <v>4393</v>
      </c>
      <c r="BP103" s="30">
        <v>0</v>
      </c>
      <c r="BQ103" s="30">
        <v>0</v>
      </c>
      <c r="BR103" s="39"/>
      <c r="BS103" s="43">
        <v>0</v>
      </c>
      <c r="BT103" s="43">
        <v>0</v>
      </c>
      <c r="BU103" s="43">
        <v>0</v>
      </c>
      <c r="BV103" s="36">
        <v>0</v>
      </c>
      <c r="BW103" s="36">
        <v>0</v>
      </c>
      <c r="BX103" s="36"/>
      <c r="BY103" s="43">
        <v>0</v>
      </c>
      <c r="BZ103" s="36">
        <v>0</v>
      </c>
      <c r="CA103" s="36">
        <v>0</v>
      </c>
      <c r="CB103" s="30">
        <v>0</v>
      </c>
      <c r="CC103" s="30">
        <v>0</v>
      </c>
      <c r="CD103" s="43"/>
      <c r="CE103" s="28">
        <f t="shared" si="8"/>
        <v>2683496.9678194397</v>
      </c>
      <c r="CF103" s="28">
        <f t="shared" si="8"/>
        <v>1721358.1600000001</v>
      </c>
      <c r="CG103" s="28">
        <f t="shared" si="8"/>
        <v>1701722.1600000001</v>
      </c>
      <c r="CH103" s="28">
        <f t="shared" si="12"/>
        <v>1333262.6400000001</v>
      </c>
      <c r="CI103" s="28">
        <f t="shared" si="12"/>
        <v>1313626.6400000001</v>
      </c>
      <c r="CK103" s="43">
        <v>0</v>
      </c>
      <c r="CL103" s="28">
        <v>-417493.19557635038</v>
      </c>
      <c r="CM103" s="28">
        <v>-431061.74303558795</v>
      </c>
      <c r="CN103" s="28">
        <v>-409665.12685536384</v>
      </c>
      <c r="CO103" s="28">
        <v>-409665.12685536384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W103" s="28">
        <f t="shared" si="9"/>
        <v>2683496.9678194397</v>
      </c>
      <c r="CX103" s="28">
        <f t="shared" si="9"/>
        <v>1303864.9644236495</v>
      </c>
      <c r="CY103" s="28">
        <f t="shared" si="9"/>
        <v>1270660.4169644122</v>
      </c>
      <c r="CZ103" s="28">
        <f t="shared" si="13"/>
        <v>923597.51314463618</v>
      </c>
      <c r="DA103" s="28">
        <f t="shared" si="13"/>
        <v>903961.51314463618</v>
      </c>
      <c r="DC103" s="28">
        <f t="shared" si="14"/>
        <v>-380267.4512790133</v>
      </c>
      <c r="DD103" s="28">
        <f t="shared" si="14"/>
        <v>-366698.90381977602</v>
      </c>
      <c r="DF103" s="28">
        <f t="shared" si="15"/>
        <v>-1759899.4546748037</v>
      </c>
    </row>
    <row r="104" spans="1:110" x14ac:dyDescent="0.3">
      <c r="A104" s="44" t="s">
        <v>133</v>
      </c>
      <c r="B104" s="39">
        <v>2621</v>
      </c>
      <c r="C104" s="39">
        <v>74435.89</v>
      </c>
      <c r="D104" s="39">
        <v>74435.89</v>
      </c>
      <c r="E104" s="39">
        <v>0</v>
      </c>
      <c r="F104" s="39">
        <v>0</v>
      </c>
      <c r="G104" s="40"/>
      <c r="H104" s="39">
        <v>578614</v>
      </c>
      <c r="I104" s="43">
        <v>448740</v>
      </c>
      <c r="J104" s="43">
        <v>448740</v>
      </c>
      <c r="K104" s="43">
        <v>0</v>
      </c>
      <c r="L104" s="43">
        <v>0</v>
      </c>
      <c r="M104" s="40"/>
      <c r="N104" s="39">
        <v>99764.94</v>
      </c>
      <c r="O104" s="28">
        <v>149722.92000000001</v>
      </c>
      <c r="P104" s="28">
        <v>149722.92000000001</v>
      </c>
      <c r="Q104" s="28">
        <v>0</v>
      </c>
      <c r="R104" s="28">
        <v>0</v>
      </c>
      <c r="T104" s="41">
        <v>358089.02</v>
      </c>
      <c r="U104" s="41">
        <v>358089.02</v>
      </c>
      <c r="V104" s="41">
        <v>358089.02</v>
      </c>
      <c r="W104" s="41">
        <v>358089.02</v>
      </c>
      <c r="X104" s="41">
        <v>358089.02</v>
      </c>
      <c r="Z104" s="28">
        <v>0</v>
      </c>
      <c r="AA104" s="28">
        <v>283334</v>
      </c>
      <c r="AB104" s="28">
        <v>180303</v>
      </c>
      <c r="AC104" s="28">
        <v>283334</v>
      </c>
      <c r="AD104" s="28">
        <v>180303</v>
      </c>
      <c r="AE104" s="33">
        <f t="shared" si="10"/>
        <v>5.1515349531975662E-3</v>
      </c>
      <c r="AF104" s="28">
        <f t="shared" si="11"/>
        <v>154546.04859592699</v>
      </c>
      <c r="AH104" s="28">
        <v>7223</v>
      </c>
      <c r="AI104" s="28">
        <v>6692</v>
      </c>
      <c r="AJ104" s="28">
        <v>6692</v>
      </c>
      <c r="AK104" s="28">
        <v>6692</v>
      </c>
      <c r="AL104" s="28">
        <v>6692</v>
      </c>
      <c r="AN104" s="28">
        <v>3842088</v>
      </c>
      <c r="AO104" s="28">
        <v>861329</v>
      </c>
      <c r="AP104" s="28">
        <v>861329</v>
      </c>
      <c r="AQ104" s="28">
        <v>0</v>
      </c>
      <c r="AR104" s="34">
        <v>0</v>
      </c>
      <c r="AS104" s="35">
        <v>4016124</v>
      </c>
      <c r="AT104" s="35"/>
      <c r="AU104" s="28">
        <v>0</v>
      </c>
      <c r="AV104" s="28">
        <v>2512815</v>
      </c>
      <c r="AW104" s="28">
        <v>2512815</v>
      </c>
      <c r="AX104" s="28">
        <v>453317</v>
      </c>
      <c r="AY104" s="28">
        <v>453317</v>
      </c>
      <c r="AZ104" s="42"/>
      <c r="BA104" s="36">
        <v>1445730.1870088144</v>
      </c>
      <c r="BB104" s="36">
        <v>0</v>
      </c>
      <c r="BC104" s="36">
        <v>0</v>
      </c>
      <c r="BD104" s="36">
        <v>0</v>
      </c>
      <c r="BE104" s="36">
        <v>0</v>
      </c>
      <c r="BF104" s="36"/>
      <c r="BG104" s="39">
        <v>487882</v>
      </c>
      <c r="BH104" s="39">
        <v>702295</v>
      </c>
      <c r="BI104" s="39">
        <v>702295</v>
      </c>
      <c r="BJ104" s="30">
        <v>0</v>
      </c>
      <c r="BK104" s="30">
        <v>0</v>
      </c>
      <c r="BL104" s="40"/>
      <c r="BM104" s="39">
        <v>0</v>
      </c>
      <c r="BN104" s="39">
        <v>0</v>
      </c>
      <c r="BO104" s="39">
        <v>0</v>
      </c>
      <c r="BP104" s="30">
        <v>0</v>
      </c>
      <c r="BQ104" s="30">
        <v>0</v>
      </c>
      <c r="BR104" s="39"/>
      <c r="BS104" s="43">
        <v>0</v>
      </c>
      <c r="BT104" s="43">
        <v>0</v>
      </c>
      <c r="BU104" s="43">
        <v>0</v>
      </c>
      <c r="BV104" s="36">
        <v>0</v>
      </c>
      <c r="BW104" s="36">
        <v>0</v>
      </c>
      <c r="BX104" s="36"/>
      <c r="BY104" s="43">
        <v>0</v>
      </c>
      <c r="BZ104" s="36">
        <v>0</v>
      </c>
      <c r="CA104" s="36">
        <v>0</v>
      </c>
      <c r="CB104" s="30">
        <v>0</v>
      </c>
      <c r="CC104" s="30">
        <v>0</v>
      </c>
      <c r="CD104" s="43"/>
      <c r="CE104" s="28">
        <f t="shared" si="8"/>
        <v>6822012.1470088148</v>
      </c>
      <c r="CF104" s="28">
        <f t="shared" si="8"/>
        <v>5397452.8299999991</v>
      </c>
      <c r="CG104" s="28">
        <f t="shared" si="8"/>
        <v>5294421.8299999991</v>
      </c>
      <c r="CH104" s="28">
        <f t="shared" si="12"/>
        <v>1101432.02</v>
      </c>
      <c r="CI104" s="28">
        <f t="shared" si="12"/>
        <v>998401.02</v>
      </c>
      <c r="CK104" s="43">
        <v>0</v>
      </c>
      <c r="CL104" s="28">
        <v>-2494713.2613900001</v>
      </c>
      <c r="CM104" s="28">
        <v>-2575791.5535466666</v>
      </c>
      <c r="CN104" s="28">
        <v>-2447936.9616652634</v>
      </c>
      <c r="CO104" s="28">
        <v>-2447936.9616652634</v>
      </c>
      <c r="CQ104" s="28">
        <v>0</v>
      </c>
      <c r="CR104" s="28">
        <v>331391.54860000004</v>
      </c>
      <c r="CS104" s="28">
        <v>331391.54860000004</v>
      </c>
      <c r="CT104" s="28">
        <v>331391.54860000004</v>
      </c>
      <c r="CU104" s="28">
        <v>331391.54860000004</v>
      </c>
      <c r="CW104" s="28">
        <f t="shared" si="9"/>
        <v>6822012.1470088148</v>
      </c>
      <c r="CX104" s="28">
        <f t="shared" si="9"/>
        <v>3234131.1172099998</v>
      </c>
      <c r="CY104" s="28">
        <f t="shared" si="9"/>
        <v>3050021.8250533333</v>
      </c>
      <c r="CZ104" s="28">
        <f t="shared" si="13"/>
        <v>-1015113.3930652635</v>
      </c>
      <c r="DA104" s="28">
        <f t="shared" si="13"/>
        <v>-1118144.3930652635</v>
      </c>
      <c r="DC104" s="28">
        <f t="shared" si="14"/>
        <v>-4249244.5102752633</v>
      </c>
      <c r="DD104" s="28">
        <f t="shared" si="14"/>
        <v>-4168166.2181185968</v>
      </c>
      <c r="DF104" s="28">
        <f t="shared" si="15"/>
        <v>-7837125.5400740784</v>
      </c>
    </row>
    <row r="105" spans="1:110" x14ac:dyDescent="0.3">
      <c r="A105" s="27" t="s">
        <v>134</v>
      </c>
      <c r="B105" s="39">
        <v>219</v>
      </c>
      <c r="C105" s="39">
        <v>14569.43</v>
      </c>
      <c r="D105" s="39">
        <v>14569.43</v>
      </c>
      <c r="E105" s="39">
        <v>0</v>
      </c>
      <c r="F105" s="39">
        <v>0</v>
      </c>
      <c r="G105" s="40"/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40"/>
      <c r="N105" s="39">
        <v>555646.74</v>
      </c>
      <c r="O105" s="28">
        <v>894609.54</v>
      </c>
      <c r="P105" s="28">
        <v>894609.54</v>
      </c>
      <c r="Q105" s="28">
        <v>0</v>
      </c>
      <c r="R105" s="28">
        <v>0</v>
      </c>
      <c r="T105" s="41">
        <v>240036.49</v>
      </c>
      <c r="U105" s="41">
        <v>240036.49</v>
      </c>
      <c r="V105" s="41">
        <v>240036.49</v>
      </c>
      <c r="W105" s="41">
        <v>240036.49</v>
      </c>
      <c r="X105" s="41">
        <v>240036.49</v>
      </c>
      <c r="Z105" s="28">
        <v>0</v>
      </c>
      <c r="AA105" s="28">
        <v>88113</v>
      </c>
      <c r="AB105" s="28">
        <v>56072</v>
      </c>
      <c r="AC105" s="28">
        <v>88113</v>
      </c>
      <c r="AD105" s="28">
        <v>56072</v>
      </c>
      <c r="AE105" s="33">
        <f t="shared" si="10"/>
        <v>1.6020569339757925E-3</v>
      </c>
      <c r="AF105" s="28">
        <f t="shared" si="11"/>
        <v>48061.70801927377</v>
      </c>
      <c r="AH105" s="28">
        <v>7961</v>
      </c>
      <c r="AI105" s="28">
        <v>9502</v>
      </c>
      <c r="AJ105" s="28">
        <v>9502</v>
      </c>
      <c r="AK105" s="28">
        <v>9502</v>
      </c>
      <c r="AL105" s="28">
        <v>9502</v>
      </c>
      <c r="AN105" s="28">
        <v>2834470</v>
      </c>
      <c r="AO105" s="28">
        <v>1143072</v>
      </c>
      <c r="AP105" s="28">
        <v>1143072</v>
      </c>
      <c r="AQ105" s="28">
        <v>725303</v>
      </c>
      <c r="AR105" s="34">
        <v>725303</v>
      </c>
      <c r="AS105" s="35">
        <v>2868756</v>
      </c>
      <c r="AT105" s="35"/>
      <c r="AU105" s="28">
        <v>0</v>
      </c>
      <c r="AV105" s="28">
        <v>488177</v>
      </c>
      <c r="AW105" s="28">
        <v>488177</v>
      </c>
      <c r="AX105" s="28">
        <v>256530</v>
      </c>
      <c r="AY105" s="28">
        <v>256530</v>
      </c>
      <c r="AZ105" s="42"/>
      <c r="BA105" s="36">
        <v>0</v>
      </c>
      <c r="BB105" s="36">
        <v>0</v>
      </c>
      <c r="BC105" s="36">
        <v>0</v>
      </c>
      <c r="BD105" s="36">
        <v>0</v>
      </c>
      <c r="BE105" s="36">
        <v>0</v>
      </c>
      <c r="BF105" s="36"/>
      <c r="BG105" s="39">
        <v>107832</v>
      </c>
      <c r="BH105" s="39">
        <v>155222</v>
      </c>
      <c r="BI105" s="39">
        <v>155222</v>
      </c>
      <c r="BJ105" s="30">
        <v>0</v>
      </c>
      <c r="BK105" s="30">
        <v>0</v>
      </c>
      <c r="BL105" s="40"/>
      <c r="BM105" s="39">
        <v>0</v>
      </c>
      <c r="BN105" s="39">
        <v>0</v>
      </c>
      <c r="BO105" s="39">
        <v>0</v>
      </c>
      <c r="BP105" s="30">
        <v>0</v>
      </c>
      <c r="BQ105" s="30">
        <v>0</v>
      </c>
      <c r="BR105" s="39"/>
      <c r="BS105" s="43">
        <v>0</v>
      </c>
      <c r="BT105" s="43">
        <v>0</v>
      </c>
      <c r="BU105" s="43">
        <v>0</v>
      </c>
      <c r="BV105" s="36">
        <v>0</v>
      </c>
      <c r="BW105" s="36">
        <v>0</v>
      </c>
      <c r="BX105" s="36"/>
      <c r="BY105" s="43">
        <v>0</v>
      </c>
      <c r="BZ105" s="36">
        <v>0</v>
      </c>
      <c r="CA105" s="36">
        <v>0</v>
      </c>
      <c r="CB105" s="30">
        <v>0</v>
      </c>
      <c r="CC105" s="30">
        <v>0</v>
      </c>
      <c r="CD105" s="43"/>
      <c r="CE105" s="28">
        <f t="shared" si="8"/>
        <v>3746165.2300000004</v>
      </c>
      <c r="CF105" s="28">
        <f t="shared" si="8"/>
        <v>3033301.4600000004</v>
      </c>
      <c r="CG105" s="28">
        <f t="shared" si="8"/>
        <v>3001260.4600000004</v>
      </c>
      <c r="CH105" s="28">
        <f t="shared" si="12"/>
        <v>1319484.49</v>
      </c>
      <c r="CI105" s="28">
        <f t="shared" si="12"/>
        <v>1287443.49</v>
      </c>
      <c r="CK105" s="43">
        <v>0</v>
      </c>
      <c r="CL105" s="28">
        <v>-641730.34169999999</v>
      </c>
      <c r="CM105" s="28">
        <v>-662586.60640000005</v>
      </c>
      <c r="CN105" s="28">
        <v>-629697.78819158929</v>
      </c>
      <c r="CO105" s="28">
        <v>-629697.78819158929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W105" s="28">
        <f t="shared" si="9"/>
        <v>3746165.2300000004</v>
      </c>
      <c r="CX105" s="28">
        <f t="shared" si="9"/>
        <v>2391571.1183000002</v>
      </c>
      <c r="CY105" s="28">
        <f t="shared" si="9"/>
        <v>2338673.8536000005</v>
      </c>
      <c r="CZ105" s="28">
        <f t="shared" si="13"/>
        <v>689786.7018084107</v>
      </c>
      <c r="DA105" s="28">
        <f t="shared" si="13"/>
        <v>657745.7018084107</v>
      </c>
      <c r="DC105" s="28">
        <f t="shared" si="14"/>
        <v>-1701784.4164915895</v>
      </c>
      <c r="DD105" s="28">
        <f t="shared" si="14"/>
        <v>-1680928.1517915898</v>
      </c>
      <c r="DF105" s="28">
        <f t="shared" si="15"/>
        <v>-3056378.5281915898</v>
      </c>
    </row>
    <row r="106" spans="1:110" x14ac:dyDescent="0.3">
      <c r="A106" s="27" t="s">
        <v>135</v>
      </c>
      <c r="B106" s="39">
        <v>31982</v>
      </c>
      <c r="C106" s="39">
        <v>322837.63</v>
      </c>
      <c r="D106" s="39">
        <v>322837.63</v>
      </c>
      <c r="E106" s="39">
        <v>0</v>
      </c>
      <c r="F106" s="39">
        <v>0</v>
      </c>
      <c r="G106" s="40"/>
      <c r="H106" s="39">
        <v>1471056</v>
      </c>
      <c r="I106" s="39">
        <v>0</v>
      </c>
      <c r="J106" s="39">
        <v>0</v>
      </c>
      <c r="K106" s="39">
        <v>0</v>
      </c>
      <c r="L106" s="39">
        <v>0</v>
      </c>
      <c r="M106" s="40"/>
      <c r="N106" s="39">
        <v>539110.44000000006</v>
      </c>
      <c r="O106" s="28">
        <v>809074.7</v>
      </c>
      <c r="P106" s="28">
        <v>809074.7</v>
      </c>
      <c r="Q106" s="28">
        <v>0</v>
      </c>
      <c r="R106" s="28">
        <v>0</v>
      </c>
      <c r="T106" s="41">
        <v>894294.23</v>
      </c>
      <c r="U106" s="41">
        <v>894294.23</v>
      </c>
      <c r="V106" s="41">
        <v>894294.23</v>
      </c>
      <c r="W106" s="41">
        <v>894294.23</v>
      </c>
      <c r="X106" s="41">
        <v>894294.23</v>
      </c>
      <c r="Z106" s="28">
        <v>0</v>
      </c>
      <c r="AA106" s="28">
        <v>1171023</v>
      </c>
      <c r="AB106" s="28">
        <v>745196</v>
      </c>
      <c r="AC106" s="28">
        <v>1171023</v>
      </c>
      <c r="AD106" s="28">
        <v>745196</v>
      </c>
      <c r="AE106" s="33">
        <f t="shared" si="10"/>
        <v>2.1291359016207989E-2</v>
      </c>
      <c r="AF106" s="28">
        <f t="shared" si="11"/>
        <v>638740.77048623969</v>
      </c>
      <c r="AH106" s="28">
        <v>78352</v>
      </c>
      <c r="AI106" s="28">
        <v>78645</v>
      </c>
      <c r="AJ106" s="28">
        <v>78645</v>
      </c>
      <c r="AK106" s="28">
        <v>78645</v>
      </c>
      <c r="AL106" s="28">
        <v>78645</v>
      </c>
      <c r="AN106" s="28">
        <v>11243340</v>
      </c>
      <c r="AO106" s="28">
        <v>11952439</v>
      </c>
      <c r="AP106" s="28">
        <v>11952439</v>
      </c>
      <c r="AQ106" s="28">
        <v>13129410</v>
      </c>
      <c r="AR106" s="34">
        <v>13129410</v>
      </c>
      <c r="AS106" s="35">
        <v>11507757</v>
      </c>
      <c r="AT106" s="35"/>
      <c r="AU106" s="28">
        <v>0</v>
      </c>
      <c r="AV106" s="28">
        <v>5842488</v>
      </c>
      <c r="AW106" s="28">
        <v>5842488</v>
      </c>
      <c r="AX106" s="28">
        <v>0</v>
      </c>
      <c r="AY106" s="28">
        <v>0</v>
      </c>
      <c r="AZ106" s="42"/>
      <c r="BA106" s="36">
        <v>402915.07125822484</v>
      </c>
      <c r="BB106" s="36">
        <v>0</v>
      </c>
      <c r="BC106" s="36">
        <v>0</v>
      </c>
      <c r="BD106" s="36">
        <v>0</v>
      </c>
      <c r="BE106" s="36">
        <v>0</v>
      </c>
      <c r="BF106" s="36"/>
      <c r="BG106" s="39">
        <v>3401590</v>
      </c>
      <c r="BH106" s="39">
        <v>4896511</v>
      </c>
      <c r="BI106" s="39">
        <v>4896511</v>
      </c>
      <c r="BJ106" s="30">
        <v>0</v>
      </c>
      <c r="BK106" s="30">
        <v>0</v>
      </c>
      <c r="BL106" s="40"/>
      <c r="BM106" s="39">
        <v>0</v>
      </c>
      <c r="BN106" s="39">
        <v>0</v>
      </c>
      <c r="BO106" s="39">
        <v>0</v>
      </c>
      <c r="BP106" s="30">
        <v>0</v>
      </c>
      <c r="BQ106" s="30">
        <v>0</v>
      </c>
      <c r="BR106" s="39"/>
      <c r="BS106" s="43">
        <v>0</v>
      </c>
      <c r="BT106" s="43">
        <v>0</v>
      </c>
      <c r="BU106" s="43">
        <v>0</v>
      </c>
      <c r="BV106" s="36">
        <v>0</v>
      </c>
      <c r="BW106" s="36">
        <v>0</v>
      </c>
      <c r="BX106" s="36"/>
      <c r="BY106" s="43">
        <v>0</v>
      </c>
      <c r="BZ106" s="36">
        <v>0</v>
      </c>
      <c r="CA106" s="36">
        <v>0</v>
      </c>
      <c r="CB106" s="30">
        <v>765550</v>
      </c>
      <c r="CC106" s="30">
        <v>765550</v>
      </c>
      <c r="CD106" s="43"/>
      <c r="CE106" s="28">
        <f t="shared" si="8"/>
        <v>18062639.741258226</v>
      </c>
      <c r="CF106" s="28">
        <f t="shared" si="8"/>
        <v>25967312.559999999</v>
      </c>
      <c r="CG106" s="28">
        <f t="shared" si="8"/>
        <v>25541485.559999999</v>
      </c>
      <c r="CH106" s="28">
        <f t="shared" si="12"/>
        <v>16038922.23</v>
      </c>
      <c r="CI106" s="28">
        <f t="shared" si="12"/>
        <v>15613095.23</v>
      </c>
      <c r="CK106" s="43">
        <v>0</v>
      </c>
      <c r="CL106" s="28">
        <v>-9215370.7277099993</v>
      </c>
      <c r="CM106" s="28">
        <v>-9514870.686986668</v>
      </c>
      <c r="CN106" s="28">
        <v>-9042580.9526663758</v>
      </c>
      <c r="CO106" s="28">
        <v>-9042580.9526663758</v>
      </c>
      <c r="CQ106" s="28">
        <v>0</v>
      </c>
      <c r="CR106" s="28">
        <v>9931559.6496120002</v>
      </c>
      <c r="CS106" s="28">
        <v>9931559.6496120002</v>
      </c>
      <c r="CT106" s="28">
        <v>9931559.6496120002</v>
      </c>
      <c r="CU106" s="28">
        <v>9931559.6496120002</v>
      </c>
      <c r="CW106" s="28">
        <f t="shared" si="9"/>
        <v>18062639.741258226</v>
      </c>
      <c r="CX106" s="28">
        <f t="shared" si="9"/>
        <v>26683501.481902</v>
      </c>
      <c r="CY106" s="28">
        <f t="shared" si="9"/>
        <v>25958174.522625331</v>
      </c>
      <c r="CZ106" s="28">
        <f t="shared" si="13"/>
        <v>16927900.926945627</v>
      </c>
      <c r="DA106" s="28">
        <f t="shared" si="13"/>
        <v>16502073.926945625</v>
      </c>
      <c r="DC106" s="28">
        <f t="shared" si="14"/>
        <v>-9755600.5549563728</v>
      </c>
      <c r="DD106" s="28">
        <f t="shared" si="14"/>
        <v>-9456100.595679706</v>
      </c>
      <c r="DF106" s="28">
        <f t="shared" si="15"/>
        <v>-1134738.8143125996</v>
      </c>
    </row>
    <row r="107" spans="1:110" x14ac:dyDescent="0.3">
      <c r="A107" s="27" t="s">
        <v>136</v>
      </c>
      <c r="B107" s="39">
        <v>612634</v>
      </c>
      <c r="C107" s="39">
        <v>815737.64</v>
      </c>
      <c r="D107" s="39">
        <v>815737.64</v>
      </c>
      <c r="E107" s="39">
        <v>815737.64</v>
      </c>
      <c r="F107" s="39">
        <v>815737.64</v>
      </c>
      <c r="G107" s="40"/>
      <c r="H107" s="39">
        <v>758666</v>
      </c>
      <c r="I107" s="39">
        <v>0</v>
      </c>
      <c r="J107" s="39">
        <v>0</v>
      </c>
      <c r="K107" s="39">
        <v>0</v>
      </c>
      <c r="L107" s="39">
        <v>0</v>
      </c>
      <c r="M107" s="40"/>
      <c r="N107" s="39">
        <v>1262121.96</v>
      </c>
      <c r="O107" s="28">
        <v>1965986.38</v>
      </c>
      <c r="P107" s="28">
        <v>1965986.38</v>
      </c>
      <c r="Q107" s="28">
        <v>0</v>
      </c>
      <c r="R107" s="28">
        <v>0</v>
      </c>
      <c r="T107" s="41">
        <v>497815.29</v>
      </c>
      <c r="U107" s="41">
        <v>497815.29</v>
      </c>
      <c r="V107" s="41">
        <v>497815.29</v>
      </c>
      <c r="W107" s="41">
        <v>497815.29</v>
      </c>
      <c r="X107" s="41">
        <v>497815.29</v>
      </c>
      <c r="Z107" s="28">
        <v>0</v>
      </c>
      <c r="AA107" s="28">
        <v>592126</v>
      </c>
      <c r="AB107" s="28">
        <v>376807</v>
      </c>
      <c r="AC107" s="28">
        <v>592126</v>
      </c>
      <c r="AD107" s="28">
        <v>376807</v>
      </c>
      <c r="AE107" s="33">
        <f t="shared" si="10"/>
        <v>1.0765943323770046E-2</v>
      </c>
      <c r="AF107" s="28">
        <f t="shared" si="11"/>
        <v>322978.29971310135</v>
      </c>
      <c r="AH107" s="28">
        <v>323371</v>
      </c>
      <c r="AI107" s="28">
        <v>319352</v>
      </c>
      <c r="AJ107" s="28">
        <v>319352</v>
      </c>
      <c r="AK107" s="28">
        <v>319352</v>
      </c>
      <c r="AL107" s="28">
        <v>319352</v>
      </c>
      <c r="AN107" s="28">
        <v>36209664</v>
      </c>
      <c r="AO107" s="28">
        <v>33601078</v>
      </c>
      <c r="AP107" s="28">
        <v>33601078</v>
      </c>
      <c r="AQ107" s="28">
        <v>35709259</v>
      </c>
      <c r="AR107" s="34">
        <v>35709259</v>
      </c>
      <c r="AS107" s="35">
        <v>36440860</v>
      </c>
      <c r="AT107" s="35"/>
      <c r="AU107" s="28">
        <v>0</v>
      </c>
      <c r="AV107" s="28">
        <v>12179222</v>
      </c>
      <c r="AW107" s="28">
        <v>12179222</v>
      </c>
      <c r="AX107" s="28">
        <v>15194844</v>
      </c>
      <c r="AY107" s="28">
        <v>15194844</v>
      </c>
      <c r="AZ107" s="42"/>
      <c r="BA107" s="36">
        <v>187131.62153536777</v>
      </c>
      <c r="BB107" s="36">
        <v>0</v>
      </c>
      <c r="BC107" s="36">
        <v>0</v>
      </c>
      <c r="BD107" s="36">
        <v>0</v>
      </c>
      <c r="BE107" s="36">
        <v>0</v>
      </c>
      <c r="BF107" s="36"/>
      <c r="BG107" s="39">
        <v>1309943</v>
      </c>
      <c r="BH107" s="39">
        <v>1362971</v>
      </c>
      <c r="BI107" s="39">
        <v>1362971</v>
      </c>
      <c r="BJ107" s="30">
        <v>0</v>
      </c>
      <c r="BK107" s="30">
        <v>0</v>
      </c>
      <c r="BL107" s="40"/>
      <c r="BM107" s="39">
        <v>248588</v>
      </c>
      <c r="BN107" s="39">
        <v>259862</v>
      </c>
      <c r="BO107" s="39">
        <v>259862</v>
      </c>
      <c r="BP107" s="30">
        <v>0</v>
      </c>
      <c r="BQ107" s="30">
        <v>0</v>
      </c>
      <c r="BR107" s="39"/>
      <c r="BS107" s="43">
        <v>0</v>
      </c>
      <c r="BT107" s="28">
        <v>1534355.4254215304</v>
      </c>
      <c r="BU107" s="28">
        <v>1534355.4254215304</v>
      </c>
      <c r="BV107" s="36">
        <v>0</v>
      </c>
      <c r="BW107" s="36">
        <v>0</v>
      </c>
      <c r="BX107" s="36"/>
      <c r="BY107" s="43">
        <v>0</v>
      </c>
      <c r="BZ107" s="36">
        <v>0</v>
      </c>
      <c r="CA107" s="36">
        <v>0</v>
      </c>
      <c r="CB107" s="30">
        <v>1926794</v>
      </c>
      <c r="CC107" s="30">
        <v>1926794</v>
      </c>
      <c r="CE107" s="28">
        <f t="shared" si="8"/>
        <v>41409934.871535368</v>
      </c>
      <c r="CF107" s="28">
        <f t="shared" si="8"/>
        <v>53128505.735421531</v>
      </c>
      <c r="CG107" s="28">
        <f t="shared" si="8"/>
        <v>52913186.735421531</v>
      </c>
      <c r="CH107" s="28">
        <f t="shared" si="12"/>
        <v>55055927.93</v>
      </c>
      <c r="CI107" s="28">
        <f t="shared" si="12"/>
        <v>54840608.93</v>
      </c>
      <c r="CK107" s="43">
        <v>0</v>
      </c>
      <c r="CL107" s="28">
        <v>-3331735.2015426992</v>
      </c>
      <c r="CM107" s="28">
        <v>-3440016.7440510429</v>
      </c>
      <c r="CN107" s="28">
        <v>-3269264.5974845872</v>
      </c>
      <c r="CO107" s="28">
        <v>-3269264.5974845872</v>
      </c>
      <c r="CQ107" s="28">
        <v>0</v>
      </c>
      <c r="CR107" s="28">
        <v>3846382.47</v>
      </c>
      <c r="CS107" s="28">
        <v>3846382.47</v>
      </c>
      <c r="CT107" s="28">
        <v>3846382.47</v>
      </c>
      <c r="CU107" s="28">
        <v>3846382.47</v>
      </c>
      <c r="CW107" s="28">
        <f t="shared" si="9"/>
        <v>41409934.871535368</v>
      </c>
      <c r="CX107" s="28">
        <f t="shared" si="9"/>
        <v>53643153.003878832</v>
      </c>
      <c r="CY107" s="28">
        <f t="shared" si="9"/>
        <v>53319552.46137049</v>
      </c>
      <c r="CZ107" s="28">
        <f t="shared" si="13"/>
        <v>55633045.80251541</v>
      </c>
      <c r="DA107" s="28">
        <f t="shared" si="13"/>
        <v>55417726.80251541</v>
      </c>
      <c r="DC107" s="28">
        <f t="shared" si="14"/>
        <v>1989892.798636578</v>
      </c>
      <c r="DD107" s="28">
        <f t="shared" si="14"/>
        <v>2098174.3411449194</v>
      </c>
      <c r="DF107" s="28">
        <f t="shared" si="15"/>
        <v>14223110.930980042</v>
      </c>
    </row>
    <row r="108" spans="1:110" x14ac:dyDescent="0.3">
      <c r="A108" s="27" t="s">
        <v>137</v>
      </c>
      <c r="B108" s="39">
        <v>146</v>
      </c>
      <c r="C108" s="39">
        <v>18626.96</v>
      </c>
      <c r="D108" s="39">
        <v>18626.96</v>
      </c>
      <c r="E108" s="39">
        <v>0</v>
      </c>
      <c r="F108" s="39">
        <v>0</v>
      </c>
      <c r="G108" s="40"/>
      <c r="H108" s="39">
        <v>2006</v>
      </c>
      <c r="I108" s="43">
        <v>27539</v>
      </c>
      <c r="J108" s="43">
        <v>27539</v>
      </c>
      <c r="K108" s="43">
        <v>0</v>
      </c>
      <c r="L108" s="43">
        <v>0</v>
      </c>
      <c r="M108" s="40"/>
      <c r="N108" s="39">
        <v>9561.42</v>
      </c>
      <c r="O108" s="28">
        <v>14374.36</v>
      </c>
      <c r="P108" s="28">
        <v>14374.36</v>
      </c>
      <c r="Q108" s="28">
        <v>0</v>
      </c>
      <c r="R108" s="28">
        <v>0</v>
      </c>
      <c r="T108" s="41">
        <v>229764.34</v>
      </c>
      <c r="U108" s="41">
        <v>229764.34</v>
      </c>
      <c r="V108" s="41">
        <v>229764.34</v>
      </c>
      <c r="W108" s="41">
        <v>229764.34</v>
      </c>
      <c r="X108" s="41">
        <v>229764.34</v>
      </c>
      <c r="Z108" s="28">
        <v>0</v>
      </c>
      <c r="AA108" s="28">
        <v>90489</v>
      </c>
      <c r="AB108" s="28">
        <v>57584</v>
      </c>
      <c r="AC108" s="28">
        <v>90489</v>
      </c>
      <c r="AD108" s="28">
        <v>57584</v>
      </c>
      <c r="AE108" s="33">
        <f t="shared" si="10"/>
        <v>1.6452569983831612E-3</v>
      </c>
      <c r="AF108" s="28">
        <f t="shared" si="11"/>
        <v>49357.709951494835</v>
      </c>
      <c r="AH108" s="28">
        <v>0</v>
      </c>
      <c r="AI108" s="28">
        <v>0</v>
      </c>
      <c r="AJ108" s="28">
        <v>0</v>
      </c>
      <c r="AK108" s="28">
        <v>0</v>
      </c>
      <c r="AL108" s="28">
        <v>0</v>
      </c>
      <c r="AN108" s="28">
        <v>247462</v>
      </c>
      <c r="AO108" s="28">
        <v>104700</v>
      </c>
      <c r="AP108" s="28">
        <v>104700</v>
      </c>
      <c r="AQ108" s="28">
        <v>104700</v>
      </c>
      <c r="AR108" s="34">
        <v>104700</v>
      </c>
      <c r="AS108" s="35">
        <v>307152</v>
      </c>
      <c r="AT108" s="35"/>
      <c r="AU108" s="28">
        <v>0</v>
      </c>
      <c r="AV108" s="28">
        <v>266180</v>
      </c>
      <c r="AW108" s="28">
        <v>266180</v>
      </c>
      <c r="AX108" s="28">
        <v>0</v>
      </c>
      <c r="AY108" s="28">
        <v>0</v>
      </c>
      <c r="AZ108" s="42"/>
      <c r="BA108" s="36">
        <v>1888.3603689086358</v>
      </c>
      <c r="BB108" s="36">
        <v>0</v>
      </c>
      <c r="BC108" s="36">
        <v>0</v>
      </c>
      <c r="BD108" s="36">
        <v>0</v>
      </c>
      <c r="BE108" s="36">
        <v>0</v>
      </c>
      <c r="BF108" s="36"/>
      <c r="BG108" s="39">
        <v>79946</v>
      </c>
      <c r="BH108" s="39">
        <v>115080</v>
      </c>
      <c r="BI108" s="39">
        <v>115080</v>
      </c>
      <c r="BJ108" s="30">
        <v>0</v>
      </c>
      <c r="BK108" s="30">
        <v>0</v>
      </c>
      <c r="BL108" s="40"/>
      <c r="BM108" s="39">
        <v>0</v>
      </c>
      <c r="BN108" s="39">
        <v>0</v>
      </c>
      <c r="BO108" s="39">
        <v>0</v>
      </c>
      <c r="BP108" s="30">
        <v>0</v>
      </c>
      <c r="BQ108" s="30">
        <v>0</v>
      </c>
      <c r="BR108" s="39"/>
      <c r="BS108" s="43">
        <v>0</v>
      </c>
      <c r="BT108" s="43">
        <v>0</v>
      </c>
      <c r="BU108" s="43">
        <v>0</v>
      </c>
      <c r="BV108" s="36">
        <v>0</v>
      </c>
      <c r="BW108" s="36">
        <v>0</v>
      </c>
      <c r="BX108" s="36"/>
      <c r="BY108" s="43">
        <v>0</v>
      </c>
      <c r="BZ108" s="36">
        <v>0</v>
      </c>
      <c r="CA108" s="36">
        <v>0</v>
      </c>
      <c r="CB108" s="30">
        <v>0</v>
      </c>
      <c r="CC108" s="30">
        <v>0</v>
      </c>
      <c r="CD108" s="43"/>
      <c r="CE108" s="28">
        <f t="shared" si="8"/>
        <v>570774.12036890863</v>
      </c>
      <c r="CF108" s="28">
        <f t="shared" si="8"/>
        <v>866753.65999999992</v>
      </c>
      <c r="CG108" s="28">
        <f t="shared" si="8"/>
        <v>833848.65999999992</v>
      </c>
      <c r="CH108" s="28">
        <f t="shared" si="12"/>
        <v>424953.33999999997</v>
      </c>
      <c r="CI108" s="28">
        <f t="shared" si="12"/>
        <v>392048.33999999997</v>
      </c>
      <c r="CK108" s="43">
        <v>0</v>
      </c>
      <c r="CL108" s="28">
        <v>-1062441.5361113336</v>
      </c>
      <c r="CM108" s="28">
        <v>-1096970.9333760988</v>
      </c>
      <c r="CN108" s="28">
        <v>-1042520.5758541765</v>
      </c>
      <c r="CO108" s="28">
        <v>-1042520.5758541765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W108" s="28">
        <f t="shared" si="9"/>
        <v>570774.12036890863</v>
      </c>
      <c r="CX108" s="28">
        <f t="shared" si="9"/>
        <v>-195687.87611133364</v>
      </c>
      <c r="CY108" s="28">
        <f t="shared" si="9"/>
        <v>-263122.27337609878</v>
      </c>
      <c r="CZ108" s="28">
        <f t="shared" si="13"/>
        <v>-617567.23585417657</v>
      </c>
      <c r="DA108" s="28">
        <f t="shared" si="13"/>
        <v>-650472.23585417657</v>
      </c>
      <c r="DC108" s="28">
        <f t="shared" si="14"/>
        <v>-421879.35974284296</v>
      </c>
      <c r="DD108" s="28">
        <f t="shared" si="14"/>
        <v>-387349.9624780778</v>
      </c>
      <c r="DF108" s="28">
        <f t="shared" si="15"/>
        <v>-1188341.3562230852</v>
      </c>
    </row>
    <row r="109" spans="1:110" x14ac:dyDescent="0.3">
      <c r="A109" s="27" t="s">
        <v>138</v>
      </c>
      <c r="B109" s="39">
        <v>0</v>
      </c>
      <c r="C109" s="39">
        <v>56199.44</v>
      </c>
      <c r="D109" s="39">
        <v>56199.44</v>
      </c>
      <c r="E109" s="39">
        <v>0</v>
      </c>
      <c r="F109" s="39">
        <v>0</v>
      </c>
      <c r="G109" s="40"/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40"/>
      <c r="N109" s="39">
        <v>9636.66</v>
      </c>
      <c r="O109" s="28">
        <v>14309.78</v>
      </c>
      <c r="P109" s="28">
        <v>14309.78</v>
      </c>
      <c r="Q109" s="28">
        <v>0</v>
      </c>
      <c r="R109" s="28">
        <v>0</v>
      </c>
      <c r="T109" s="41">
        <v>246823.05</v>
      </c>
      <c r="U109" s="41">
        <v>246823.05</v>
      </c>
      <c r="V109" s="41">
        <v>246823.05</v>
      </c>
      <c r="W109" s="41">
        <v>246823.05</v>
      </c>
      <c r="X109" s="41">
        <v>246823.05</v>
      </c>
      <c r="Z109" s="28">
        <v>0</v>
      </c>
      <c r="AA109" s="28">
        <v>122859</v>
      </c>
      <c r="AB109" s="28">
        <v>78183</v>
      </c>
      <c r="AC109" s="28">
        <v>122859</v>
      </c>
      <c r="AD109" s="28">
        <v>78183</v>
      </c>
      <c r="AE109" s="33">
        <f t="shared" si="10"/>
        <v>2.2338033303976926E-3</v>
      </c>
      <c r="AF109" s="28">
        <f t="shared" si="11"/>
        <v>67014.099911930782</v>
      </c>
      <c r="AH109" s="28">
        <v>4720</v>
      </c>
      <c r="AI109" s="28">
        <v>4652</v>
      </c>
      <c r="AJ109" s="28">
        <v>4652</v>
      </c>
      <c r="AK109" s="28">
        <v>4652</v>
      </c>
      <c r="AL109" s="28">
        <v>4652</v>
      </c>
      <c r="AN109" s="28">
        <v>122907</v>
      </c>
      <c r="AO109" s="28">
        <v>0</v>
      </c>
      <c r="AP109" s="28">
        <v>0</v>
      </c>
      <c r="AQ109" s="28">
        <v>0</v>
      </c>
      <c r="AR109" s="34">
        <v>0</v>
      </c>
      <c r="AS109" s="35">
        <v>215081</v>
      </c>
      <c r="AT109" s="35"/>
      <c r="AU109" s="28">
        <v>0</v>
      </c>
      <c r="AV109" s="28">
        <v>367081</v>
      </c>
      <c r="AW109" s="28">
        <v>367081</v>
      </c>
      <c r="AX109" s="28">
        <v>0</v>
      </c>
      <c r="AY109" s="28">
        <v>0</v>
      </c>
      <c r="AZ109" s="42"/>
      <c r="BA109" s="36">
        <v>46716.717076992521</v>
      </c>
      <c r="BB109" s="36">
        <v>0</v>
      </c>
      <c r="BC109" s="36">
        <v>0</v>
      </c>
      <c r="BD109" s="36">
        <v>0</v>
      </c>
      <c r="BE109" s="36">
        <v>0</v>
      </c>
      <c r="BF109" s="36"/>
      <c r="BG109" s="39">
        <v>101527</v>
      </c>
      <c r="BH109" s="39">
        <v>146146</v>
      </c>
      <c r="BI109" s="39">
        <v>146146</v>
      </c>
      <c r="BJ109" s="30">
        <v>0</v>
      </c>
      <c r="BK109" s="30">
        <v>0</v>
      </c>
      <c r="BL109" s="40"/>
      <c r="BM109" s="39">
        <v>0</v>
      </c>
      <c r="BN109" s="39">
        <v>0</v>
      </c>
      <c r="BO109" s="39">
        <v>0</v>
      </c>
      <c r="BP109" s="30">
        <v>0</v>
      </c>
      <c r="BQ109" s="30">
        <v>0</v>
      </c>
      <c r="BR109" s="39"/>
      <c r="BS109" s="43">
        <v>0</v>
      </c>
      <c r="BT109" s="43">
        <v>0</v>
      </c>
      <c r="BU109" s="43">
        <v>0</v>
      </c>
      <c r="BV109" s="36">
        <v>0</v>
      </c>
      <c r="BW109" s="36">
        <v>0</v>
      </c>
      <c r="BX109" s="36"/>
      <c r="BY109" s="43">
        <v>0</v>
      </c>
      <c r="BZ109" s="36">
        <v>0</v>
      </c>
      <c r="CA109" s="36">
        <v>0</v>
      </c>
      <c r="CB109" s="30">
        <v>0</v>
      </c>
      <c r="CC109" s="30">
        <v>0</v>
      </c>
      <c r="CD109" s="43"/>
      <c r="CE109" s="28">
        <f t="shared" si="8"/>
        <v>532330.42707699246</v>
      </c>
      <c r="CF109" s="28">
        <f t="shared" si="8"/>
        <v>958070.27</v>
      </c>
      <c r="CG109" s="28">
        <f t="shared" si="8"/>
        <v>913394.27</v>
      </c>
      <c r="CH109" s="28">
        <f t="shared" si="12"/>
        <v>374334.05</v>
      </c>
      <c r="CI109" s="28">
        <f t="shared" si="12"/>
        <v>329658.05</v>
      </c>
      <c r="CK109" s="43">
        <v>0</v>
      </c>
      <c r="CL109" s="28">
        <v>-1271218.8136199999</v>
      </c>
      <c r="CM109" s="28">
        <v>-1312533.4817066665</v>
      </c>
      <c r="CN109" s="28">
        <v>-1247383.2437523503</v>
      </c>
      <c r="CO109" s="28">
        <v>-1247383.2437523503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W109" s="28">
        <f t="shared" si="9"/>
        <v>532330.42707699246</v>
      </c>
      <c r="CX109" s="28">
        <f t="shared" si="9"/>
        <v>-313148.54361999989</v>
      </c>
      <c r="CY109" s="28">
        <f t="shared" si="9"/>
        <v>-399139.21170666651</v>
      </c>
      <c r="CZ109" s="28">
        <f t="shared" si="13"/>
        <v>-873049.19375235029</v>
      </c>
      <c r="DA109" s="28">
        <f t="shared" si="13"/>
        <v>-917725.19375235029</v>
      </c>
      <c r="DC109" s="28">
        <f t="shared" si="14"/>
        <v>-559900.65013235039</v>
      </c>
      <c r="DD109" s="28">
        <f t="shared" si="14"/>
        <v>-518585.98204568378</v>
      </c>
      <c r="DF109" s="28">
        <f t="shared" si="15"/>
        <v>-1405379.6208293429</v>
      </c>
    </row>
    <row r="110" spans="1:110" x14ac:dyDescent="0.3">
      <c r="A110" s="27" t="s">
        <v>139</v>
      </c>
      <c r="B110" s="39">
        <v>194</v>
      </c>
      <c r="C110" s="39">
        <v>7138.2</v>
      </c>
      <c r="D110" s="39">
        <v>7138.2</v>
      </c>
      <c r="E110" s="39">
        <v>0</v>
      </c>
      <c r="F110" s="39">
        <v>0</v>
      </c>
      <c r="G110" s="40"/>
      <c r="H110" s="39">
        <v>151773</v>
      </c>
      <c r="I110" s="43">
        <v>161933</v>
      </c>
      <c r="J110" s="43">
        <v>161933</v>
      </c>
      <c r="K110" s="43">
        <v>0</v>
      </c>
      <c r="L110" s="43">
        <v>0</v>
      </c>
      <c r="M110" s="40"/>
      <c r="N110" s="39">
        <v>28703.4</v>
      </c>
      <c r="O110" s="28">
        <v>43140.94</v>
      </c>
      <c r="P110" s="28">
        <v>43140.94</v>
      </c>
      <c r="Q110" s="28">
        <v>0</v>
      </c>
      <c r="R110" s="28">
        <v>0</v>
      </c>
      <c r="T110" s="41">
        <v>275111.5</v>
      </c>
      <c r="U110" s="41">
        <v>275111.5</v>
      </c>
      <c r="V110" s="41">
        <v>275111.5</v>
      </c>
      <c r="W110" s="41">
        <v>275111.5</v>
      </c>
      <c r="X110" s="41">
        <v>275111.5</v>
      </c>
      <c r="Z110" s="28">
        <v>0</v>
      </c>
      <c r="AA110" s="28">
        <v>181034</v>
      </c>
      <c r="AB110" s="28">
        <v>115203</v>
      </c>
      <c r="AC110" s="28">
        <v>181034</v>
      </c>
      <c r="AD110" s="28">
        <v>115203</v>
      </c>
      <c r="AE110" s="33">
        <f t="shared" si="10"/>
        <v>3.291532180102523E-3</v>
      </c>
      <c r="AF110" s="28">
        <f t="shared" si="11"/>
        <v>98745.965403075694</v>
      </c>
      <c r="AH110" s="28">
        <v>0</v>
      </c>
      <c r="AI110" s="28">
        <v>0</v>
      </c>
      <c r="AJ110" s="28">
        <v>0</v>
      </c>
      <c r="AK110" s="28">
        <v>0</v>
      </c>
      <c r="AL110" s="28">
        <v>0</v>
      </c>
      <c r="AN110" s="28">
        <v>1509226</v>
      </c>
      <c r="AO110" s="28">
        <v>51688</v>
      </c>
      <c r="AP110" s="28">
        <v>51688</v>
      </c>
      <c r="AQ110" s="28">
        <v>51688</v>
      </c>
      <c r="AR110" s="34">
        <v>51688</v>
      </c>
      <c r="AS110" s="35">
        <v>1361617</v>
      </c>
      <c r="AT110" s="35"/>
      <c r="AU110" s="28">
        <v>0</v>
      </c>
      <c r="AV110" s="28">
        <v>926199</v>
      </c>
      <c r="AW110" s="28">
        <v>926199</v>
      </c>
      <c r="AX110" s="28">
        <v>0</v>
      </c>
      <c r="AY110" s="28">
        <v>0</v>
      </c>
      <c r="AZ110" s="42"/>
      <c r="BA110" s="36">
        <v>104962.42710447848</v>
      </c>
      <c r="BB110" s="36">
        <v>0</v>
      </c>
      <c r="BC110" s="36">
        <v>0</v>
      </c>
      <c r="BD110" s="36">
        <v>0</v>
      </c>
      <c r="BE110" s="36">
        <v>0</v>
      </c>
      <c r="BF110" s="36"/>
      <c r="BG110" s="39">
        <v>284365</v>
      </c>
      <c r="BH110" s="39">
        <v>409337</v>
      </c>
      <c r="BI110" s="39">
        <v>409337</v>
      </c>
      <c r="BJ110" s="30">
        <v>0</v>
      </c>
      <c r="BK110" s="30">
        <v>0</v>
      </c>
      <c r="BL110" s="40"/>
      <c r="BM110" s="39">
        <v>0</v>
      </c>
      <c r="BN110" s="39">
        <v>0</v>
      </c>
      <c r="BO110" s="39">
        <v>0</v>
      </c>
      <c r="BP110" s="30">
        <v>0</v>
      </c>
      <c r="BQ110" s="30">
        <v>0</v>
      </c>
      <c r="BR110" s="39"/>
      <c r="BS110" s="43">
        <v>0</v>
      </c>
      <c r="BT110" s="43">
        <v>0</v>
      </c>
      <c r="BU110" s="43">
        <v>0</v>
      </c>
      <c r="BV110" s="36">
        <v>0</v>
      </c>
      <c r="BW110" s="36">
        <v>0</v>
      </c>
      <c r="BX110" s="36"/>
      <c r="BY110" s="43">
        <v>0</v>
      </c>
      <c r="BZ110" s="36">
        <v>0</v>
      </c>
      <c r="CA110" s="36">
        <v>0</v>
      </c>
      <c r="CB110" s="30">
        <v>0</v>
      </c>
      <c r="CC110" s="30">
        <v>0</v>
      </c>
      <c r="CD110" s="43"/>
      <c r="CE110" s="28">
        <f t="shared" si="8"/>
        <v>2354335.3271044786</v>
      </c>
      <c r="CF110" s="28">
        <f t="shared" si="8"/>
        <v>2055581.64</v>
      </c>
      <c r="CG110" s="28">
        <f t="shared" si="8"/>
        <v>1989750.64</v>
      </c>
      <c r="CH110" s="28">
        <f t="shared" si="12"/>
        <v>507833.5</v>
      </c>
      <c r="CI110" s="28">
        <f t="shared" si="12"/>
        <v>442002.5</v>
      </c>
      <c r="CK110" s="43">
        <v>0</v>
      </c>
      <c r="CL110" s="28">
        <v>-1997988.5525901036</v>
      </c>
      <c r="CM110" s="28">
        <v>-2062923.2695773041</v>
      </c>
      <c r="CN110" s="28">
        <v>-1960525.9259912958</v>
      </c>
      <c r="CO110" s="28">
        <v>-1960525.9259912958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W110" s="28">
        <f t="shared" si="9"/>
        <v>2354335.3271044786</v>
      </c>
      <c r="CX110" s="28">
        <f t="shared" si="9"/>
        <v>57593.087409896412</v>
      </c>
      <c r="CY110" s="28">
        <f t="shared" si="9"/>
        <v>-73172.629577304135</v>
      </c>
      <c r="CZ110" s="28">
        <f t="shared" si="13"/>
        <v>-1452692.4259912958</v>
      </c>
      <c r="DA110" s="28">
        <f t="shared" si="13"/>
        <v>-1518523.4259912958</v>
      </c>
      <c r="DC110" s="28">
        <f t="shared" si="14"/>
        <v>-1510285.5134011921</v>
      </c>
      <c r="DD110" s="28">
        <f t="shared" si="14"/>
        <v>-1445350.7964139916</v>
      </c>
      <c r="DF110" s="28">
        <f t="shared" si="15"/>
        <v>-3807027.7530957744</v>
      </c>
    </row>
    <row r="111" spans="1:110" x14ac:dyDescent="0.3">
      <c r="A111" s="27" t="s">
        <v>140</v>
      </c>
      <c r="B111" s="39">
        <v>163743</v>
      </c>
      <c r="C111" s="39">
        <v>140173.67000000001</v>
      </c>
      <c r="D111" s="39">
        <v>140173.67000000001</v>
      </c>
      <c r="E111" s="39">
        <v>0</v>
      </c>
      <c r="F111" s="39">
        <v>0</v>
      </c>
      <c r="G111" s="40"/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40"/>
      <c r="N111" s="39">
        <v>16756.080000000002</v>
      </c>
      <c r="O111" s="28">
        <v>25446.81</v>
      </c>
      <c r="P111" s="28">
        <v>25446.81</v>
      </c>
      <c r="Q111" s="28">
        <v>0</v>
      </c>
      <c r="R111" s="28">
        <v>0</v>
      </c>
      <c r="T111" s="41">
        <v>274558.96999999997</v>
      </c>
      <c r="U111" s="41">
        <v>274558.96999999997</v>
      </c>
      <c r="V111" s="41">
        <v>274558.96999999997</v>
      </c>
      <c r="W111" s="41">
        <v>274558.96999999997</v>
      </c>
      <c r="X111" s="41">
        <v>274558.96999999997</v>
      </c>
      <c r="Z111" s="28">
        <v>0</v>
      </c>
      <c r="AA111" s="28">
        <v>174469</v>
      </c>
      <c r="AB111" s="28">
        <v>111025</v>
      </c>
      <c r="AC111" s="28">
        <v>174469</v>
      </c>
      <c r="AD111" s="28">
        <v>111025</v>
      </c>
      <c r="AE111" s="33">
        <f t="shared" si="10"/>
        <v>3.1721683657782909E-3</v>
      </c>
      <c r="AF111" s="28">
        <f t="shared" si="11"/>
        <v>95165.050973348727</v>
      </c>
      <c r="AH111" s="28">
        <v>1214</v>
      </c>
      <c r="AI111" s="28">
        <v>1395</v>
      </c>
      <c r="AJ111" s="28">
        <v>1395</v>
      </c>
      <c r="AK111" s="28">
        <v>1395</v>
      </c>
      <c r="AL111" s="28">
        <v>1395</v>
      </c>
      <c r="AN111" s="28">
        <v>4528763</v>
      </c>
      <c r="AO111" s="28">
        <v>465490</v>
      </c>
      <c r="AP111" s="28">
        <v>465490</v>
      </c>
      <c r="AQ111" s="28">
        <v>0</v>
      </c>
      <c r="AR111" s="34">
        <v>0</v>
      </c>
      <c r="AS111" s="35">
        <v>4617067</v>
      </c>
      <c r="AT111" s="35"/>
      <c r="AU111" s="28">
        <v>0</v>
      </c>
      <c r="AV111" s="28">
        <v>1240490</v>
      </c>
      <c r="AW111" s="28">
        <v>1240490</v>
      </c>
      <c r="AX111" s="28">
        <v>0</v>
      </c>
      <c r="AY111" s="28">
        <v>0</v>
      </c>
      <c r="AZ111" s="42"/>
      <c r="BA111" s="36">
        <v>84312.738633434215</v>
      </c>
      <c r="BB111" s="36">
        <v>0</v>
      </c>
      <c r="BC111" s="36">
        <v>0</v>
      </c>
      <c r="BD111" s="36">
        <v>0</v>
      </c>
      <c r="BE111" s="36">
        <v>0</v>
      </c>
      <c r="BF111" s="36"/>
      <c r="BG111" s="39">
        <v>171492</v>
      </c>
      <c r="BH111" s="39">
        <v>246859</v>
      </c>
      <c r="BI111" s="39">
        <v>246859</v>
      </c>
      <c r="BJ111" s="30">
        <v>0</v>
      </c>
      <c r="BK111" s="30">
        <v>0</v>
      </c>
      <c r="BL111" s="40"/>
      <c r="BM111" s="39">
        <v>0</v>
      </c>
      <c r="BN111" s="39">
        <v>0</v>
      </c>
      <c r="BO111" s="39">
        <v>0</v>
      </c>
      <c r="BP111" s="30">
        <v>0</v>
      </c>
      <c r="BQ111" s="30">
        <v>0</v>
      </c>
      <c r="BR111" s="39"/>
      <c r="BS111" s="43">
        <v>0</v>
      </c>
      <c r="BT111" s="43">
        <v>0</v>
      </c>
      <c r="BU111" s="43">
        <v>0</v>
      </c>
      <c r="BV111" s="36">
        <v>0</v>
      </c>
      <c r="BW111" s="36">
        <v>0</v>
      </c>
      <c r="BX111" s="36"/>
      <c r="BY111" s="43">
        <v>0</v>
      </c>
      <c r="BZ111" s="36">
        <v>0</v>
      </c>
      <c r="CA111" s="36">
        <v>0</v>
      </c>
      <c r="CB111" s="30">
        <v>0</v>
      </c>
      <c r="CC111" s="30">
        <v>0</v>
      </c>
      <c r="CD111" s="43"/>
      <c r="CE111" s="28">
        <f t="shared" si="8"/>
        <v>5240839.7886334341</v>
      </c>
      <c r="CF111" s="28">
        <f t="shared" si="8"/>
        <v>2568882.4499999997</v>
      </c>
      <c r="CG111" s="28">
        <f t="shared" si="8"/>
        <v>2505438.4499999997</v>
      </c>
      <c r="CH111" s="28">
        <f t="shared" si="12"/>
        <v>450422.97</v>
      </c>
      <c r="CI111" s="28">
        <f t="shared" si="12"/>
        <v>386978.97</v>
      </c>
      <c r="CK111" s="43">
        <v>0</v>
      </c>
      <c r="CL111" s="28">
        <v>-1330434.9943601415</v>
      </c>
      <c r="CM111" s="28">
        <v>-1373674.1909594662</v>
      </c>
      <c r="CN111" s="28">
        <v>-1305489.1109900451</v>
      </c>
      <c r="CO111" s="28">
        <v>-1305489.1109900451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W111" s="28">
        <f t="shared" si="9"/>
        <v>5240839.7886334341</v>
      </c>
      <c r="CX111" s="28">
        <f t="shared" si="9"/>
        <v>1238447.4556398585</v>
      </c>
      <c r="CY111" s="28">
        <f t="shared" si="9"/>
        <v>1131764.2590405338</v>
      </c>
      <c r="CZ111" s="28">
        <f t="shared" si="13"/>
        <v>-855066.14099004515</v>
      </c>
      <c r="DA111" s="28">
        <f t="shared" si="13"/>
        <v>-918510.14099004515</v>
      </c>
      <c r="DC111" s="28">
        <f t="shared" si="14"/>
        <v>-2093513.5966299037</v>
      </c>
      <c r="DD111" s="28">
        <f t="shared" si="14"/>
        <v>-2050274.400030579</v>
      </c>
      <c r="DF111" s="28">
        <f t="shared" si="15"/>
        <v>-6095905.929623479</v>
      </c>
    </row>
    <row r="112" spans="1:110" x14ac:dyDescent="0.3">
      <c r="A112" s="27" t="s">
        <v>141</v>
      </c>
      <c r="B112" s="39">
        <v>1260</v>
      </c>
      <c r="C112" s="39">
        <v>40985.839999999997</v>
      </c>
      <c r="D112" s="39">
        <v>40985.839999999997</v>
      </c>
      <c r="E112" s="39">
        <v>40985.839999999997</v>
      </c>
      <c r="F112" s="39">
        <v>40985.839999999997</v>
      </c>
      <c r="G112" s="40"/>
      <c r="H112" s="39">
        <v>34410</v>
      </c>
      <c r="I112" s="39">
        <v>0</v>
      </c>
      <c r="J112" s="39">
        <v>0</v>
      </c>
      <c r="K112" s="39">
        <v>0</v>
      </c>
      <c r="L112" s="39">
        <v>0</v>
      </c>
      <c r="M112" s="40"/>
      <c r="N112" s="39">
        <v>80868.48000000001</v>
      </c>
      <c r="O112" s="28">
        <v>121937.19</v>
      </c>
      <c r="P112" s="28">
        <v>121937.19</v>
      </c>
      <c r="Q112" s="28">
        <v>0</v>
      </c>
      <c r="R112" s="28">
        <v>0</v>
      </c>
      <c r="T112" s="41">
        <v>288831.03000000003</v>
      </c>
      <c r="U112" s="41">
        <v>288831.03000000003</v>
      </c>
      <c r="V112" s="41">
        <v>288831.03000000003</v>
      </c>
      <c r="W112" s="41">
        <v>288831.03000000003</v>
      </c>
      <c r="X112" s="41">
        <v>288831.03000000003</v>
      </c>
      <c r="Z112" s="28">
        <v>0</v>
      </c>
      <c r="AA112" s="28">
        <v>230913</v>
      </c>
      <c r="AB112" s="28">
        <v>146945</v>
      </c>
      <c r="AC112" s="28">
        <v>230913</v>
      </c>
      <c r="AD112" s="28">
        <v>146945</v>
      </c>
      <c r="AE112" s="33">
        <f t="shared" si="10"/>
        <v>4.1984244412873488E-3</v>
      </c>
      <c r="AF112" s="28">
        <f t="shared" si="11"/>
        <v>125952.73323862047</v>
      </c>
      <c r="AH112" s="28">
        <v>107902</v>
      </c>
      <c r="AI112" s="28">
        <v>105120</v>
      </c>
      <c r="AJ112" s="28">
        <v>105120</v>
      </c>
      <c r="AK112" s="28">
        <v>105120</v>
      </c>
      <c r="AL112" s="28">
        <v>105120</v>
      </c>
      <c r="AN112" s="28">
        <v>15364444</v>
      </c>
      <c r="AO112" s="28">
        <v>11209478</v>
      </c>
      <c r="AP112" s="28">
        <v>11209478</v>
      </c>
      <c r="AQ112" s="28">
        <v>11050395</v>
      </c>
      <c r="AR112" s="34">
        <v>11050395</v>
      </c>
      <c r="AS112" s="35">
        <v>15441848</v>
      </c>
      <c r="AT112" s="35"/>
      <c r="AU112" s="28">
        <v>0</v>
      </c>
      <c r="AV112" s="28">
        <v>3930446</v>
      </c>
      <c r="AW112" s="28">
        <v>3930446</v>
      </c>
      <c r="AX112" s="28">
        <v>4831895</v>
      </c>
      <c r="AY112" s="28">
        <v>4831895</v>
      </c>
      <c r="AZ112" s="42"/>
      <c r="BA112" s="36">
        <v>144803.00313094616</v>
      </c>
      <c r="BB112" s="36">
        <v>0</v>
      </c>
      <c r="BC112" s="36">
        <v>0</v>
      </c>
      <c r="BD112" s="36">
        <v>0</v>
      </c>
      <c r="BE112" s="36">
        <v>0</v>
      </c>
      <c r="BF112" s="36"/>
      <c r="BG112" s="39">
        <v>310350</v>
      </c>
      <c r="BH112" s="39">
        <v>446742</v>
      </c>
      <c r="BI112" s="39">
        <v>446742</v>
      </c>
      <c r="BJ112" s="30">
        <v>0</v>
      </c>
      <c r="BK112" s="30">
        <v>0</v>
      </c>
      <c r="BL112" s="40"/>
      <c r="BM112" s="39">
        <v>15417</v>
      </c>
      <c r="BN112" s="39">
        <v>16116</v>
      </c>
      <c r="BO112" s="39">
        <v>16116</v>
      </c>
      <c r="BP112" s="30">
        <v>0</v>
      </c>
      <c r="BQ112" s="30">
        <v>0</v>
      </c>
      <c r="BR112" s="39"/>
      <c r="BS112" s="43">
        <v>0</v>
      </c>
      <c r="BT112" s="43">
        <v>0</v>
      </c>
      <c r="BU112" s="43">
        <v>0</v>
      </c>
      <c r="BV112" s="36">
        <v>0</v>
      </c>
      <c r="BW112" s="36">
        <v>0</v>
      </c>
      <c r="BX112" s="36"/>
      <c r="BY112" s="43">
        <v>0</v>
      </c>
      <c r="BZ112" s="36">
        <v>0</v>
      </c>
      <c r="CA112" s="36">
        <v>0</v>
      </c>
      <c r="CB112" s="30">
        <v>0</v>
      </c>
      <c r="CC112" s="30">
        <v>0</v>
      </c>
      <c r="CD112" s="43"/>
      <c r="CE112" s="28">
        <f t="shared" si="8"/>
        <v>16348285.513130946</v>
      </c>
      <c r="CF112" s="28">
        <f t="shared" si="8"/>
        <v>16390569.059999999</v>
      </c>
      <c r="CG112" s="28">
        <f t="shared" si="8"/>
        <v>16306601.059999999</v>
      </c>
      <c r="CH112" s="28">
        <f t="shared" si="12"/>
        <v>16548139.869999999</v>
      </c>
      <c r="CI112" s="28">
        <f t="shared" si="12"/>
        <v>16464171.869999999</v>
      </c>
      <c r="CK112" s="43">
        <v>0</v>
      </c>
      <c r="CL112" s="28">
        <v>-1589752.60941</v>
      </c>
      <c r="CM112" s="28">
        <v>-1641419.6400533335</v>
      </c>
      <c r="CN112" s="28">
        <v>-1559944.476468697</v>
      </c>
      <c r="CO112" s="28">
        <v>-1559944.476468697</v>
      </c>
      <c r="CQ112" s="28">
        <v>0</v>
      </c>
      <c r="CR112" s="28">
        <v>135870.62650000001</v>
      </c>
      <c r="CS112" s="28">
        <v>135870.62650000001</v>
      </c>
      <c r="CT112" s="28">
        <v>135870.62650000001</v>
      </c>
      <c r="CU112" s="28">
        <v>135870.62650000001</v>
      </c>
      <c r="CW112" s="28">
        <f t="shared" si="9"/>
        <v>16348285.513130946</v>
      </c>
      <c r="CX112" s="28">
        <f t="shared" si="9"/>
        <v>14936687.077089999</v>
      </c>
      <c r="CY112" s="28">
        <f t="shared" si="9"/>
        <v>14801052.046446666</v>
      </c>
      <c r="CZ112" s="28">
        <f t="shared" si="13"/>
        <v>15124066.020031301</v>
      </c>
      <c r="DA112" s="28">
        <f t="shared" si="13"/>
        <v>15040098.020031301</v>
      </c>
      <c r="DC112" s="28">
        <f t="shared" si="14"/>
        <v>187378.94294130243</v>
      </c>
      <c r="DD112" s="28">
        <f t="shared" si="14"/>
        <v>239045.97358463518</v>
      </c>
      <c r="DF112" s="28">
        <f t="shared" si="15"/>
        <v>-1224219.4930996448</v>
      </c>
    </row>
    <row r="113" spans="1:110" x14ac:dyDescent="0.3">
      <c r="A113" s="27" t="s">
        <v>142</v>
      </c>
      <c r="B113" s="39">
        <v>388</v>
      </c>
      <c r="C113" s="39">
        <v>10309.65</v>
      </c>
      <c r="D113" s="39">
        <v>10309.65</v>
      </c>
      <c r="E113" s="39">
        <v>0</v>
      </c>
      <c r="F113" s="39">
        <v>0</v>
      </c>
      <c r="G113" s="40"/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40"/>
      <c r="N113" s="39">
        <v>47844.060000000005</v>
      </c>
      <c r="O113" s="28">
        <v>74490.69</v>
      </c>
      <c r="P113" s="28">
        <v>74490.69</v>
      </c>
      <c r="Q113" s="28">
        <v>0</v>
      </c>
      <c r="R113" s="28">
        <v>0</v>
      </c>
      <c r="T113" s="41">
        <v>307260.21000000002</v>
      </c>
      <c r="U113" s="41">
        <v>307260.21000000002</v>
      </c>
      <c r="V113" s="41">
        <v>307260.21000000002</v>
      </c>
      <c r="W113" s="41">
        <v>307260.21000000002</v>
      </c>
      <c r="X113" s="41">
        <v>307260.21000000002</v>
      </c>
      <c r="Z113" s="28">
        <v>0</v>
      </c>
      <c r="AA113" s="28">
        <v>228244</v>
      </c>
      <c r="AB113" s="28">
        <v>145246</v>
      </c>
      <c r="AC113" s="28">
        <v>228244</v>
      </c>
      <c r="AD113" s="28">
        <v>145246</v>
      </c>
      <c r="AE113" s="33">
        <f t="shared" si="10"/>
        <v>4.1498970962102165E-3</v>
      </c>
      <c r="AF113" s="28">
        <f t="shared" si="11"/>
        <v>124496.9128863065</v>
      </c>
      <c r="AH113" s="28">
        <v>122743</v>
      </c>
      <c r="AI113" s="28">
        <v>122075</v>
      </c>
      <c r="AJ113" s="28">
        <v>122075</v>
      </c>
      <c r="AK113" s="28">
        <v>122075</v>
      </c>
      <c r="AL113" s="28">
        <v>122075</v>
      </c>
      <c r="AN113" s="28">
        <v>10272197</v>
      </c>
      <c r="AO113" s="28">
        <v>8217871</v>
      </c>
      <c r="AP113" s="28">
        <v>8217871</v>
      </c>
      <c r="AQ113" s="28">
        <v>7506306</v>
      </c>
      <c r="AR113" s="34">
        <v>7506306</v>
      </c>
      <c r="AS113" s="35">
        <v>10382886</v>
      </c>
      <c r="AT113" s="35"/>
      <c r="AU113" s="28">
        <v>0</v>
      </c>
      <c r="AV113" s="28">
        <v>3149215</v>
      </c>
      <c r="AW113" s="28">
        <v>3149215</v>
      </c>
      <c r="AX113" s="28">
        <v>3422657</v>
      </c>
      <c r="AY113" s="28">
        <v>3422657</v>
      </c>
      <c r="AZ113" s="42"/>
      <c r="BA113" s="36">
        <v>541936.03402536176</v>
      </c>
      <c r="BB113" s="36">
        <v>0</v>
      </c>
      <c r="BC113" s="36">
        <v>0</v>
      </c>
      <c r="BD113" s="36">
        <v>0</v>
      </c>
      <c r="BE113" s="36">
        <v>0</v>
      </c>
      <c r="BF113" s="36"/>
      <c r="BG113" s="39">
        <v>363176</v>
      </c>
      <c r="BH113" s="39">
        <v>522783</v>
      </c>
      <c r="BI113" s="39">
        <v>522783</v>
      </c>
      <c r="BJ113" s="30">
        <v>0</v>
      </c>
      <c r="BK113" s="30">
        <v>0</v>
      </c>
      <c r="BL113" s="40"/>
      <c r="BM113" s="39">
        <v>0</v>
      </c>
      <c r="BN113" s="39">
        <v>0</v>
      </c>
      <c r="BO113" s="39">
        <v>0</v>
      </c>
      <c r="BP113" s="30">
        <v>0</v>
      </c>
      <c r="BQ113" s="30">
        <v>0</v>
      </c>
      <c r="BR113" s="39"/>
      <c r="BS113" s="43">
        <v>0</v>
      </c>
      <c r="BT113" s="43">
        <v>0</v>
      </c>
      <c r="BU113" s="43">
        <v>0</v>
      </c>
      <c r="BV113" s="36">
        <v>0</v>
      </c>
      <c r="BW113" s="36">
        <v>0</v>
      </c>
      <c r="BX113" s="36"/>
      <c r="BY113" s="43">
        <v>0</v>
      </c>
      <c r="BZ113" s="36">
        <v>0</v>
      </c>
      <c r="CA113" s="36">
        <v>0</v>
      </c>
      <c r="CB113" s="30">
        <v>0</v>
      </c>
      <c r="CC113" s="30">
        <v>0</v>
      </c>
      <c r="CD113" s="43"/>
      <c r="CE113" s="28">
        <f t="shared" si="8"/>
        <v>11655544.304025363</v>
      </c>
      <c r="CF113" s="28">
        <f t="shared" si="8"/>
        <v>12632248.550000001</v>
      </c>
      <c r="CG113" s="28">
        <f t="shared" si="8"/>
        <v>12549250.550000001</v>
      </c>
      <c r="CH113" s="28">
        <f t="shared" si="12"/>
        <v>11586542.210000001</v>
      </c>
      <c r="CI113" s="28">
        <f t="shared" si="12"/>
        <v>11503544.210000001</v>
      </c>
      <c r="CK113" s="43">
        <v>0</v>
      </c>
      <c r="CL113" s="28">
        <v>-1927427.7687000001</v>
      </c>
      <c r="CM113" s="28">
        <v>-1990069.2570666668</v>
      </c>
      <c r="CN113" s="28">
        <v>-1891288.1688502533</v>
      </c>
      <c r="CO113" s="28">
        <v>-1891288.1688502533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W113" s="28">
        <f t="shared" si="9"/>
        <v>11655544.304025363</v>
      </c>
      <c r="CX113" s="28">
        <f t="shared" si="9"/>
        <v>10704820.781300001</v>
      </c>
      <c r="CY113" s="28">
        <f t="shared" si="9"/>
        <v>10559181.292933334</v>
      </c>
      <c r="CZ113" s="28">
        <f t="shared" si="13"/>
        <v>9695254.0411497466</v>
      </c>
      <c r="DA113" s="28">
        <f t="shared" si="13"/>
        <v>9612256.0411497466</v>
      </c>
      <c r="DC113" s="28">
        <f t="shared" si="14"/>
        <v>-1009566.7401502542</v>
      </c>
      <c r="DD113" s="28">
        <f t="shared" si="14"/>
        <v>-946925.25178358704</v>
      </c>
      <c r="DF113" s="28">
        <f t="shared" si="15"/>
        <v>-1960290.2628756166</v>
      </c>
    </row>
    <row r="114" spans="1:110" x14ac:dyDescent="0.3">
      <c r="A114" s="27" t="s">
        <v>143</v>
      </c>
      <c r="B114" s="39">
        <v>458</v>
      </c>
      <c r="C114" s="39">
        <v>7119.37</v>
      </c>
      <c r="D114" s="39">
        <v>7119.37</v>
      </c>
      <c r="E114" s="39">
        <v>0</v>
      </c>
      <c r="F114" s="39">
        <v>0</v>
      </c>
      <c r="G114" s="40"/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40"/>
      <c r="N114" s="39">
        <v>46057.440000000002</v>
      </c>
      <c r="O114" s="28">
        <v>65315.53</v>
      </c>
      <c r="P114" s="28">
        <v>65315.53</v>
      </c>
      <c r="Q114" s="28">
        <v>0</v>
      </c>
      <c r="R114" s="28">
        <v>0</v>
      </c>
      <c r="T114" s="41">
        <v>260625.75</v>
      </c>
      <c r="U114" s="41">
        <v>260625.75</v>
      </c>
      <c r="V114" s="41">
        <v>260625.75</v>
      </c>
      <c r="W114" s="41">
        <v>260625.75</v>
      </c>
      <c r="X114" s="41">
        <v>260625.75</v>
      </c>
      <c r="Z114" s="28">
        <v>0</v>
      </c>
      <c r="AA114" s="28">
        <v>177125</v>
      </c>
      <c r="AB114" s="28">
        <v>112716</v>
      </c>
      <c r="AC114" s="28">
        <v>177125</v>
      </c>
      <c r="AD114" s="28">
        <v>112716</v>
      </c>
      <c r="AE114" s="33">
        <f t="shared" si="10"/>
        <v>3.2204593468666627E-3</v>
      </c>
      <c r="AF114" s="28">
        <f t="shared" si="11"/>
        <v>96613.780405999889</v>
      </c>
      <c r="AH114" s="28">
        <v>11468</v>
      </c>
      <c r="AI114" s="28">
        <v>11411</v>
      </c>
      <c r="AJ114" s="28">
        <v>11411</v>
      </c>
      <c r="AK114" s="28">
        <v>11411</v>
      </c>
      <c r="AL114" s="28">
        <v>11411</v>
      </c>
      <c r="AN114" s="28">
        <v>9761632</v>
      </c>
      <c r="AO114" s="28">
        <v>7483238</v>
      </c>
      <c r="AP114" s="28">
        <v>7483238</v>
      </c>
      <c r="AQ114" s="28">
        <v>7185624</v>
      </c>
      <c r="AR114" s="34">
        <v>7185624</v>
      </c>
      <c r="AS114" s="35">
        <v>9827369</v>
      </c>
      <c r="AT114" s="35"/>
      <c r="AU114" s="28">
        <v>0</v>
      </c>
      <c r="AV114" s="28">
        <v>3066765</v>
      </c>
      <c r="AW114" s="28">
        <v>3066765</v>
      </c>
      <c r="AX114" s="28">
        <v>3637059</v>
      </c>
      <c r="AY114" s="28">
        <v>3637059</v>
      </c>
      <c r="AZ114" s="42"/>
      <c r="BA114" s="36">
        <v>152434.06302264507</v>
      </c>
      <c r="BB114" s="36">
        <v>0</v>
      </c>
      <c r="BC114" s="36">
        <v>0</v>
      </c>
      <c r="BD114" s="36">
        <v>0</v>
      </c>
      <c r="BE114" s="36">
        <v>0</v>
      </c>
      <c r="BF114" s="36"/>
      <c r="BG114" s="39">
        <v>255581</v>
      </c>
      <c r="BH114" s="39">
        <v>367902</v>
      </c>
      <c r="BI114" s="39">
        <v>367902</v>
      </c>
      <c r="BJ114" s="30">
        <v>0</v>
      </c>
      <c r="BK114" s="30">
        <v>0</v>
      </c>
      <c r="BL114" s="40"/>
      <c r="BM114" s="39">
        <v>0</v>
      </c>
      <c r="BN114" s="39">
        <v>0</v>
      </c>
      <c r="BO114" s="39">
        <v>0</v>
      </c>
      <c r="BP114" s="30">
        <v>0</v>
      </c>
      <c r="BQ114" s="30">
        <v>0</v>
      </c>
      <c r="BR114" s="39"/>
      <c r="BS114" s="43">
        <v>0</v>
      </c>
      <c r="BT114" s="28">
        <v>266550.18847919669</v>
      </c>
      <c r="BU114" s="28">
        <v>266550.18847919669</v>
      </c>
      <c r="BV114" s="36">
        <v>0</v>
      </c>
      <c r="BW114" s="36">
        <v>0</v>
      </c>
      <c r="BX114" s="36"/>
      <c r="BY114" s="43">
        <v>0</v>
      </c>
      <c r="BZ114" s="36">
        <v>0</v>
      </c>
      <c r="CA114" s="36">
        <v>0</v>
      </c>
      <c r="CB114" s="30">
        <v>0</v>
      </c>
      <c r="CC114" s="30">
        <v>0</v>
      </c>
      <c r="CE114" s="28">
        <f t="shared" si="8"/>
        <v>10488256.253022645</v>
      </c>
      <c r="CF114" s="28">
        <f t="shared" si="8"/>
        <v>11706051.838479195</v>
      </c>
      <c r="CG114" s="28">
        <f t="shared" si="8"/>
        <v>11641642.838479195</v>
      </c>
      <c r="CH114" s="28">
        <f t="shared" si="12"/>
        <v>11271844.75</v>
      </c>
      <c r="CI114" s="28">
        <f t="shared" si="12"/>
        <v>11207435.75</v>
      </c>
      <c r="CK114" s="43">
        <v>0</v>
      </c>
      <c r="CL114" s="28">
        <v>-1236815.4316026673</v>
      </c>
      <c r="CM114" s="28">
        <v>-1277011.9882407964</v>
      </c>
      <c r="CN114" s="28">
        <v>-1213624.9310236184</v>
      </c>
      <c r="CO114" s="28">
        <v>-1213624.9310236184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W114" s="28">
        <f t="shared" si="9"/>
        <v>10488256.253022645</v>
      </c>
      <c r="CX114" s="28">
        <f t="shared" si="9"/>
        <v>10469236.406876527</v>
      </c>
      <c r="CY114" s="28">
        <f t="shared" si="9"/>
        <v>10364630.850238398</v>
      </c>
      <c r="CZ114" s="28">
        <f t="shared" si="13"/>
        <v>10058219.818976382</v>
      </c>
      <c r="DA114" s="28">
        <f t="shared" si="13"/>
        <v>9993810.8189763818</v>
      </c>
      <c r="DC114" s="28">
        <f t="shared" si="14"/>
        <v>-411016.58790014498</v>
      </c>
      <c r="DD114" s="28">
        <f t="shared" si="14"/>
        <v>-370820.03126201592</v>
      </c>
      <c r="DF114" s="28">
        <f t="shared" si="15"/>
        <v>-430036.43404626288</v>
      </c>
    </row>
    <row r="115" spans="1:110" x14ac:dyDescent="0.3">
      <c r="A115" s="27" t="s">
        <v>144</v>
      </c>
      <c r="B115" s="39">
        <v>27221</v>
      </c>
      <c r="C115" s="39">
        <v>35448.550000000003</v>
      </c>
      <c r="D115" s="39">
        <v>35448.550000000003</v>
      </c>
      <c r="E115" s="39">
        <v>35448.550000000003</v>
      </c>
      <c r="F115" s="39">
        <v>35448.550000000003</v>
      </c>
      <c r="G115" s="40"/>
      <c r="H115" s="39">
        <v>0</v>
      </c>
      <c r="I115" s="39">
        <v>0</v>
      </c>
      <c r="J115" s="39">
        <v>0</v>
      </c>
      <c r="K115" s="39">
        <v>0</v>
      </c>
      <c r="L115" s="39">
        <v>0</v>
      </c>
      <c r="M115" s="40"/>
      <c r="N115" s="39">
        <v>12848.880000000001</v>
      </c>
      <c r="O115" s="28">
        <v>20172.310000000001</v>
      </c>
      <c r="P115" s="28">
        <v>20172.310000000001</v>
      </c>
      <c r="Q115" s="28">
        <v>0</v>
      </c>
      <c r="R115" s="28">
        <v>0</v>
      </c>
      <c r="T115" s="41">
        <v>242919.13</v>
      </c>
      <c r="U115" s="41">
        <v>242919.13</v>
      </c>
      <c r="V115" s="41">
        <v>242919.13</v>
      </c>
      <c r="W115" s="41">
        <v>242919.13</v>
      </c>
      <c r="X115" s="41">
        <v>242919.13</v>
      </c>
      <c r="Z115" s="28">
        <v>0</v>
      </c>
      <c r="AA115" s="28">
        <v>86075</v>
      </c>
      <c r="AB115" s="28">
        <v>54775</v>
      </c>
      <c r="AC115" s="28">
        <v>86075</v>
      </c>
      <c r="AD115" s="28">
        <v>54775</v>
      </c>
      <c r="AE115" s="33">
        <f t="shared" si="10"/>
        <v>1.5650023332762059E-3</v>
      </c>
      <c r="AF115" s="28">
        <f t="shared" si="11"/>
        <v>46950.069998286177</v>
      </c>
      <c r="AH115" s="28">
        <v>6015</v>
      </c>
      <c r="AI115" s="28">
        <v>4591</v>
      </c>
      <c r="AJ115" s="28">
        <v>4591</v>
      </c>
      <c r="AK115" s="28">
        <v>4591</v>
      </c>
      <c r="AL115" s="28">
        <v>4591</v>
      </c>
      <c r="AN115" s="28">
        <v>3073015</v>
      </c>
      <c r="AO115" s="28">
        <v>1735192</v>
      </c>
      <c r="AP115" s="28">
        <v>1735192</v>
      </c>
      <c r="AQ115" s="28">
        <v>1498056</v>
      </c>
      <c r="AR115" s="34">
        <v>1498056</v>
      </c>
      <c r="AS115" s="35">
        <v>3095579</v>
      </c>
      <c r="AT115" s="35"/>
      <c r="AU115" s="28">
        <v>0</v>
      </c>
      <c r="AV115" s="28">
        <v>1192074</v>
      </c>
      <c r="AW115" s="28">
        <v>1192074</v>
      </c>
      <c r="AX115" s="28">
        <v>1178069</v>
      </c>
      <c r="AY115" s="28">
        <v>1178069</v>
      </c>
      <c r="AZ115" s="42"/>
      <c r="BA115" s="36">
        <v>27820.354196224354</v>
      </c>
      <c r="BB115" s="36">
        <v>0</v>
      </c>
      <c r="BC115" s="36">
        <v>0</v>
      </c>
      <c r="BD115" s="36">
        <v>0</v>
      </c>
      <c r="BE115" s="36">
        <v>0</v>
      </c>
      <c r="BF115" s="36"/>
      <c r="BG115" s="39">
        <v>54257</v>
      </c>
      <c r="BH115" s="39">
        <v>78101</v>
      </c>
      <c r="BI115" s="39">
        <v>78101</v>
      </c>
      <c r="BJ115" s="30">
        <v>0</v>
      </c>
      <c r="BK115" s="30">
        <v>0</v>
      </c>
      <c r="BL115" s="40"/>
      <c r="BM115" s="39">
        <v>0</v>
      </c>
      <c r="BN115" s="39">
        <v>0</v>
      </c>
      <c r="BO115" s="39">
        <v>0</v>
      </c>
      <c r="BP115" s="30">
        <v>0</v>
      </c>
      <c r="BQ115" s="30">
        <v>0</v>
      </c>
      <c r="BR115" s="39"/>
      <c r="BS115" s="43">
        <v>0</v>
      </c>
      <c r="BT115" s="43">
        <v>0</v>
      </c>
      <c r="BU115" s="43">
        <v>0</v>
      </c>
      <c r="BV115" s="36">
        <v>0</v>
      </c>
      <c r="BW115" s="36">
        <v>0</v>
      </c>
      <c r="BX115" s="36"/>
      <c r="BY115" s="43">
        <v>0</v>
      </c>
      <c r="BZ115" s="36">
        <v>0</v>
      </c>
      <c r="CA115" s="36">
        <v>0</v>
      </c>
      <c r="CB115" s="30">
        <v>0</v>
      </c>
      <c r="CC115" s="30">
        <v>0</v>
      </c>
      <c r="CD115" s="43"/>
      <c r="CE115" s="28">
        <f t="shared" si="8"/>
        <v>3444096.3641962241</v>
      </c>
      <c r="CF115" s="28">
        <f t="shared" si="8"/>
        <v>3394572.9899999998</v>
      </c>
      <c r="CG115" s="28">
        <f t="shared" si="8"/>
        <v>3363272.9899999998</v>
      </c>
      <c r="CH115" s="28">
        <f t="shared" si="12"/>
        <v>3045158.6799999997</v>
      </c>
      <c r="CI115" s="28">
        <f t="shared" si="12"/>
        <v>3013858.6799999997</v>
      </c>
      <c r="CK115" s="43">
        <v>0</v>
      </c>
      <c r="CL115" s="28">
        <v>-447189.3313952054</v>
      </c>
      <c r="CM115" s="28">
        <v>-461723.00459178077</v>
      </c>
      <c r="CN115" s="28">
        <v>-438804.45505579334</v>
      </c>
      <c r="CO115" s="28">
        <v>-438804.45505579334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W115" s="28">
        <f t="shared" si="9"/>
        <v>3444096.3641962241</v>
      </c>
      <c r="CX115" s="28">
        <f t="shared" si="9"/>
        <v>2947383.6586047946</v>
      </c>
      <c r="CY115" s="28">
        <f t="shared" si="9"/>
        <v>2901549.985408219</v>
      </c>
      <c r="CZ115" s="28">
        <f t="shared" si="13"/>
        <v>2606354.2249442064</v>
      </c>
      <c r="DA115" s="28">
        <f t="shared" si="13"/>
        <v>2575054.2249442064</v>
      </c>
      <c r="DC115" s="28">
        <f t="shared" si="14"/>
        <v>-341029.43366058823</v>
      </c>
      <c r="DD115" s="28">
        <f t="shared" si="14"/>
        <v>-326495.76046401262</v>
      </c>
      <c r="DF115" s="28">
        <f t="shared" si="15"/>
        <v>-837742.13925201772</v>
      </c>
    </row>
    <row r="116" spans="1:110" x14ac:dyDescent="0.3">
      <c r="A116" s="27" t="s">
        <v>145</v>
      </c>
      <c r="B116" s="39">
        <v>199</v>
      </c>
      <c r="C116" s="39">
        <v>16117.8</v>
      </c>
      <c r="D116" s="39">
        <v>16117.8</v>
      </c>
      <c r="E116" s="39">
        <v>0</v>
      </c>
      <c r="F116" s="39">
        <v>0</v>
      </c>
      <c r="G116" s="40"/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40"/>
      <c r="N116" s="39">
        <v>18291.900000000001</v>
      </c>
      <c r="O116" s="28">
        <v>27760.58</v>
      </c>
      <c r="P116" s="28">
        <v>27760.58</v>
      </c>
      <c r="Q116" s="28">
        <v>0</v>
      </c>
      <c r="R116" s="28">
        <v>0</v>
      </c>
      <c r="T116" s="41">
        <v>239765.7</v>
      </c>
      <c r="U116" s="41">
        <v>239765.7</v>
      </c>
      <c r="V116" s="41">
        <v>239765.7</v>
      </c>
      <c r="W116" s="41">
        <v>239765.7</v>
      </c>
      <c r="X116" s="41">
        <v>239765.7</v>
      </c>
      <c r="Z116" s="28">
        <v>0</v>
      </c>
      <c r="AA116" s="28">
        <v>116286</v>
      </c>
      <c r="AB116" s="28">
        <v>74000</v>
      </c>
      <c r="AC116" s="28">
        <v>116286</v>
      </c>
      <c r="AD116" s="28">
        <v>74000</v>
      </c>
      <c r="AE116" s="33">
        <f t="shared" si="10"/>
        <v>2.1142940613111459E-3</v>
      </c>
      <c r="AF116" s="28">
        <f t="shared" si="11"/>
        <v>63428.821839334378</v>
      </c>
      <c r="AH116" s="28">
        <v>10709</v>
      </c>
      <c r="AI116" s="28">
        <v>10945</v>
      </c>
      <c r="AJ116" s="28">
        <v>10945</v>
      </c>
      <c r="AK116" s="28">
        <v>10945</v>
      </c>
      <c r="AL116" s="28">
        <v>10945</v>
      </c>
      <c r="AN116" s="28">
        <v>4363751</v>
      </c>
      <c r="AO116" s="28">
        <v>3550044</v>
      </c>
      <c r="AP116" s="28">
        <v>3550044</v>
      </c>
      <c r="AQ116" s="28">
        <v>2948893</v>
      </c>
      <c r="AR116" s="34">
        <v>2948893</v>
      </c>
      <c r="AS116" s="35">
        <v>4426391</v>
      </c>
      <c r="AT116" s="35"/>
      <c r="AU116" s="28">
        <v>0</v>
      </c>
      <c r="AV116" s="28">
        <v>1136432</v>
      </c>
      <c r="AW116" s="28">
        <v>1136432</v>
      </c>
      <c r="AX116" s="28">
        <v>766814</v>
      </c>
      <c r="AY116" s="28">
        <v>766814</v>
      </c>
      <c r="AZ116" s="42"/>
      <c r="BA116" s="36">
        <v>90840.128444656133</v>
      </c>
      <c r="BB116" s="36">
        <v>0</v>
      </c>
      <c r="BC116" s="36">
        <v>0</v>
      </c>
      <c r="BD116" s="36">
        <v>0</v>
      </c>
      <c r="BE116" s="36">
        <v>0</v>
      </c>
      <c r="BF116" s="36"/>
      <c r="BG116" s="39">
        <v>192715</v>
      </c>
      <c r="BH116" s="39">
        <v>277409</v>
      </c>
      <c r="BI116" s="39">
        <v>277409</v>
      </c>
      <c r="BJ116" s="30">
        <v>0</v>
      </c>
      <c r="BK116" s="30">
        <v>0</v>
      </c>
      <c r="BL116" s="40"/>
      <c r="BM116" s="39">
        <v>0</v>
      </c>
      <c r="BN116" s="39">
        <v>0</v>
      </c>
      <c r="BO116" s="39">
        <v>0</v>
      </c>
      <c r="BP116" s="30">
        <v>0</v>
      </c>
      <c r="BQ116" s="30">
        <v>0</v>
      </c>
      <c r="BR116" s="39"/>
      <c r="BS116" s="43">
        <v>0</v>
      </c>
      <c r="BT116" s="43">
        <v>0</v>
      </c>
      <c r="BU116" s="43">
        <v>0</v>
      </c>
      <c r="BV116" s="36">
        <v>0</v>
      </c>
      <c r="BW116" s="36">
        <v>0</v>
      </c>
      <c r="BX116" s="36"/>
      <c r="BY116" s="43">
        <v>0</v>
      </c>
      <c r="BZ116" s="36">
        <v>0</v>
      </c>
      <c r="CA116" s="36">
        <v>0</v>
      </c>
      <c r="CB116" s="30">
        <v>0</v>
      </c>
      <c r="CC116" s="30">
        <v>0</v>
      </c>
      <c r="CD116" s="43"/>
      <c r="CE116" s="28">
        <f t="shared" si="8"/>
        <v>4916271.7284446564</v>
      </c>
      <c r="CF116" s="28">
        <f t="shared" si="8"/>
        <v>5374760.0800000001</v>
      </c>
      <c r="CG116" s="28">
        <f t="shared" si="8"/>
        <v>5332474.08</v>
      </c>
      <c r="CH116" s="28">
        <f t="shared" si="12"/>
        <v>4082703.7</v>
      </c>
      <c r="CI116" s="28">
        <f t="shared" si="12"/>
        <v>4040417.7</v>
      </c>
      <c r="CK116" s="43">
        <v>0</v>
      </c>
      <c r="CL116" s="28">
        <v>-966126.98657999991</v>
      </c>
      <c r="CM116" s="28">
        <v>-997526.15669333329</v>
      </c>
      <c r="CN116" s="28">
        <v>-948011.94057617872</v>
      </c>
      <c r="CO116" s="28">
        <v>-948011.94057617872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W116" s="28">
        <f t="shared" si="9"/>
        <v>4916271.7284446564</v>
      </c>
      <c r="CX116" s="28">
        <f t="shared" si="9"/>
        <v>4408633.0934199998</v>
      </c>
      <c r="CY116" s="28">
        <f t="shared" si="9"/>
        <v>4334947.9233066663</v>
      </c>
      <c r="CZ116" s="28">
        <f t="shared" si="13"/>
        <v>3134691.7594238212</v>
      </c>
      <c r="DA116" s="28">
        <f t="shared" si="13"/>
        <v>3092405.7594238212</v>
      </c>
      <c r="DC116" s="28">
        <f t="shared" si="14"/>
        <v>-1273941.3339961786</v>
      </c>
      <c r="DD116" s="28">
        <f t="shared" si="14"/>
        <v>-1242542.1638828451</v>
      </c>
      <c r="DF116" s="28">
        <f t="shared" si="15"/>
        <v>-1781579.9690208351</v>
      </c>
    </row>
    <row r="117" spans="1:110" x14ac:dyDescent="0.3">
      <c r="A117" s="27" t="s">
        <v>146</v>
      </c>
      <c r="B117" s="39">
        <v>716</v>
      </c>
      <c r="C117" s="39">
        <v>8674.73</v>
      </c>
      <c r="D117" s="39">
        <v>8674.73</v>
      </c>
      <c r="E117" s="39">
        <v>0</v>
      </c>
      <c r="F117" s="39">
        <v>0</v>
      </c>
      <c r="G117" s="40"/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40"/>
      <c r="N117" s="39">
        <v>742578.54</v>
      </c>
      <c r="O117" s="28">
        <v>1177788.1100000001</v>
      </c>
      <c r="P117" s="28">
        <v>1177788.1100000001</v>
      </c>
      <c r="Q117" s="28">
        <v>0</v>
      </c>
      <c r="R117" s="28">
        <v>0</v>
      </c>
      <c r="T117" s="41">
        <v>199827.04</v>
      </c>
      <c r="U117" s="41">
        <v>199827.04</v>
      </c>
      <c r="V117" s="41">
        <v>199827.04</v>
      </c>
      <c r="W117" s="41">
        <v>199827.04</v>
      </c>
      <c r="X117" s="41">
        <v>199827.04</v>
      </c>
      <c r="Z117" s="28">
        <v>0</v>
      </c>
      <c r="AA117" s="28">
        <v>81676</v>
      </c>
      <c r="AB117" s="28">
        <v>51976</v>
      </c>
      <c r="AC117" s="28">
        <v>81676</v>
      </c>
      <c r="AD117" s="28">
        <v>51976</v>
      </c>
      <c r="AE117" s="33">
        <f t="shared" si="10"/>
        <v>1.4850203958485901E-3</v>
      </c>
      <c r="AF117" s="28">
        <f t="shared" si="11"/>
        <v>44550.611875457704</v>
      </c>
      <c r="AH117" s="28">
        <v>20780</v>
      </c>
      <c r="AI117" s="28">
        <v>20700</v>
      </c>
      <c r="AJ117" s="28">
        <v>20700</v>
      </c>
      <c r="AK117" s="28">
        <v>20700</v>
      </c>
      <c r="AL117" s="28">
        <v>20700</v>
      </c>
      <c r="AN117" s="28">
        <v>3012017</v>
      </c>
      <c r="AO117" s="28">
        <v>1934374</v>
      </c>
      <c r="AP117" s="28">
        <v>1934374</v>
      </c>
      <c r="AQ117" s="28">
        <v>1685768</v>
      </c>
      <c r="AR117" s="34">
        <v>1685768</v>
      </c>
      <c r="AS117" s="35">
        <v>3040566</v>
      </c>
      <c r="AT117" s="35"/>
      <c r="AU117" s="28">
        <v>0</v>
      </c>
      <c r="AV117" s="28">
        <v>1298003</v>
      </c>
      <c r="AW117" s="28">
        <v>1298003</v>
      </c>
      <c r="AX117" s="28">
        <v>1304277</v>
      </c>
      <c r="AY117" s="28">
        <v>1304277</v>
      </c>
      <c r="AZ117" s="42"/>
      <c r="BA117" s="36">
        <v>0</v>
      </c>
      <c r="BB117" s="36">
        <v>0</v>
      </c>
      <c r="BC117" s="36">
        <v>0</v>
      </c>
      <c r="BD117" s="36">
        <v>0</v>
      </c>
      <c r="BE117" s="36">
        <v>0</v>
      </c>
      <c r="BF117" s="36"/>
      <c r="BG117" s="39">
        <v>58934</v>
      </c>
      <c r="BH117" s="39">
        <v>84835</v>
      </c>
      <c r="BI117" s="39">
        <v>84835</v>
      </c>
      <c r="BJ117" s="30">
        <v>0</v>
      </c>
      <c r="BK117" s="30">
        <v>0</v>
      </c>
      <c r="BL117" s="40"/>
      <c r="BM117" s="39">
        <v>0</v>
      </c>
      <c r="BN117" s="39">
        <v>0</v>
      </c>
      <c r="BO117" s="39">
        <v>0</v>
      </c>
      <c r="BP117" s="30">
        <v>0</v>
      </c>
      <c r="BQ117" s="30">
        <v>0</v>
      </c>
      <c r="BR117" s="39"/>
      <c r="BS117" s="43">
        <v>0</v>
      </c>
      <c r="BT117" s="43">
        <v>0</v>
      </c>
      <c r="BU117" s="43">
        <v>0</v>
      </c>
      <c r="BV117" s="36">
        <v>0</v>
      </c>
      <c r="BW117" s="36">
        <v>0</v>
      </c>
      <c r="BX117" s="36"/>
      <c r="BY117" s="43">
        <v>0</v>
      </c>
      <c r="BZ117" s="36">
        <v>0</v>
      </c>
      <c r="CA117" s="36">
        <v>0</v>
      </c>
      <c r="CB117" s="30">
        <v>0</v>
      </c>
      <c r="CC117" s="30">
        <v>0</v>
      </c>
      <c r="CD117" s="43"/>
      <c r="CE117" s="28">
        <f t="shared" si="8"/>
        <v>4034852.58</v>
      </c>
      <c r="CF117" s="28">
        <f t="shared" si="8"/>
        <v>4805877.8800000008</v>
      </c>
      <c r="CG117" s="28">
        <f t="shared" si="8"/>
        <v>4776177.8800000008</v>
      </c>
      <c r="CH117" s="28">
        <f t="shared" si="12"/>
        <v>3292248.04</v>
      </c>
      <c r="CI117" s="28">
        <f t="shared" si="12"/>
        <v>3262548.04</v>
      </c>
      <c r="CK117" s="43">
        <v>0</v>
      </c>
      <c r="CL117" s="28">
        <v>-457631.01132901834</v>
      </c>
      <c r="CM117" s="28">
        <v>-472504.03958871163</v>
      </c>
      <c r="CN117" s="28">
        <v>-449050.35170750605</v>
      </c>
      <c r="CO117" s="28">
        <v>-449050.35170750605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W117" s="28">
        <f t="shared" si="9"/>
        <v>4034852.58</v>
      </c>
      <c r="CX117" s="28">
        <f t="shared" si="9"/>
        <v>4348246.8686709823</v>
      </c>
      <c r="CY117" s="28">
        <f t="shared" si="9"/>
        <v>4303673.8404112887</v>
      </c>
      <c r="CZ117" s="28">
        <f t="shared" si="13"/>
        <v>2843197.688292494</v>
      </c>
      <c r="DA117" s="28">
        <f t="shared" si="13"/>
        <v>2813497.688292494</v>
      </c>
      <c r="DC117" s="28">
        <f t="shared" si="14"/>
        <v>-1505049.1803784883</v>
      </c>
      <c r="DD117" s="28">
        <f t="shared" si="14"/>
        <v>-1490176.1521187946</v>
      </c>
      <c r="DF117" s="28">
        <f t="shared" si="15"/>
        <v>-1191654.891707506</v>
      </c>
    </row>
    <row r="118" spans="1:110" x14ac:dyDescent="0.3">
      <c r="A118" s="27" t="s">
        <v>147</v>
      </c>
      <c r="B118" s="39">
        <v>0</v>
      </c>
      <c r="C118" s="39">
        <v>1245.02</v>
      </c>
      <c r="D118" s="39">
        <v>1245.02</v>
      </c>
      <c r="E118" s="39">
        <v>0</v>
      </c>
      <c r="F118" s="39">
        <v>0</v>
      </c>
      <c r="G118" s="40"/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40"/>
      <c r="N118" s="39">
        <v>17790.3</v>
      </c>
      <c r="O118" s="28">
        <v>26677.78</v>
      </c>
      <c r="P118" s="28">
        <v>26677.78</v>
      </c>
      <c r="Q118" s="28">
        <v>0</v>
      </c>
      <c r="R118" s="28">
        <v>0</v>
      </c>
      <c r="T118" s="41">
        <v>240759.09</v>
      </c>
      <c r="U118" s="41">
        <v>240759.09</v>
      </c>
      <c r="V118" s="41">
        <v>240759.09</v>
      </c>
      <c r="W118" s="41">
        <v>240759.09</v>
      </c>
      <c r="X118" s="41">
        <v>240759.09</v>
      </c>
      <c r="Z118" s="28">
        <v>0</v>
      </c>
      <c r="AA118" s="28">
        <v>118796</v>
      </c>
      <c r="AB118" s="28">
        <v>75597</v>
      </c>
      <c r="AC118" s="28">
        <v>118796</v>
      </c>
      <c r="AD118" s="28">
        <v>75597</v>
      </c>
      <c r="AE118" s="33">
        <f t="shared" si="10"/>
        <v>2.1599304929872803E-3</v>
      </c>
      <c r="AF118" s="28">
        <f t="shared" si="11"/>
        <v>64797.914789618408</v>
      </c>
      <c r="AH118" s="28">
        <v>0</v>
      </c>
      <c r="AI118" s="28">
        <v>0</v>
      </c>
      <c r="AJ118" s="28">
        <v>0</v>
      </c>
      <c r="AK118" s="28">
        <v>0</v>
      </c>
      <c r="AL118" s="28">
        <v>0</v>
      </c>
      <c r="AN118" s="28">
        <v>5297609</v>
      </c>
      <c r="AO118" s="28">
        <v>3149041</v>
      </c>
      <c r="AP118" s="28">
        <v>3149041</v>
      </c>
      <c r="AQ118" s="28">
        <v>2495259</v>
      </c>
      <c r="AR118" s="34">
        <v>2495259</v>
      </c>
      <c r="AS118" s="35">
        <v>5357977</v>
      </c>
      <c r="AT118" s="35"/>
      <c r="AU118" s="28">
        <v>0</v>
      </c>
      <c r="AV118" s="28">
        <v>1698511</v>
      </c>
      <c r="AW118" s="28">
        <v>1698511</v>
      </c>
      <c r="AX118" s="28">
        <v>1594070</v>
      </c>
      <c r="AY118" s="28">
        <v>1594070</v>
      </c>
      <c r="AZ118" s="42"/>
      <c r="BA118" s="36">
        <v>70942.169016865475</v>
      </c>
      <c r="BB118" s="36">
        <v>0</v>
      </c>
      <c r="BC118" s="36">
        <v>0</v>
      </c>
      <c r="BD118" s="36">
        <v>0</v>
      </c>
      <c r="BE118" s="36">
        <v>0</v>
      </c>
      <c r="BF118" s="36"/>
      <c r="BG118" s="39">
        <v>197097</v>
      </c>
      <c r="BH118" s="39">
        <v>283717</v>
      </c>
      <c r="BI118" s="39">
        <v>283717</v>
      </c>
      <c r="BJ118" s="30">
        <v>0</v>
      </c>
      <c r="BK118" s="30">
        <v>0</v>
      </c>
      <c r="BL118" s="40"/>
      <c r="BM118" s="39">
        <v>0</v>
      </c>
      <c r="BN118" s="39">
        <v>0</v>
      </c>
      <c r="BO118" s="39">
        <v>0</v>
      </c>
      <c r="BP118" s="30">
        <v>0</v>
      </c>
      <c r="BQ118" s="30">
        <v>0</v>
      </c>
      <c r="BR118" s="39"/>
      <c r="BS118" s="43">
        <v>0</v>
      </c>
      <c r="BT118" s="43">
        <v>0</v>
      </c>
      <c r="BU118" s="43">
        <v>0</v>
      </c>
      <c r="BV118" s="36">
        <v>0</v>
      </c>
      <c r="BW118" s="36">
        <v>0</v>
      </c>
      <c r="BX118" s="36"/>
      <c r="BY118" s="43">
        <v>0</v>
      </c>
      <c r="BZ118" s="36">
        <v>0</v>
      </c>
      <c r="CA118" s="36">
        <v>0</v>
      </c>
      <c r="CB118" s="30">
        <v>0</v>
      </c>
      <c r="CC118" s="30">
        <v>0</v>
      </c>
      <c r="CD118" s="43"/>
      <c r="CE118" s="28">
        <f t="shared" si="8"/>
        <v>5824197.5590168647</v>
      </c>
      <c r="CF118" s="28">
        <f t="shared" si="8"/>
        <v>5518746.8899999997</v>
      </c>
      <c r="CG118" s="28">
        <f t="shared" si="8"/>
        <v>5475547.8899999997</v>
      </c>
      <c r="CH118" s="28">
        <f t="shared" si="12"/>
        <v>4448884.09</v>
      </c>
      <c r="CI118" s="28">
        <f t="shared" si="12"/>
        <v>4405685.09</v>
      </c>
      <c r="CK118" s="43">
        <v>0</v>
      </c>
      <c r="CL118" s="28">
        <v>-999500.77195952239</v>
      </c>
      <c r="CM118" s="28">
        <v>-1031984.5915847869</v>
      </c>
      <c r="CN118" s="28">
        <v>-980759.96177990513</v>
      </c>
      <c r="CO118" s="28">
        <v>-980759.96177990513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W118" s="28">
        <f t="shared" si="9"/>
        <v>5824197.5590168647</v>
      </c>
      <c r="CX118" s="28">
        <f t="shared" si="9"/>
        <v>4519246.1180404769</v>
      </c>
      <c r="CY118" s="28">
        <f t="shared" si="9"/>
        <v>4443563.2984152129</v>
      </c>
      <c r="CZ118" s="28">
        <f t="shared" si="13"/>
        <v>3468124.1282200948</v>
      </c>
      <c r="DA118" s="28">
        <f t="shared" si="13"/>
        <v>3424925.1282200948</v>
      </c>
      <c r="DC118" s="28">
        <f t="shared" si="14"/>
        <v>-1051121.9898203821</v>
      </c>
      <c r="DD118" s="28">
        <f t="shared" si="14"/>
        <v>-1018638.1701951181</v>
      </c>
      <c r="DF118" s="28">
        <f t="shared" si="15"/>
        <v>-2356073.4307967699</v>
      </c>
    </row>
    <row r="119" spans="1:110" x14ac:dyDescent="0.3">
      <c r="A119" s="27" t="s">
        <v>148</v>
      </c>
      <c r="B119" s="39">
        <v>0</v>
      </c>
      <c r="C119" s="39">
        <v>22094.18</v>
      </c>
      <c r="D119" s="39">
        <v>22094.18</v>
      </c>
      <c r="E119" s="39">
        <v>0</v>
      </c>
      <c r="F119" s="39">
        <v>0</v>
      </c>
      <c r="G119" s="40"/>
      <c r="H119" s="39">
        <v>212667</v>
      </c>
      <c r="I119" s="39">
        <v>0</v>
      </c>
      <c r="J119" s="39">
        <v>0</v>
      </c>
      <c r="K119" s="39">
        <v>0</v>
      </c>
      <c r="L119" s="39">
        <v>0</v>
      </c>
      <c r="M119" s="40"/>
      <c r="N119" s="39">
        <v>68346.3</v>
      </c>
      <c r="O119" s="28">
        <v>100687.05</v>
      </c>
      <c r="P119" s="28">
        <v>100687.05</v>
      </c>
      <c r="Q119" s="28">
        <v>0</v>
      </c>
      <c r="R119" s="28">
        <v>0</v>
      </c>
      <c r="T119" s="41">
        <v>237753.24</v>
      </c>
      <c r="U119" s="41">
        <v>237753.24</v>
      </c>
      <c r="V119" s="41">
        <v>237753.24</v>
      </c>
      <c r="W119" s="41">
        <v>237753.24</v>
      </c>
      <c r="X119" s="41">
        <v>237753.24</v>
      </c>
      <c r="Z119" s="28">
        <v>0</v>
      </c>
      <c r="AA119" s="28">
        <v>150337</v>
      </c>
      <c r="AB119" s="28">
        <v>95669</v>
      </c>
      <c r="AC119" s="28">
        <v>150337</v>
      </c>
      <c r="AD119" s="28">
        <v>95669</v>
      </c>
      <c r="AE119" s="33">
        <f t="shared" si="10"/>
        <v>2.7334040752569847E-3</v>
      </c>
      <c r="AF119" s="28">
        <f t="shared" si="11"/>
        <v>82002.122257709547</v>
      </c>
      <c r="AH119" s="28">
        <v>67026</v>
      </c>
      <c r="AI119" s="28">
        <v>65727</v>
      </c>
      <c r="AJ119" s="28">
        <v>65727</v>
      </c>
      <c r="AK119" s="28">
        <v>65727</v>
      </c>
      <c r="AL119" s="28">
        <v>65727</v>
      </c>
      <c r="AN119" s="28">
        <v>8340282</v>
      </c>
      <c r="AO119" s="28">
        <v>5731480</v>
      </c>
      <c r="AP119" s="28">
        <v>5731480</v>
      </c>
      <c r="AQ119" s="28">
        <v>5712244</v>
      </c>
      <c r="AR119" s="34">
        <v>5712244</v>
      </c>
      <c r="AS119" s="35">
        <v>8387858</v>
      </c>
      <c r="AT119" s="35"/>
      <c r="AU119" s="28">
        <v>0</v>
      </c>
      <c r="AV119" s="28">
        <v>2589498</v>
      </c>
      <c r="AW119" s="28">
        <v>2589498</v>
      </c>
      <c r="AX119" s="28">
        <v>3219179</v>
      </c>
      <c r="AY119" s="28">
        <v>3219179</v>
      </c>
      <c r="AZ119" s="42"/>
      <c r="BA119" s="36">
        <v>171800.38946369343</v>
      </c>
      <c r="BB119" s="36">
        <v>0</v>
      </c>
      <c r="BC119" s="36">
        <v>0</v>
      </c>
      <c r="BD119" s="36">
        <v>0</v>
      </c>
      <c r="BE119" s="36">
        <v>0</v>
      </c>
      <c r="BF119" s="36"/>
      <c r="BG119" s="39">
        <v>76399</v>
      </c>
      <c r="BH119" s="39">
        <v>109975</v>
      </c>
      <c r="BI119" s="39">
        <v>109975</v>
      </c>
      <c r="BJ119" s="30">
        <v>0</v>
      </c>
      <c r="BK119" s="30">
        <v>0</v>
      </c>
      <c r="BL119" s="40"/>
      <c r="BM119" s="39">
        <v>0</v>
      </c>
      <c r="BN119" s="39">
        <v>0</v>
      </c>
      <c r="BO119" s="39">
        <v>0</v>
      </c>
      <c r="BP119" s="30">
        <v>0</v>
      </c>
      <c r="BQ119" s="30">
        <v>0</v>
      </c>
      <c r="BR119" s="39"/>
      <c r="BS119" s="43">
        <v>0</v>
      </c>
      <c r="BT119" s="43">
        <v>0</v>
      </c>
      <c r="BU119" s="43">
        <v>0</v>
      </c>
      <c r="BV119" s="36">
        <v>0</v>
      </c>
      <c r="BW119" s="36">
        <v>0</v>
      </c>
      <c r="BX119" s="36"/>
      <c r="BY119" s="43">
        <v>0</v>
      </c>
      <c r="BZ119" s="36">
        <v>0</v>
      </c>
      <c r="CA119" s="36">
        <v>0</v>
      </c>
      <c r="CB119" s="30">
        <v>0</v>
      </c>
      <c r="CC119" s="30">
        <v>0</v>
      </c>
      <c r="CD119" s="43"/>
      <c r="CE119" s="28">
        <f t="shared" si="8"/>
        <v>9174273.9294636939</v>
      </c>
      <c r="CF119" s="28">
        <f t="shared" si="8"/>
        <v>9007551.4700000007</v>
      </c>
      <c r="CG119" s="28">
        <f t="shared" si="8"/>
        <v>8952883.4700000007</v>
      </c>
      <c r="CH119" s="28">
        <f t="shared" si="12"/>
        <v>9385240.2400000002</v>
      </c>
      <c r="CI119" s="28">
        <f t="shared" si="12"/>
        <v>9330572.2400000002</v>
      </c>
      <c r="CK119" s="43">
        <v>0</v>
      </c>
      <c r="CL119" s="28">
        <v>-790030.74381000001</v>
      </c>
      <c r="CM119" s="28">
        <v>-815706.77818666678</v>
      </c>
      <c r="CN119" s="28">
        <v>-775217.53243370634</v>
      </c>
      <c r="CO119" s="28">
        <v>-775217.53243370634</v>
      </c>
      <c r="CQ119" s="28">
        <v>0</v>
      </c>
      <c r="CR119" s="28">
        <v>556356</v>
      </c>
      <c r="CS119" s="28">
        <v>556356</v>
      </c>
      <c r="CT119" s="28">
        <v>556356</v>
      </c>
      <c r="CU119" s="28">
        <v>556356</v>
      </c>
      <c r="CW119" s="28">
        <f t="shared" si="9"/>
        <v>9174273.9294636939</v>
      </c>
      <c r="CX119" s="28">
        <f t="shared" si="9"/>
        <v>8773876.7261900008</v>
      </c>
      <c r="CY119" s="28">
        <f t="shared" si="9"/>
        <v>8693532.691813333</v>
      </c>
      <c r="CZ119" s="28">
        <f t="shared" si="13"/>
        <v>9166378.707566293</v>
      </c>
      <c r="DA119" s="28">
        <f t="shared" si="13"/>
        <v>9111710.707566293</v>
      </c>
      <c r="DC119" s="28">
        <f t="shared" si="14"/>
        <v>392501.98137629218</v>
      </c>
      <c r="DD119" s="28">
        <f t="shared" si="14"/>
        <v>418178.01575296</v>
      </c>
      <c r="DF119" s="28">
        <f t="shared" si="15"/>
        <v>-7895.2218974009156</v>
      </c>
    </row>
    <row r="120" spans="1:110" x14ac:dyDescent="0.3">
      <c r="A120" s="27" t="s">
        <v>149</v>
      </c>
      <c r="B120" s="39">
        <v>94856</v>
      </c>
      <c r="C120" s="39">
        <v>106382.1</v>
      </c>
      <c r="D120" s="39">
        <v>106382.1</v>
      </c>
      <c r="E120" s="39">
        <v>0</v>
      </c>
      <c r="F120" s="39">
        <v>0</v>
      </c>
      <c r="G120" s="40"/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40"/>
      <c r="N120" s="39">
        <v>7201.92</v>
      </c>
      <c r="O120" s="28">
        <v>10952.15</v>
      </c>
      <c r="P120" s="28">
        <v>10952.15</v>
      </c>
      <c r="Q120" s="28">
        <v>0</v>
      </c>
      <c r="R120" s="28">
        <v>0</v>
      </c>
      <c r="T120" s="41">
        <v>269261.48</v>
      </c>
      <c r="U120" s="41">
        <v>269261.48</v>
      </c>
      <c r="V120" s="41">
        <v>269261.48</v>
      </c>
      <c r="W120" s="41">
        <v>269261.48</v>
      </c>
      <c r="X120" s="41">
        <v>269261.48</v>
      </c>
      <c r="Z120" s="28">
        <v>0</v>
      </c>
      <c r="AA120" s="28">
        <v>127246</v>
      </c>
      <c r="AB120" s="28">
        <v>80974</v>
      </c>
      <c r="AC120" s="28">
        <v>127246</v>
      </c>
      <c r="AD120" s="28">
        <v>80974</v>
      </c>
      <c r="AE120" s="33">
        <f t="shared" si="10"/>
        <v>2.3135670856818369E-3</v>
      </c>
      <c r="AF120" s="28">
        <f t="shared" si="11"/>
        <v>69407.012570455103</v>
      </c>
      <c r="AH120" s="28">
        <v>554</v>
      </c>
      <c r="AI120" s="28">
        <v>547</v>
      </c>
      <c r="AJ120" s="28">
        <v>547</v>
      </c>
      <c r="AK120" s="28">
        <v>547</v>
      </c>
      <c r="AL120" s="28">
        <v>547</v>
      </c>
      <c r="AN120" s="28">
        <v>180135</v>
      </c>
      <c r="AO120" s="28">
        <v>16000</v>
      </c>
      <c r="AP120" s="28">
        <v>16000</v>
      </c>
      <c r="AQ120" s="28">
        <v>16000</v>
      </c>
      <c r="AR120" s="34">
        <v>16000</v>
      </c>
      <c r="AS120" s="35">
        <v>251065</v>
      </c>
      <c r="AT120" s="35"/>
      <c r="AU120" s="28">
        <v>0</v>
      </c>
      <c r="AV120" s="28">
        <v>430780</v>
      </c>
      <c r="AW120" s="28">
        <v>430780</v>
      </c>
      <c r="AX120" s="28">
        <v>0</v>
      </c>
      <c r="AY120" s="28">
        <v>0</v>
      </c>
      <c r="AZ120" s="42"/>
      <c r="BA120" s="36">
        <v>1329.0824668557402</v>
      </c>
      <c r="BB120" s="36">
        <v>0</v>
      </c>
      <c r="BC120" s="36">
        <v>0</v>
      </c>
      <c r="BD120" s="36">
        <v>0</v>
      </c>
      <c r="BE120" s="36">
        <v>0</v>
      </c>
      <c r="BF120" s="36"/>
      <c r="BG120" s="39">
        <v>189781</v>
      </c>
      <c r="BH120" s="39">
        <v>273185</v>
      </c>
      <c r="BI120" s="39">
        <v>273185</v>
      </c>
      <c r="BJ120" s="30">
        <v>0</v>
      </c>
      <c r="BK120" s="30">
        <v>0</v>
      </c>
      <c r="BL120" s="40"/>
      <c r="BM120" s="39">
        <v>0</v>
      </c>
      <c r="BN120" s="39">
        <v>0</v>
      </c>
      <c r="BO120" s="39">
        <v>0</v>
      </c>
      <c r="BP120" s="30">
        <v>0</v>
      </c>
      <c r="BQ120" s="30">
        <v>0</v>
      </c>
      <c r="BR120" s="39"/>
      <c r="BS120" s="43">
        <v>0</v>
      </c>
      <c r="BT120" s="43">
        <v>0</v>
      </c>
      <c r="BU120" s="43">
        <v>0</v>
      </c>
      <c r="BV120" s="36">
        <v>0</v>
      </c>
      <c r="BW120" s="36">
        <v>0</v>
      </c>
      <c r="BX120" s="36"/>
      <c r="BY120" s="43">
        <v>0</v>
      </c>
      <c r="BZ120" s="36">
        <v>0</v>
      </c>
      <c r="CA120" s="36">
        <v>0</v>
      </c>
      <c r="CB120" s="30">
        <v>0</v>
      </c>
      <c r="CC120" s="30">
        <v>0</v>
      </c>
      <c r="CD120" s="43"/>
      <c r="CE120" s="28">
        <f t="shared" si="8"/>
        <v>743118.48246685578</v>
      </c>
      <c r="CF120" s="28">
        <f t="shared" si="8"/>
        <v>1234353.73</v>
      </c>
      <c r="CG120" s="28">
        <f t="shared" si="8"/>
        <v>1188081.73</v>
      </c>
      <c r="CH120" s="28">
        <f t="shared" si="12"/>
        <v>413054.48</v>
      </c>
      <c r="CI120" s="28">
        <f t="shared" si="12"/>
        <v>366782.48</v>
      </c>
      <c r="CK120" s="43">
        <v>0</v>
      </c>
      <c r="CL120" s="28">
        <v>-1740643.5443164262</v>
      </c>
      <c r="CM120" s="28">
        <v>-1797214.5370677414</v>
      </c>
      <c r="CN120" s="28">
        <v>-1708006.1805748688</v>
      </c>
      <c r="CO120" s="28">
        <v>-1708006.1805748688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W120" s="28">
        <f t="shared" si="9"/>
        <v>743118.48246685578</v>
      </c>
      <c r="CX120" s="28">
        <f t="shared" si="9"/>
        <v>-506289.81431642617</v>
      </c>
      <c r="CY120" s="28">
        <f t="shared" si="9"/>
        <v>-609132.80706774141</v>
      </c>
      <c r="CZ120" s="28">
        <f t="shared" si="13"/>
        <v>-1294951.7005748688</v>
      </c>
      <c r="DA120" s="28">
        <f t="shared" si="13"/>
        <v>-1341223.7005748688</v>
      </c>
      <c r="DC120" s="28">
        <f t="shared" si="14"/>
        <v>-788661.88625844265</v>
      </c>
      <c r="DD120" s="28">
        <f t="shared" si="14"/>
        <v>-732090.89350712742</v>
      </c>
      <c r="DF120" s="28">
        <f t="shared" si="15"/>
        <v>-2038070.1830417246</v>
      </c>
    </row>
    <row r="121" spans="1:110" x14ac:dyDescent="0.3">
      <c r="A121" s="27" t="s">
        <v>150</v>
      </c>
      <c r="B121" s="39">
        <v>2087</v>
      </c>
      <c r="C121" s="39">
        <v>89021.72</v>
      </c>
      <c r="D121" s="39">
        <v>89021.72</v>
      </c>
      <c r="E121" s="39">
        <v>0</v>
      </c>
      <c r="F121" s="39">
        <v>0</v>
      </c>
      <c r="G121" s="40"/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40"/>
      <c r="N121" s="39">
        <v>9334.380000000001</v>
      </c>
      <c r="O121" s="28">
        <v>14233.03</v>
      </c>
      <c r="P121" s="28">
        <v>14233.03</v>
      </c>
      <c r="Q121" s="28">
        <v>0</v>
      </c>
      <c r="R121" s="28">
        <v>0</v>
      </c>
      <c r="T121" s="41">
        <v>379410.61</v>
      </c>
      <c r="U121" s="41">
        <v>379410.61</v>
      </c>
      <c r="V121" s="41">
        <v>379410.61</v>
      </c>
      <c r="W121" s="41">
        <v>379410.61</v>
      </c>
      <c r="X121" s="41">
        <v>379410.61</v>
      </c>
      <c r="Z121" s="28">
        <v>0</v>
      </c>
      <c r="AA121" s="28">
        <v>281504</v>
      </c>
      <c r="AB121" s="28">
        <v>179139</v>
      </c>
      <c r="AC121" s="28">
        <v>281504</v>
      </c>
      <c r="AD121" s="28">
        <v>179139</v>
      </c>
      <c r="AE121" s="33">
        <f t="shared" si="10"/>
        <v>5.1182621763181538E-3</v>
      </c>
      <c r="AF121" s="28">
        <f t="shared" si="11"/>
        <v>153547.86528954463</v>
      </c>
      <c r="AH121" s="28">
        <v>586</v>
      </c>
      <c r="AI121" s="28">
        <v>578</v>
      </c>
      <c r="AJ121" s="28">
        <v>578</v>
      </c>
      <c r="AK121" s="28">
        <v>578</v>
      </c>
      <c r="AL121" s="28">
        <v>578</v>
      </c>
      <c r="AN121" s="28">
        <v>571648</v>
      </c>
      <c r="AO121" s="28">
        <v>0</v>
      </c>
      <c r="AP121" s="28">
        <v>0</v>
      </c>
      <c r="AQ121" s="28">
        <v>0</v>
      </c>
      <c r="AR121" s="34">
        <v>0</v>
      </c>
      <c r="AS121" s="35">
        <v>771119</v>
      </c>
      <c r="AT121" s="35"/>
      <c r="AU121" s="28">
        <v>0</v>
      </c>
      <c r="AV121" s="28">
        <v>532259</v>
      </c>
      <c r="AW121" s="28">
        <v>532259</v>
      </c>
      <c r="AX121" s="28">
        <v>0</v>
      </c>
      <c r="AY121" s="28">
        <v>0</v>
      </c>
      <c r="AZ121" s="42"/>
      <c r="BA121" s="36">
        <v>561986.04048736079</v>
      </c>
      <c r="BB121" s="36">
        <v>0</v>
      </c>
      <c r="BC121" s="36">
        <v>0</v>
      </c>
      <c r="BD121" s="36">
        <v>0</v>
      </c>
      <c r="BE121" s="36">
        <v>0</v>
      </c>
      <c r="BF121" s="36"/>
      <c r="BG121" s="39">
        <v>512848</v>
      </c>
      <c r="BH121" s="39">
        <v>738233</v>
      </c>
      <c r="BI121" s="39">
        <v>738233</v>
      </c>
      <c r="BJ121" s="30">
        <v>0</v>
      </c>
      <c r="BK121" s="30">
        <v>0</v>
      </c>
      <c r="BL121" s="40"/>
      <c r="BM121" s="39">
        <v>0</v>
      </c>
      <c r="BN121" s="39">
        <v>0</v>
      </c>
      <c r="BO121" s="39">
        <v>0</v>
      </c>
      <c r="BP121" s="30">
        <v>0</v>
      </c>
      <c r="BQ121" s="30">
        <v>0</v>
      </c>
      <c r="BR121" s="39"/>
      <c r="BS121" s="43">
        <v>0</v>
      </c>
      <c r="BT121" s="43">
        <v>0</v>
      </c>
      <c r="BU121" s="43">
        <v>0</v>
      </c>
      <c r="BV121" s="36">
        <v>0</v>
      </c>
      <c r="BW121" s="36">
        <v>0</v>
      </c>
      <c r="BX121" s="36"/>
      <c r="BY121" s="43">
        <v>0</v>
      </c>
      <c r="BZ121" s="36">
        <v>0</v>
      </c>
      <c r="CA121" s="36">
        <v>0</v>
      </c>
      <c r="CB121" s="30">
        <v>0</v>
      </c>
      <c r="CC121" s="30">
        <v>0</v>
      </c>
      <c r="CD121" s="43"/>
      <c r="CE121" s="28">
        <f t="shared" si="8"/>
        <v>2037900.0304873604</v>
      </c>
      <c r="CF121" s="28">
        <f t="shared" si="8"/>
        <v>2035239.3599999999</v>
      </c>
      <c r="CG121" s="28">
        <f t="shared" si="8"/>
        <v>1932874.3599999999</v>
      </c>
      <c r="CH121" s="28">
        <f t="shared" si="12"/>
        <v>661492.61</v>
      </c>
      <c r="CI121" s="28">
        <f t="shared" si="12"/>
        <v>559127.61</v>
      </c>
      <c r="CK121" s="43">
        <v>0</v>
      </c>
      <c r="CL121" s="28">
        <v>-4407653.8138499996</v>
      </c>
      <c r="CM121" s="28">
        <v>-4550902.7592000002</v>
      </c>
      <c r="CN121" s="28">
        <v>-4325009.5520542981</v>
      </c>
      <c r="CO121" s="28">
        <v>-4325009.5520542981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W121" s="28">
        <f t="shared" si="9"/>
        <v>2037900.0304873604</v>
      </c>
      <c r="CX121" s="28">
        <f t="shared" si="9"/>
        <v>-2372414.4538499997</v>
      </c>
      <c r="CY121" s="28">
        <f t="shared" si="9"/>
        <v>-2618028.3992000003</v>
      </c>
      <c r="CZ121" s="28">
        <f t="shared" si="13"/>
        <v>-3663516.9420542982</v>
      </c>
      <c r="DA121" s="28">
        <f t="shared" si="13"/>
        <v>-3765881.9420542982</v>
      </c>
      <c r="DC121" s="28">
        <f t="shared" si="14"/>
        <v>-1291102.4882042985</v>
      </c>
      <c r="DD121" s="28">
        <f t="shared" si="14"/>
        <v>-1147853.5428542979</v>
      </c>
      <c r="DF121" s="28">
        <f t="shared" si="15"/>
        <v>-5701416.9725416582</v>
      </c>
    </row>
    <row r="122" spans="1:110" x14ac:dyDescent="0.3">
      <c r="A122" s="27" t="s">
        <v>151</v>
      </c>
      <c r="B122" s="39">
        <v>774861</v>
      </c>
      <c r="C122" s="39">
        <v>614442.66</v>
      </c>
      <c r="D122" s="39">
        <v>614442.66</v>
      </c>
      <c r="E122" s="39">
        <v>0</v>
      </c>
      <c r="F122" s="39">
        <v>0</v>
      </c>
      <c r="G122" s="40"/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40"/>
      <c r="N122" s="39">
        <v>177534.72</v>
      </c>
      <c r="O122" s="28">
        <v>266436.57</v>
      </c>
      <c r="P122" s="28">
        <v>266436.57</v>
      </c>
      <c r="Q122" s="28">
        <v>0</v>
      </c>
      <c r="R122" s="28">
        <v>0</v>
      </c>
      <c r="T122" s="41">
        <v>344305.31</v>
      </c>
      <c r="U122" s="41">
        <v>344305.31</v>
      </c>
      <c r="V122" s="41">
        <v>344305.31</v>
      </c>
      <c r="W122" s="41">
        <v>344305.31</v>
      </c>
      <c r="X122" s="41">
        <v>344305.31</v>
      </c>
      <c r="Z122" s="28">
        <v>0</v>
      </c>
      <c r="AA122" s="28">
        <v>208083</v>
      </c>
      <c r="AB122" s="28">
        <v>132416</v>
      </c>
      <c r="AC122" s="28">
        <v>208083</v>
      </c>
      <c r="AD122" s="28">
        <v>132416</v>
      </c>
      <c r="AE122" s="33">
        <f t="shared" si="10"/>
        <v>3.7833329133327071E-3</v>
      </c>
      <c r="AF122" s="28">
        <f t="shared" si="11"/>
        <v>113499.98739998121</v>
      </c>
      <c r="AH122" s="28">
        <v>10124</v>
      </c>
      <c r="AI122" s="28">
        <v>9694</v>
      </c>
      <c r="AJ122" s="28">
        <v>9694</v>
      </c>
      <c r="AK122" s="28">
        <v>9694</v>
      </c>
      <c r="AL122" s="28">
        <v>9694</v>
      </c>
      <c r="AN122" s="28">
        <v>4250230</v>
      </c>
      <c r="AO122" s="28">
        <v>3410773</v>
      </c>
      <c r="AP122" s="28">
        <v>3410773</v>
      </c>
      <c r="AQ122" s="28">
        <v>1868300</v>
      </c>
      <c r="AR122" s="34">
        <v>1868300</v>
      </c>
      <c r="AS122" s="35">
        <v>4393637</v>
      </c>
      <c r="AT122" s="35"/>
      <c r="AU122" s="28">
        <v>0</v>
      </c>
      <c r="AV122" s="28">
        <v>1688353</v>
      </c>
      <c r="AW122" s="28">
        <v>1688353</v>
      </c>
      <c r="AX122" s="28">
        <v>568456</v>
      </c>
      <c r="AY122" s="28">
        <v>568456</v>
      </c>
      <c r="AZ122" s="42"/>
      <c r="BA122" s="36">
        <v>221198.66332581409</v>
      </c>
      <c r="BB122" s="36">
        <v>0</v>
      </c>
      <c r="BC122" s="36">
        <v>0</v>
      </c>
      <c r="BD122" s="36">
        <v>0</v>
      </c>
      <c r="BE122" s="36">
        <v>0</v>
      </c>
      <c r="BF122" s="36"/>
      <c r="BG122" s="39">
        <v>405872</v>
      </c>
      <c r="BH122" s="39">
        <v>584244</v>
      </c>
      <c r="BI122" s="39">
        <v>584244</v>
      </c>
      <c r="BJ122" s="30">
        <v>0</v>
      </c>
      <c r="BK122" s="30">
        <v>0</v>
      </c>
      <c r="BL122" s="40"/>
      <c r="BM122" s="39">
        <v>0</v>
      </c>
      <c r="BN122" s="39">
        <v>0</v>
      </c>
      <c r="BO122" s="39">
        <v>0</v>
      </c>
      <c r="BP122" s="30">
        <v>0</v>
      </c>
      <c r="BQ122" s="30">
        <v>0</v>
      </c>
      <c r="BR122" s="39"/>
      <c r="BS122" s="43">
        <v>0</v>
      </c>
      <c r="BT122" s="43">
        <v>0</v>
      </c>
      <c r="BU122" s="43">
        <v>0</v>
      </c>
      <c r="BV122" s="36">
        <v>0</v>
      </c>
      <c r="BW122" s="36">
        <v>0</v>
      </c>
      <c r="BX122" s="36"/>
      <c r="BY122" s="43">
        <v>0</v>
      </c>
      <c r="BZ122" s="36">
        <v>0</v>
      </c>
      <c r="CA122" s="36">
        <v>0</v>
      </c>
      <c r="CB122" s="30">
        <v>0</v>
      </c>
      <c r="CC122" s="30">
        <v>0</v>
      </c>
      <c r="CD122" s="43"/>
      <c r="CE122" s="28">
        <f t="shared" si="8"/>
        <v>6184125.6933258139</v>
      </c>
      <c r="CF122" s="28">
        <f t="shared" si="8"/>
        <v>7126331.54</v>
      </c>
      <c r="CG122" s="28">
        <f t="shared" si="8"/>
        <v>7050664.54</v>
      </c>
      <c r="CH122" s="28">
        <f t="shared" si="12"/>
        <v>2998838.31</v>
      </c>
      <c r="CI122" s="28">
        <f t="shared" si="12"/>
        <v>2923171.31</v>
      </c>
      <c r="CK122" s="43">
        <v>0</v>
      </c>
      <c r="CL122" s="28">
        <v>-2027836.0491899999</v>
      </c>
      <c r="CM122" s="28">
        <v>-2093740.8111466665</v>
      </c>
      <c r="CN122" s="28">
        <v>-1989813.7769322712</v>
      </c>
      <c r="CO122" s="28">
        <v>-1989813.7769322712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W122" s="28">
        <f t="shared" si="9"/>
        <v>6184125.6933258139</v>
      </c>
      <c r="CX122" s="28">
        <f t="shared" si="9"/>
        <v>5098495.4908100003</v>
      </c>
      <c r="CY122" s="28">
        <f t="shared" si="9"/>
        <v>4956923.7288533337</v>
      </c>
      <c r="CZ122" s="28">
        <f t="shared" si="13"/>
        <v>1009024.5330677289</v>
      </c>
      <c r="DA122" s="28">
        <f t="shared" si="13"/>
        <v>933357.53306772886</v>
      </c>
      <c r="DC122" s="28">
        <f t="shared" si="14"/>
        <v>-4089470.9577422715</v>
      </c>
      <c r="DD122" s="28">
        <f t="shared" si="14"/>
        <v>-4023566.1957856049</v>
      </c>
      <c r="DF122" s="28">
        <f t="shared" si="15"/>
        <v>-5175101.1602580845</v>
      </c>
    </row>
    <row r="123" spans="1:110" x14ac:dyDescent="0.3">
      <c r="A123" s="27" t="s">
        <v>152</v>
      </c>
      <c r="B123" s="39">
        <v>64</v>
      </c>
      <c r="C123" s="39">
        <v>1681.38</v>
      </c>
      <c r="D123" s="39">
        <v>1681.38</v>
      </c>
      <c r="E123" s="39">
        <v>0</v>
      </c>
      <c r="F123" s="39">
        <v>0</v>
      </c>
      <c r="G123" s="40"/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40"/>
      <c r="N123" s="39">
        <v>5316.96</v>
      </c>
      <c r="O123" s="28">
        <v>7981.83</v>
      </c>
      <c r="P123" s="28">
        <v>7981.83</v>
      </c>
      <c r="Q123" s="28">
        <v>0</v>
      </c>
      <c r="R123" s="28">
        <v>0</v>
      </c>
      <c r="T123" s="41">
        <v>331244.11</v>
      </c>
      <c r="U123" s="41">
        <v>331244.11</v>
      </c>
      <c r="V123" s="41">
        <v>331244.11</v>
      </c>
      <c r="W123" s="41">
        <v>331244.11</v>
      </c>
      <c r="X123" s="41">
        <v>331244.11</v>
      </c>
      <c r="Z123" s="28">
        <v>0</v>
      </c>
      <c r="AA123" s="28">
        <v>65704</v>
      </c>
      <c r="AB123" s="28">
        <v>41812</v>
      </c>
      <c r="AC123" s="28">
        <v>65704</v>
      </c>
      <c r="AD123" s="28">
        <v>41812</v>
      </c>
      <c r="AE123" s="33">
        <f t="shared" si="10"/>
        <v>1.1946199628879446E-3</v>
      </c>
      <c r="AF123" s="28">
        <f t="shared" si="11"/>
        <v>35838.598886638334</v>
      </c>
      <c r="AH123" s="28">
        <v>0</v>
      </c>
      <c r="AI123" s="28">
        <v>0</v>
      </c>
      <c r="AJ123" s="28">
        <v>0</v>
      </c>
      <c r="AK123" s="28">
        <v>0</v>
      </c>
      <c r="AL123" s="28">
        <v>0</v>
      </c>
      <c r="AN123" s="28">
        <v>33612</v>
      </c>
      <c r="AO123" s="28">
        <v>22000</v>
      </c>
      <c r="AP123" s="28">
        <v>22000</v>
      </c>
      <c r="AQ123" s="28">
        <v>22000</v>
      </c>
      <c r="AR123" s="34">
        <v>22000</v>
      </c>
      <c r="AS123" s="35">
        <v>61637</v>
      </c>
      <c r="AT123" s="35"/>
      <c r="AU123" s="28">
        <v>0</v>
      </c>
      <c r="AV123" s="28">
        <v>33177</v>
      </c>
      <c r="AW123" s="28">
        <v>33177</v>
      </c>
      <c r="AX123" s="28">
        <v>0</v>
      </c>
      <c r="AY123" s="28">
        <v>0</v>
      </c>
      <c r="AZ123" s="42"/>
      <c r="BA123" s="36">
        <v>601.80854099227906</v>
      </c>
      <c r="BB123" s="36">
        <v>0</v>
      </c>
      <c r="BC123" s="36">
        <v>0</v>
      </c>
      <c r="BD123" s="36">
        <v>0</v>
      </c>
      <c r="BE123" s="36">
        <v>0</v>
      </c>
      <c r="BF123" s="36"/>
      <c r="BG123" s="39">
        <v>15998</v>
      </c>
      <c r="BH123" s="39">
        <v>23029</v>
      </c>
      <c r="BI123" s="39">
        <v>23029</v>
      </c>
      <c r="BJ123" s="30">
        <v>0</v>
      </c>
      <c r="BK123" s="30">
        <v>0</v>
      </c>
      <c r="BL123" s="40"/>
      <c r="BM123" s="39">
        <v>0</v>
      </c>
      <c r="BN123" s="39">
        <v>0</v>
      </c>
      <c r="BO123" s="39">
        <v>0</v>
      </c>
      <c r="BP123" s="30">
        <v>0</v>
      </c>
      <c r="BQ123" s="30">
        <v>0</v>
      </c>
      <c r="BR123" s="39"/>
      <c r="BS123" s="43">
        <v>0</v>
      </c>
      <c r="BT123" s="43">
        <v>0</v>
      </c>
      <c r="BU123" s="43">
        <v>0</v>
      </c>
      <c r="BV123" s="36">
        <v>0</v>
      </c>
      <c r="BW123" s="36">
        <v>0</v>
      </c>
      <c r="BX123" s="36"/>
      <c r="BY123" s="43">
        <v>0</v>
      </c>
      <c r="BZ123" s="36">
        <v>0</v>
      </c>
      <c r="CA123" s="36">
        <v>0</v>
      </c>
      <c r="CB123" s="30">
        <v>0</v>
      </c>
      <c r="CC123" s="30">
        <v>0</v>
      </c>
      <c r="CD123" s="43"/>
      <c r="CE123" s="28">
        <f t="shared" si="8"/>
        <v>386836.87854099227</v>
      </c>
      <c r="CF123" s="28">
        <f t="shared" si="8"/>
        <v>484817.32</v>
      </c>
      <c r="CG123" s="28">
        <f t="shared" si="8"/>
        <v>460925.32</v>
      </c>
      <c r="CH123" s="28">
        <f t="shared" si="12"/>
        <v>418948.11</v>
      </c>
      <c r="CI123" s="28">
        <f t="shared" si="12"/>
        <v>395056.11</v>
      </c>
      <c r="CK123" s="43">
        <v>0</v>
      </c>
      <c r="CL123" s="28">
        <v>-307819.61446187046</v>
      </c>
      <c r="CM123" s="28">
        <v>-317823.76564796158</v>
      </c>
      <c r="CN123" s="28">
        <v>-302047.9441180015</v>
      </c>
      <c r="CO123" s="28">
        <v>-302047.9441180015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W123" s="28">
        <f t="shared" si="9"/>
        <v>386836.87854099227</v>
      </c>
      <c r="CX123" s="28">
        <f t="shared" si="9"/>
        <v>176997.70553812952</v>
      </c>
      <c r="CY123" s="28">
        <f t="shared" si="9"/>
        <v>143101.55435203839</v>
      </c>
      <c r="CZ123" s="28">
        <f t="shared" si="13"/>
        <v>116900.16588199849</v>
      </c>
      <c r="DA123" s="28">
        <f t="shared" si="13"/>
        <v>93008.165881998488</v>
      </c>
      <c r="DC123" s="28">
        <f t="shared" si="14"/>
        <v>-60097.539656131034</v>
      </c>
      <c r="DD123" s="28">
        <f t="shared" si="14"/>
        <v>-50093.388470039907</v>
      </c>
      <c r="DF123" s="28">
        <f t="shared" si="15"/>
        <v>-269936.71265899378</v>
      </c>
    </row>
    <row r="124" spans="1:110" x14ac:dyDescent="0.3">
      <c r="A124" s="27" t="s">
        <v>153</v>
      </c>
      <c r="B124" s="39">
        <v>47337</v>
      </c>
      <c r="C124" s="39">
        <v>42761.760000000002</v>
      </c>
      <c r="D124" s="39">
        <v>42761.760000000002</v>
      </c>
      <c r="E124" s="39">
        <v>0</v>
      </c>
      <c r="F124" s="39">
        <v>0</v>
      </c>
      <c r="G124" s="40"/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40"/>
      <c r="N124" s="39">
        <v>12024.54</v>
      </c>
      <c r="O124" s="28">
        <v>18383.64</v>
      </c>
      <c r="P124" s="28">
        <v>18383.64</v>
      </c>
      <c r="Q124" s="28">
        <v>0</v>
      </c>
      <c r="R124" s="28">
        <v>0</v>
      </c>
      <c r="T124" s="41">
        <v>193533.6</v>
      </c>
      <c r="U124" s="41">
        <v>193533.6</v>
      </c>
      <c r="V124" s="41">
        <v>193533.6</v>
      </c>
      <c r="W124" s="41">
        <v>193533.6</v>
      </c>
      <c r="X124" s="41">
        <v>193533.6</v>
      </c>
      <c r="Z124" s="28">
        <v>0</v>
      </c>
      <c r="AA124" s="28">
        <v>63059</v>
      </c>
      <c r="AB124" s="28">
        <v>40128</v>
      </c>
      <c r="AC124" s="28">
        <v>63059</v>
      </c>
      <c r="AD124" s="28">
        <v>40128</v>
      </c>
      <c r="AE124" s="33">
        <f t="shared" si="10"/>
        <v>1.1465289820977551E-3</v>
      </c>
      <c r="AF124" s="28">
        <f t="shared" si="11"/>
        <v>34395.869462932649</v>
      </c>
      <c r="AH124" s="28">
        <v>4450</v>
      </c>
      <c r="AI124" s="28">
        <v>4126</v>
      </c>
      <c r="AJ124" s="28">
        <v>4126</v>
      </c>
      <c r="AK124" s="28">
        <v>4126</v>
      </c>
      <c r="AL124" s="28">
        <v>4126</v>
      </c>
      <c r="AN124" s="28">
        <v>3049314</v>
      </c>
      <c r="AO124" s="28">
        <v>1510137</v>
      </c>
      <c r="AP124" s="28">
        <v>1510137</v>
      </c>
      <c r="AQ124" s="28">
        <v>1224336</v>
      </c>
      <c r="AR124" s="34">
        <v>1224336</v>
      </c>
      <c r="AS124" s="35">
        <v>3073231</v>
      </c>
      <c r="AT124" s="35"/>
      <c r="AU124" s="28">
        <v>0</v>
      </c>
      <c r="AV124" s="28">
        <v>1092404</v>
      </c>
      <c r="AW124" s="28">
        <v>1092404</v>
      </c>
      <c r="AX124" s="28">
        <v>882218</v>
      </c>
      <c r="AY124" s="28">
        <v>882218</v>
      </c>
      <c r="AZ124" s="42"/>
      <c r="BA124" s="36">
        <v>4698.5723368284125</v>
      </c>
      <c r="BB124" s="36">
        <v>0</v>
      </c>
      <c r="BC124" s="36">
        <v>0</v>
      </c>
      <c r="BD124" s="36">
        <v>0</v>
      </c>
      <c r="BE124" s="36">
        <v>0</v>
      </c>
      <c r="BF124" s="36"/>
      <c r="BG124" s="39">
        <v>85617</v>
      </c>
      <c r="BH124" s="39">
        <v>123244</v>
      </c>
      <c r="BI124" s="39">
        <v>123244</v>
      </c>
      <c r="BJ124" s="30">
        <v>0</v>
      </c>
      <c r="BK124" s="30">
        <v>0</v>
      </c>
      <c r="BL124" s="40"/>
      <c r="BM124" s="39">
        <v>0</v>
      </c>
      <c r="BN124" s="39">
        <v>0</v>
      </c>
      <c r="BO124" s="39">
        <v>0</v>
      </c>
      <c r="BP124" s="30">
        <v>0</v>
      </c>
      <c r="BQ124" s="30">
        <v>0</v>
      </c>
      <c r="BR124" s="39"/>
      <c r="BS124" s="43">
        <v>0</v>
      </c>
      <c r="BT124" s="43">
        <v>0</v>
      </c>
      <c r="BU124" s="43">
        <v>0</v>
      </c>
      <c r="BV124" s="36">
        <v>0</v>
      </c>
      <c r="BW124" s="36">
        <v>0</v>
      </c>
      <c r="BX124" s="36"/>
      <c r="BY124" s="43">
        <v>0</v>
      </c>
      <c r="BZ124" s="36">
        <v>0</v>
      </c>
      <c r="CA124" s="36">
        <v>0</v>
      </c>
      <c r="CB124" s="30">
        <v>0</v>
      </c>
      <c r="CC124" s="30">
        <v>0</v>
      </c>
      <c r="CD124" s="43"/>
      <c r="CE124" s="28">
        <f t="shared" si="8"/>
        <v>3396974.7123368285</v>
      </c>
      <c r="CF124" s="28">
        <f t="shared" si="8"/>
        <v>3047649</v>
      </c>
      <c r="CG124" s="28">
        <f t="shared" si="8"/>
        <v>3024718</v>
      </c>
      <c r="CH124" s="28">
        <f t="shared" si="12"/>
        <v>2367272.6</v>
      </c>
      <c r="CI124" s="28">
        <f t="shared" si="12"/>
        <v>2344341.6</v>
      </c>
      <c r="CK124" s="43">
        <v>0</v>
      </c>
      <c r="CL124" s="28">
        <v>-348037.30416</v>
      </c>
      <c r="CM124" s="28">
        <v>-359348.5320533333</v>
      </c>
      <c r="CN124" s="28">
        <v>-341511.54526548611</v>
      </c>
      <c r="CO124" s="28">
        <v>-341511.54526548611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W124" s="28">
        <f t="shared" si="9"/>
        <v>3396974.7123368285</v>
      </c>
      <c r="CX124" s="28">
        <f t="shared" si="9"/>
        <v>2699611.6958400002</v>
      </c>
      <c r="CY124" s="28">
        <f t="shared" si="9"/>
        <v>2665369.4679466668</v>
      </c>
      <c r="CZ124" s="28">
        <f t="shared" si="13"/>
        <v>2025761.0547345141</v>
      </c>
      <c r="DA124" s="28">
        <f t="shared" si="13"/>
        <v>2002830.0547345141</v>
      </c>
      <c r="DC124" s="28">
        <f t="shared" si="14"/>
        <v>-673850.64110548608</v>
      </c>
      <c r="DD124" s="28">
        <f t="shared" si="14"/>
        <v>-662539.41321215266</v>
      </c>
      <c r="DF124" s="28">
        <f t="shared" si="15"/>
        <v>-1371213.6576023144</v>
      </c>
    </row>
    <row r="125" spans="1:110" x14ac:dyDescent="0.3">
      <c r="A125" s="27" t="s">
        <v>154</v>
      </c>
      <c r="B125" s="39">
        <v>108</v>
      </c>
      <c r="C125" s="39">
        <v>4870.4399999999996</v>
      </c>
      <c r="D125" s="39">
        <v>4870.4399999999996</v>
      </c>
      <c r="E125" s="39">
        <v>0</v>
      </c>
      <c r="F125" s="39">
        <v>0</v>
      </c>
      <c r="G125" s="40"/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40"/>
      <c r="N125" s="39">
        <v>5983.56</v>
      </c>
      <c r="O125" s="28">
        <v>8928.59</v>
      </c>
      <c r="P125" s="28">
        <v>8928.59</v>
      </c>
      <c r="Q125" s="28">
        <v>0</v>
      </c>
      <c r="R125" s="28">
        <v>0</v>
      </c>
      <c r="T125" s="41">
        <v>284373.53000000003</v>
      </c>
      <c r="U125" s="41">
        <v>284373.53000000003</v>
      </c>
      <c r="V125" s="41">
        <v>284373.53000000003</v>
      </c>
      <c r="W125" s="41">
        <v>284373.53000000003</v>
      </c>
      <c r="X125" s="41">
        <v>284373.53000000003</v>
      </c>
      <c r="Z125" s="28">
        <v>0</v>
      </c>
      <c r="AA125" s="28">
        <v>80314</v>
      </c>
      <c r="AB125" s="28">
        <v>51109</v>
      </c>
      <c r="AC125" s="28">
        <v>80314</v>
      </c>
      <c r="AD125" s="28">
        <v>51109</v>
      </c>
      <c r="AE125" s="33">
        <f t="shared" si="10"/>
        <v>1.4602567225645681E-3</v>
      </c>
      <c r="AF125" s="28">
        <f t="shared" si="11"/>
        <v>43807.701676937046</v>
      </c>
      <c r="AH125" s="28">
        <v>0</v>
      </c>
      <c r="AI125" s="28">
        <v>0</v>
      </c>
      <c r="AJ125" s="28">
        <v>0</v>
      </c>
      <c r="AK125" s="28">
        <v>0</v>
      </c>
      <c r="AL125" s="28">
        <v>0</v>
      </c>
      <c r="AN125" s="28">
        <v>10871</v>
      </c>
      <c r="AO125" s="28">
        <v>2308</v>
      </c>
      <c r="AP125" s="28">
        <v>2308</v>
      </c>
      <c r="AQ125" s="28">
        <v>2308</v>
      </c>
      <c r="AR125" s="34">
        <v>2308</v>
      </c>
      <c r="AS125" s="35">
        <v>57371</v>
      </c>
      <c r="AT125" s="35"/>
      <c r="AU125" s="28">
        <v>0</v>
      </c>
      <c r="AV125" s="28">
        <v>84849</v>
      </c>
      <c r="AW125" s="28">
        <v>84849</v>
      </c>
      <c r="AX125" s="28">
        <v>0</v>
      </c>
      <c r="AY125" s="28">
        <v>0</v>
      </c>
      <c r="AZ125" s="42"/>
      <c r="BA125" s="36">
        <v>82.93474593179819</v>
      </c>
      <c r="BB125" s="36">
        <v>0</v>
      </c>
      <c r="BC125" s="36">
        <v>0</v>
      </c>
      <c r="BD125" s="36">
        <v>0</v>
      </c>
      <c r="BE125" s="36">
        <v>0</v>
      </c>
      <c r="BF125" s="36"/>
      <c r="BG125" s="39">
        <v>20769</v>
      </c>
      <c r="BH125" s="39">
        <v>29897</v>
      </c>
      <c r="BI125" s="39">
        <v>29897</v>
      </c>
      <c r="BJ125" s="30">
        <v>0</v>
      </c>
      <c r="BK125" s="30">
        <v>0</v>
      </c>
      <c r="BL125" s="40"/>
      <c r="BM125" s="39">
        <v>0</v>
      </c>
      <c r="BN125" s="39">
        <v>0</v>
      </c>
      <c r="BO125" s="39">
        <v>0</v>
      </c>
      <c r="BP125" s="30">
        <v>0</v>
      </c>
      <c r="BQ125" s="30">
        <v>0</v>
      </c>
      <c r="BR125" s="39"/>
      <c r="BS125" s="43">
        <v>0</v>
      </c>
      <c r="BT125" s="43">
        <v>0</v>
      </c>
      <c r="BU125" s="43">
        <v>0</v>
      </c>
      <c r="BV125" s="36">
        <v>0</v>
      </c>
      <c r="BW125" s="36">
        <v>0</v>
      </c>
      <c r="BX125" s="36"/>
      <c r="BY125" s="43">
        <v>0</v>
      </c>
      <c r="BZ125" s="36">
        <v>0</v>
      </c>
      <c r="CA125" s="36">
        <v>0</v>
      </c>
      <c r="CB125" s="30">
        <v>0</v>
      </c>
      <c r="CC125" s="30">
        <v>0</v>
      </c>
      <c r="CD125" s="43"/>
      <c r="CE125" s="28">
        <f t="shared" si="8"/>
        <v>322188.02474593185</v>
      </c>
      <c r="CF125" s="28">
        <f t="shared" si="8"/>
        <v>495540.56000000006</v>
      </c>
      <c r="CG125" s="28">
        <f t="shared" si="8"/>
        <v>466335.56000000006</v>
      </c>
      <c r="CH125" s="28">
        <f t="shared" si="12"/>
        <v>366995.53</v>
      </c>
      <c r="CI125" s="28">
        <f t="shared" si="12"/>
        <v>337790.53</v>
      </c>
      <c r="CK125" s="43">
        <v>0</v>
      </c>
      <c r="CL125" s="28">
        <v>-389052.33926591236</v>
      </c>
      <c r="CM125" s="28">
        <v>-401696.55762776965</v>
      </c>
      <c r="CN125" s="28">
        <v>-381757.54145817854</v>
      </c>
      <c r="CO125" s="28">
        <v>-381757.54145817854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W125" s="28">
        <f t="shared" si="9"/>
        <v>322188.02474593185</v>
      </c>
      <c r="CX125" s="28">
        <f t="shared" si="9"/>
        <v>106488.22073408766</v>
      </c>
      <c r="CY125" s="28">
        <f t="shared" si="9"/>
        <v>64639.002372230374</v>
      </c>
      <c r="CZ125" s="28">
        <f t="shared" si="13"/>
        <v>-14762.011458178516</v>
      </c>
      <c r="DA125" s="28">
        <f t="shared" si="13"/>
        <v>-43967.011458178516</v>
      </c>
      <c r="DC125" s="28">
        <f t="shared" si="14"/>
        <v>-121250.23219226618</v>
      </c>
      <c r="DD125" s="28">
        <f t="shared" si="14"/>
        <v>-108606.01383040889</v>
      </c>
      <c r="DF125" s="28">
        <f t="shared" si="15"/>
        <v>-336950.03620411037</v>
      </c>
    </row>
    <row r="126" spans="1:110" x14ac:dyDescent="0.3">
      <c r="A126" s="27" t="s">
        <v>155</v>
      </c>
      <c r="B126" s="39">
        <v>16880</v>
      </c>
      <c r="C126" s="39">
        <v>19114.04</v>
      </c>
      <c r="D126" s="39">
        <v>19114.04</v>
      </c>
      <c r="E126" s="39">
        <v>0</v>
      </c>
      <c r="F126" s="39">
        <v>0</v>
      </c>
      <c r="G126" s="40"/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40"/>
      <c r="N126" s="39">
        <v>10371.24</v>
      </c>
      <c r="O126" s="28">
        <v>16078.92</v>
      </c>
      <c r="P126" s="28">
        <v>16078.92</v>
      </c>
      <c r="Q126" s="28">
        <v>0</v>
      </c>
      <c r="R126" s="28">
        <v>0</v>
      </c>
      <c r="T126" s="41">
        <v>153774.96</v>
      </c>
      <c r="U126" s="41">
        <v>153774.96</v>
      </c>
      <c r="V126" s="41">
        <v>153774.96</v>
      </c>
      <c r="W126" s="41">
        <v>153774.96</v>
      </c>
      <c r="X126" s="41">
        <v>153774.96</v>
      </c>
      <c r="Z126" s="28">
        <v>0</v>
      </c>
      <c r="AA126" s="28">
        <v>39042</v>
      </c>
      <c r="AB126" s="28">
        <v>24845</v>
      </c>
      <c r="AC126" s="28">
        <v>39042</v>
      </c>
      <c r="AD126" s="28">
        <v>24845</v>
      </c>
      <c r="AE126" s="33">
        <f t="shared" si="10"/>
        <v>7.0985560378471842E-4</v>
      </c>
      <c r="AF126" s="28">
        <f t="shared" si="11"/>
        <v>21295.668113541553</v>
      </c>
      <c r="AH126" s="28">
        <v>1806</v>
      </c>
      <c r="AI126" s="28">
        <v>1746</v>
      </c>
      <c r="AJ126" s="28">
        <v>1746</v>
      </c>
      <c r="AK126" s="28">
        <v>1746</v>
      </c>
      <c r="AL126" s="28">
        <v>1746</v>
      </c>
      <c r="AN126" s="28">
        <v>1423001</v>
      </c>
      <c r="AO126" s="28">
        <v>786786</v>
      </c>
      <c r="AP126" s="28">
        <v>786786</v>
      </c>
      <c r="AQ126" s="28">
        <v>724848</v>
      </c>
      <c r="AR126" s="34">
        <v>724848</v>
      </c>
      <c r="AS126" s="35">
        <v>1411050</v>
      </c>
      <c r="AT126" s="35"/>
      <c r="AU126" s="28">
        <v>0</v>
      </c>
      <c r="AV126" s="28">
        <v>494157</v>
      </c>
      <c r="AW126" s="28">
        <v>494157</v>
      </c>
      <c r="AX126" s="28">
        <v>569265</v>
      </c>
      <c r="AY126" s="28">
        <v>569265</v>
      </c>
      <c r="AZ126" s="42"/>
      <c r="BA126" s="36">
        <v>7681.0333924526931</v>
      </c>
      <c r="BB126" s="36">
        <v>0</v>
      </c>
      <c r="BC126" s="36">
        <v>0</v>
      </c>
      <c r="BD126" s="36">
        <v>0</v>
      </c>
      <c r="BE126" s="36">
        <v>0</v>
      </c>
      <c r="BF126" s="36"/>
      <c r="BG126" s="39">
        <v>36200</v>
      </c>
      <c r="BH126" s="39">
        <v>52109</v>
      </c>
      <c r="BI126" s="39">
        <v>52109</v>
      </c>
      <c r="BJ126" s="30">
        <v>0</v>
      </c>
      <c r="BK126" s="30">
        <v>0</v>
      </c>
      <c r="BL126" s="40"/>
      <c r="BM126" s="39">
        <v>0</v>
      </c>
      <c r="BN126" s="39">
        <v>0</v>
      </c>
      <c r="BO126" s="39">
        <v>0</v>
      </c>
      <c r="BP126" s="30">
        <v>0</v>
      </c>
      <c r="BQ126" s="30">
        <v>0</v>
      </c>
      <c r="BR126" s="39"/>
      <c r="BS126" s="43">
        <v>0</v>
      </c>
      <c r="BT126" s="28">
        <v>38005.140857142862</v>
      </c>
      <c r="BU126" s="28">
        <v>38005.140857142862</v>
      </c>
      <c r="BV126" s="36">
        <v>0</v>
      </c>
      <c r="BW126" s="36">
        <v>0</v>
      </c>
      <c r="BX126" s="36"/>
      <c r="BY126" s="43">
        <v>0</v>
      </c>
      <c r="BZ126" s="36">
        <v>0</v>
      </c>
      <c r="CA126" s="36">
        <v>0</v>
      </c>
      <c r="CB126" s="30">
        <v>0</v>
      </c>
      <c r="CC126" s="30">
        <v>0</v>
      </c>
      <c r="CE126" s="28">
        <f t="shared" si="8"/>
        <v>1649714.2333924526</v>
      </c>
      <c r="CF126" s="28">
        <f t="shared" si="8"/>
        <v>1600813.0608571428</v>
      </c>
      <c r="CG126" s="28">
        <f t="shared" si="8"/>
        <v>1586616.0608571428</v>
      </c>
      <c r="CH126" s="28">
        <f t="shared" si="12"/>
        <v>1488675.96</v>
      </c>
      <c r="CI126" s="28">
        <f t="shared" si="12"/>
        <v>1474478.96</v>
      </c>
      <c r="CK126" s="43">
        <v>0</v>
      </c>
      <c r="CL126" s="28">
        <v>-222784.94317731704</v>
      </c>
      <c r="CM126" s="28">
        <v>-230025.46375761516</v>
      </c>
      <c r="CN126" s="28">
        <v>-218607.68744315938</v>
      </c>
      <c r="CO126" s="28">
        <v>-218607.68744315938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W126" s="28">
        <f t="shared" si="9"/>
        <v>1649714.2333924526</v>
      </c>
      <c r="CX126" s="28">
        <f t="shared" si="9"/>
        <v>1378028.1176798258</v>
      </c>
      <c r="CY126" s="28">
        <f t="shared" si="9"/>
        <v>1356590.5970995277</v>
      </c>
      <c r="CZ126" s="28">
        <f t="shared" si="13"/>
        <v>1270068.2725568404</v>
      </c>
      <c r="DA126" s="28">
        <f t="shared" si="13"/>
        <v>1255871.2725568404</v>
      </c>
      <c r="DC126" s="28">
        <f t="shared" si="14"/>
        <v>-107959.84512298531</v>
      </c>
      <c r="DD126" s="28">
        <f t="shared" si="14"/>
        <v>-100719.32454268727</v>
      </c>
      <c r="DF126" s="28">
        <f t="shared" si="15"/>
        <v>-379645.96083561215</v>
      </c>
    </row>
    <row r="127" spans="1:110" x14ac:dyDescent="0.3">
      <c r="A127" s="27" t="s">
        <v>156</v>
      </c>
      <c r="B127" s="39">
        <v>0</v>
      </c>
      <c r="C127" s="39">
        <v>13736.18</v>
      </c>
      <c r="D127" s="39">
        <v>13736.18</v>
      </c>
      <c r="E127" s="39">
        <v>0</v>
      </c>
      <c r="F127" s="39">
        <v>0</v>
      </c>
      <c r="G127" s="40"/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40"/>
      <c r="N127" s="39">
        <v>44777.04</v>
      </c>
      <c r="O127" s="28">
        <v>67640.070000000007</v>
      </c>
      <c r="P127" s="28">
        <v>67640.070000000007</v>
      </c>
      <c r="Q127" s="28">
        <v>0</v>
      </c>
      <c r="R127" s="28">
        <v>0</v>
      </c>
      <c r="T127" s="41">
        <v>296588.26</v>
      </c>
      <c r="U127" s="41">
        <v>296588.26</v>
      </c>
      <c r="V127" s="41">
        <v>296588.26</v>
      </c>
      <c r="W127" s="41">
        <v>296588.26</v>
      </c>
      <c r="X127" s="41">
        <v>296588.26</v>
      </c>
      <c r="Z127" s="28">
        <v>0</v>
      </c>
      <c r="AA127" s="28">
        <v>213763</v>
      </c>
      <c r="AB127" s="28">
        <v>136031</v>
      </c>
      <c r="AC127" s="28">
        <v>213763</v>
      </c>
      <c r="AD127" s="28">
        <v>136031</v>
      </c>
      <c r="AE127" s="33">
        <f t="shared" si="10"/>
        <v>3.886605794575912E-3</v>
      </c>
      <c r="AF127" s="28">
        <f t="shared" si="11"/>
        <v>116598.17383727735</v>
      </c>
      <c r="AH127" s="28">
        <v>75988</v>
      </c>
      <c r="AI127" s="28">
        <v>75666</v>
      </c>
      <c r="AJ127" s="28">
        <v>75666</v>
      </c>
      <c r="AK127" s="28">
        <v>75666</v>
      </c>
      <c r="AL127" s="28">
        <v>75666</v>
      </c>
      <c r="AN127" s="28">
        <v>10040987</v>
      </c>
      <c r="AO127" s="28">
        <v>8138805</v>
      </c>
      <c r="AP127" s="28">
        <v>8138805</v>
      </c>
      <c r="AQ127" s="28">
        <v>7479196</v>
      </c>
      <c r="AR127" s="34">
        <v>7479196</v>
      </c>
      <c r="AS127" s="35">
        <v>10140934</v>
      </c>
      <c r="AT127" s="35"/>
      <c r="AU127" s="28">
        <v>0</v>
      </c>
      <c r="AV127" s="28">
        <v>3239785</v>
      </c>
      <c r="AW127" s="28">
        <v>3239785</v>
      </c>
      <c r="AX127" s="28">
        <v>3526207</v>
      </c>
      <c r="AY127" s="28">
        <v>3526207</v>
      </c>
      <c r="AZ127" s="42"/>
      <c r="BA127" s="36">
        <v>281186.00301786786</v>
      </c>
      <c r="BB127" s="36">
        <v>0</v>
      </c>
      <c r="BC127" s="36">
        <v>0</v>
      </c>
      <c r="BD127" s="36">
        <v>0</v>
      </c>
      <c r="BE127" s="36">
        <v>0</v>
      </c>
      <c r="BF127" s="36"/>
      <c r="BG127" s="39">
        <v>343388</v>
      </c>
      <c r="BH127" s="39">
        <v>494298</v>
      </c>
      <c r="BI127" s="39">
        <v>494298</v>
      </c>
      <c r="BJ127" s="30">
        <v>0</v>
      </c>
      <c r="BK127" s="30">
        <v>0</v>
      </c>
      <c r="BL127" s="40"/>
      <c r="BM127" s="39">
        <v>0</v>
      </c>
      <c r="BN127" s="39">
        <v>0</v>
      </c>
      <c r="BO127" s="39">
        <v>0</v>
      </c>
      <c r="BP127" s="30">
        <v>0</v>
      </c>
      <c r="BQ127" s="30">
        <v>0</v>
      </c>
      <c r="BR127" s="39"/>
      <c r="BS127" s="43">
        <v>0</v>
      </c>
      <c r="BT127" s="28">
        <v>249143.31821386592</v>
      </c>
      <c r="BU127" s="28">
        <v>249143.31821386592</v>
      </c>
      <c r="BV127" s="36">
        <v>0</v>
      </c>
      <c r="BW127" s="36">
        <v>0</v>
      </c>
      <c r="BX127" s="36"/>
      <c r="BY127" s="43">
        <v>0</v>
      </c>
      <c r="BZ127" s="36">
        <v>0</v>
      </c>
      <c r="CA127" s="36">
        <v>0</v>
      </c>
      <c r="CB127" s="30">
        <v>0</v>
      </c>
      <c r="CC127" s="30">
        <v>0</v>
      </c>
      <c r="CE127" s="28">
        <f t="shared" si="8"/>
        <v>11082914.303017868</v>
      </c>
      <c r="CF127" s="28">
        <f t="shared" si="8"/>
        <v>12789424.828213865</v>
      </c>
      <c r="CG127" s="28">
        <f t="shared" si="8"/>
        <v>12711692.828213865</v>
      </c>
      <c r="CH127" s="28">
        <f t="shared" si="12"/>
        <v>11591420.26</v>
      </c>
      <c r="CI127" s="28">
        <f t="shared" si="12"/>
        <v>11513688.26</v>
      </c>
      <c r="CK127" s="43">
        <v>0</v>
      </c>
      <c r="CL127" s="28">
        <v>-1732617.7519309185</v>
      </c>
      <c r="CM127" s="28">
        <v>-1788927.9060720846</v>
      </c>
      <c r="CN127" s="28">
        <v>-1700130.8731673195</v>
      </c>
      <c r="CO127" s="28">
        <v>-1700130.8731673195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W127" s="28">
        <f t="shared" si="9"/>
        <v>11082914.303017868</v>
      </c>
      <c r="CX127" s="28">
        <f t="shared" si="9"/>
        <v>11056807.076282946</v>
      </c>
      <c r="CY127" s="28">
        <f t="shared" si="9"/>
        <v>10922764.922141781</v>
      </c>
      <c r="CZ127" s="28">
        <f t="shared" si="13"/>
        <v>9891289.3868326806</v>
      </c>
      <c r="DA127" s="28">
        <f t="shared" si="13"/>
        <v>9813557.3868326806</v>
      </c>
      <c r="DC127" s="28">
        <f t="shared" si="14"/>
        <v>-1165517.6894502658</v>
      </c>
      <c r="DD127" s="28">
        <f t="shared" si="14"/>
        <v>-1109207.5353091005</v>
      </c>
      <c r="DF127" s="28">
        <f t="shared" si="15"/>
        <v>-1191624.9161851872</v>
      </c>
    </row>
    <row r="128" spans="1:110" x14ac:dyDescent="0.3">
      <c r="A128" s="27" t="s">
        <v>157</v>
      </c>
      <c r="B128" s="39">
        <v>0</v>
      </c>
      <c r="C128" s="39">
        <v>15604.31</v>
      </c>
      <c r="D128" s="39">
        <v>15604.31</v>
      </c>
      <c r="E128" s="39">
        <v>0</v>
      </c>
      <c r="F128" s="39">
        <v>0</v>
      </c>
      <c r="G128" s="40"/>
      <c r="H128" s="39">
        <v>0</v>
      </c>
      <c r="I128" s="39">
        <v>0</v>
      </c>
      <c r="J128" s="39">
        <v>0</v>
      </c>
      <c r="K128" s="39">
        <v>0</v>
      </c>
      <c r="L128" s="39">
        <v>0</v>
      </c>
      <c r="M128" s="40"/>
      <c r="N128" s="39">
        <v>6013.26</v>
      </c>
      <c r="O128" s="28">
        <v>9173.67</v>
      </c>
      <c r="P128" s="28">
        <v>9173.67</v>
      </c>
      <c r="Q128" s="28">
        <v>0</v>
      </c>
      <c r="R128" s="28">
        <v>0</v>
      </c>
      <c r="T128" s="41">
        <v>357343.23</v>
      </c>
      <c r="U128" s="41">
        <v>357343.23</v>
      </c>
      <c r="V128" s="41">
        <v>357343.23</v>
      </c>
      <c r="W128" s="41">
        <v>357343.23</v>
      </c>
      <c r="X128" s="41">
        <v>357343.23</v>
      </c>
      <c r="Z128" s="28">
        <v>0</v>
      </c>
      <c r="AA128" s="28">
        <v>89428</v>
      </c>
      <c r="AB128" s="28">
        <v>56908</v>
      </c>
      <c r="AC128" s="28">
        <v>89428</v>
      </c>
      <c r="AD128" s="28">
        <v>56908</v>
      </c>
      <c r="AE128" s="33">
        <f t="shared" si="10"/>
        <v>1.6259660605312176E-3</v>
      </c>
      <c r="AF128" s="28">
        <f t="shared" si="11"/>
        <v>48778.981815936524</v>
      </c>
      <c r="AH128" s="28">
        <v>0</v>
      </c>
      <c r="AI128" s="28">
        <v>0</v>
      </c>
      <c r="AJ128" s="28">
        <v>0</v>
      </c>
      <c r="AK128" s="28">
        <v>0</v>
      </c>
      <c r="AL128" s="28">
        <v>0</v>
      </c>
      <c r="AN128" s="28">
        <v>9960</v>
      </c>
      <c r="AO128" s="28">
        <v>2154</v>
      </c>
      <c r="AP128" s="28">
        <v>2154</v>
      </c>
      <c r="AQ128" s="28">
        <v>2154</v>
      </c>
      <c r="AR128" s="34">
        <v>2154</v>
      </c>
      <c r="AS128" s="35">
        <v>39851</v>
      </c>
      <c r="AT128" s="35"/>
      <c r="AU128" s="28">
        <v>0</v>
      </c>
      <c r="AV128" s="28">
        <v>77594</v>
      </c>
      <c r="AW128" s="28">
        <v>77594</v>
      </c>
      <c r="AX128" s="28">
        <v>0</v>
      </c>
      <c r="AY128" s="28">
        <v>0</v>
      </c>
      <c r="AZ128" s="42"/>
      <c r="BA128" s="36">
        <v>0</v>
      </c>
      <c r="BB128" s="36">
        <v>0</v>
      </c>
      <c r="BC128" s="36">
        <v>0</v>
      </c>
      <c r="BD128" s="36">
        <v>0</v>
      </c>
      <c r="BE128" s="36">
        <v>0</v>
      </c>
      <c r="BF128" s="36"/>
      <c r="BG128" s="39">
        <v>19467</v>
      </c>
      <c r="BH128" s="39">
        <v>28022</v>
      </c>
      <c r="BI128" s="39">
        <v>28022</v>
      </c>
      <c r="BJ128" s="30">
        <v>0</v>
      </c>
      <c r="BK128" s="30">
        <v>0</v>
      </c>
      <c r="BL128" s="40"/>
      <c r="BM128" s="39">
        <v>0</v>
      </c>
      <c r="BN128" s="39">
        <v>0</v>
      </c>
      <c r="BO128" s="39">
        <v>0</v>
      </c>
      <c r="BP128" s="30">
        <v>0</v>
      </c>
      <c r="BQ128" s="30">
        <v>0</v>
      </c>
      <c r="BR128" s="39"/>
      <c r="BS128" s="43">
        <v>0</v>
      </c>
      <c r="BT128" s="43">
        <v>0</v>
      </c>
      <c r="BU128" s="43">
        <v>0</v>
      </c>
      <c r="BV128" s="36">
        <v>0</v>
      </c>
      <c r="BW128" s="36">
        <v>0</v>
      </c>
      <c r="BX128" s="36"/>
      <c r="BY128" s="43">
        <v>0</v>
      </c>
      <c r="BZ128" s="36">
        <v>0</v>
      </c>
      <c r="CA128" s="36">
        <v>0</v>
      </c>
      <c r="CB128" s="30">
        <v>0</v>
      </c>
      <c r="CC128" s="30">
        <v>0</v>
      </c>
      <c r="CD128" s="43"/>
      <c r="CE128" s="28">
        <f t="shared" si="8"/>
        <v>392783.49</v>
      </c>
      <c r="CF128" s="28">
        <f t="shared" si="8"/>
        <v>579319.21000000008</v>
      </c>
      <c r="CG128" s="28">
        <f t="shared" si="8"/>
        <v>546799.21000000008</v>
      </c>
      <c r="CH128" s="28">
        <f t="shared" si="12"/>
        <v>448925.23</v>
      </c>
      <c r="CI128" s="28">
        <f t="shared" si="12"/>
        <v>416405.23</v>
      </c>
      <c r="CK128" s="43">
        <v>0</v>
      </c>
      <c r="CL128" s="28">
        <v>-309765.86972197081</v>
      </c>
      <c r="CM128" s="28">
        <v>-319833.27429073799</v>
      </c>
      <c r="CN128" s="28">
        <v>-303957.70675957273</v>
      </c>
      <c r="CO128" s="28">
        <v>-303957.70675957273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W128" s="28">
        <f t="shared" si="9"/>
        <v>392783.49</v>
      </c>
      <c r="CX128" s="28">
        <f t="shared" si="9"/>
        <v>269553.34027802921</v>
      </c>
      <c r="CY128" s="28">
        <f t="shared" si="9"/>
        <v>226965.935709262</v>
      </c>
      <c r="CZ128" s="28">
        <f t="shared" si="13"/>
        <v>144967.52324042725</v>
      </c>
      <c r="DA128" s="28">
        <f t="shared" si="13"/>
        <v>112447.52324042725</v>
      </c>
      <c r="DC128" s="28">
        <f t="shared" si="14"/>
        <v>-124585.81703760196</v>
      </c>
      <c r="DD128" s="28">
        <f t="shared" si="14"/>
        <v>-114518.41246883475</v>
      </c>
      <c r="DF128" s="28">
        <f t="shared" si="15"/>
        <v>-247815.96675957274</v>
      </c>
    </row>
    <row r="129" spans="1:110" x14ac:dyDescent="0.3">
      <c r="A129" s="27" t="s">
        <v>158</v>
      </c>
      <c r="B129" s="39">
        <v>344</v>
      </c>
      <c r="C129" s="39">
        <v>8989.32</v>
      </c>
      <c r="D129" s="39">
        <v>8989.32</v>
      </c>
      <c r="E129" s="39">
        <v>0</v>
      </c>
      <c r="F129" s="39">
        <v>0</v>
      </c>
      <c r="G129" s="40"/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40"/>
      <c r="N129" s="39">
        <v>49400.340000000004</v>
      </c>
      <c r="O129" s="28">
        <v>75926.48</v>
      </c>
      <c r="P129" s="28">
        <v>75926.48</v>
      </c>
      <c r="Q129" s="28">
        <v>0</v>
      </c>
      <c r="R129" s="28">
        <v>0</v>
      </c>
      <c r="T129" s="41">
        <v>503576.1</v>
      </c>
      <c r="U129" s="41">
        <v>503576.1</v>
      </c>
      <c r="V129" s="41">
        <v>503576.1</v>
      </c>
      <c r="W129" s="41">
        <v>503576.1</v>
      </c>
      <c r="X129" s="41">
        <v>503576.1</v>
      </c>
      <c r="Z129" s="28">
        <v>0</v>
      </c>
      <c r="AA129" s="28">
        <v>491637</v>
      </c>
      <c r="AB129" s="28">
        <v>312860</v>
      </c>
      <c r="AC129" s="28">
        <v>491637</v>
      </c>
      <c r="AD129" s="28">
        <v>312860</v>
      </c>
      <c r="AE129" s="33">
        <f t="shared" si="10"/>
        <v>8.9388678724939188E-3</v>
      </c>
      <c r="AF129" s="28">
        <f t="shared" si="11"/>
        <v>268166.03617481753</v>
      </c>
      <c r="AH129" s="28">
        <v>37518</v>
      </c>
      <c r="AI129" s="28">
        <v>37740</v>
      </c>
      <c r="AJ129" s="28">
        <v>37740</v>
      </c>
      <c r="AK129" s="28">
        <v>37740</v>
      </c>
      <c r="AL129" s="28">
        <v>37740</v>
      </c>
      <c r="AN129" s="28">
        <v>5893771</v>
      </c>
      <c r="AO129" s="28">
        <v>2104762</v>
      </c>
      <c r="AP129" s="28">
        <v>2104762</v>
      </c>
      <c r="AQ129" s="28">
        <v>0</v>
      </c>
      <c r="AR129" s="34">
        <v>0</v>
      </c>
      <c r="AS129" s="35">
        <v>6192056</v>
      </c>
      <c r="AT129" s="35"/>
      <c r="AU129" s="28">
        <v>0</v>
      </c>
      <c r="AV129" s="28">
        <v>2637222</v>
      </c>
      <c r="AW129" s="28">
        <v>2637222</v>
      </c>
      <c r="AX129" s="28">
        <v>0</v>
      </c>
      <c r="AY129" s="28">
        <v>0</v>
      </c>
      <c r="AZ129" s="42"/>
      <c r="BA129" s="36">
        <v>584121.11152336292</v>
      </c>
      <c r="BB129" s="36">
        <v>0</v>
      </c>
      <c r="BC129" s="36">
        <v>0</v>
      </c>
      <c r="BD129" s="36">
        <v>0</v>
      </c>
      <c r="BE129" s="36">
        <v>0</v>
      </c>
      <c r="BF129" s="36"/>
      <c r="BG129" s="39">
        <v>706038</v>
      </c>
      <c r="BH129" s="39">
        <v>1016326</v>
      </c>
      <c r="BI129" s="39">
        <v>1016326</v>
      </c>
      <c r="BJ129" s="30">
        <v>0</v>
      </c>
      <c r="BK129" s="30">
        <v>0</v>
      </c>
      <c r="BL129" s="40"/>
      <c r="BM129" s="39">
        <v>0</v>
      </c>
      <c r="BN129" s="39">
        <v>0</v>
      </c>
      <c r="BO129" s="39">
        <v>0</v>
      </c>
      <c r="BP129" s="30">
        <v>0</v>
      </c>
      <c r="BQ129" s="30">
        <v>0</v>
      </c>
      <c r="BR129" s="39"/>
      <c r="BS129" s="43">
        <v>0</v>
      </c>
      <c r="BT129" s="43">
        <v>0</v>
      </c>
      <c r="BU129" s="43">
        <v>0</v>
      </c>
      <c r="BV129" s="36">
        <v>0</v>
      </c>
      <c r="BW129" s="36">
        <v>0</v>
      </c>
      <c r="BX129" s="36"/>
      <c r="BY129" s="43">
        <v>0</v>
      </c>
      <c r="BZ129" s="36">
        <v>0</v>
      </c>
      <c r="CA129" s="36">
        <v>0</v>
      </c>
      <c r="CB129" s="30">
        <v>0</v>
      </c>
      <c r="CC129" s="30">
        <v>0</v>
      </c>
      <c r="CD129" s="43"/>
      <c r="CE129" s="28">
        <f t="shared" si="8"/>
        <v>7774768.5515233623</v>
      </c>
      <c r="CF129" s="28">
        <f t="shared" si="8"/>
        <v>6876178.9000000004</v>
      </c>
      <c r="CG129" s="28">
        <f t="shared" si="8"/>
        <v>6697401.9000000004</v>
      </c>
      <c r="CH129" s="28">
        <f t="shared" si="12"/>
        <v>1032953.1</v>
      </c>
      <c r="CI129" s="28">
        <f t="shared" si="12"/>
        <v>854176.1</v>
      </c>
      <c r="CK129" s="43">
        <v>0</v>
      </c>
      <c r="CL129" s="28">
        <v>-3726462.1533300001</v>
      </c>
      <c r="CM129" s="28">
        <v>-3847572.3393600001</v>
      </c>
      <c r="CN129" s="28">
        <v>-3656590.3515102076</v>
      </c>
      <c r="CO129" s="28">
        <v>-3656590.3515102076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W129" s="28">
        <f t="shared" si="9"/>
        <v>7774768.5515233623</v>
      </c>
      <c r="CX129" s="28">
        <f t="shared" si="9"/>
        <v>3149716.7466699998</v>
      </c>
      <c r="CY129" s="28">
        <f t="shared" si="9"/>
        <v>2849829.5606399998</v>
      </c>
      <c r="CZ129" s="28">
        <f t="shared" si="13"/>
        <v>-2623637.2515102075</v>
      </c>
      <c r="DA129" s="28">
        <f t="shared" si="13"/>
        <v>-2802414.2515102075</v>
      </c>
      <c r="DC129" s="28">
        <f t="shared" si="14"/>
        <v>-5773353.9981802069</v>
      </c>
      <c r="DD129" s="28">
        <f t="shared" si="14"/>
        <v>-5652243.8121502073</v>
      </c>
      <c r="DF129" s="28">
        <f t="shared" si="15"/>
        <v>-10398405.80303357</v>
      </c>
    </row>
    <row r="130" spans="1:110" x14ac:dyDescent="0.3">
      <c r="A130" s="27" t="s">
        <v>159</v>
      </c>
      <c r="B130" s="39">
        <v>0</v>
      </c>
      <c r="C130" s="39">
        <v>8.1999999999999993</v>
      </c>
      <c r="D130" s="39">
        <v>8.1999999999999993</v>
      </c>
      <c r="E130" s="39">
        <v>0</v>
      </c>
      <c r="F130" s="39">
        <v>0</v>
      </c>
      <c r="G130" s="40"/>
      <c r="H130" s="39">
        <v>0</v>
      </c>
      <c r="I130" s="39">
        <v>0</v>
      </c>
      <c r="J130" s="39">
        <v>0</v>
      </c>
      <c r="K130" s="39">
        <v>0</v>
      </c>
      <c r="L130" s="39">
        <v>0</v>
      </c>
      <c r="M130" s="40"/>
      <c r="N130" s="39">
        <v>6550.5</v>
      </c>
      <c r="O130" s="28">
        <v>9771.67</v>
      </c>
      <c r="P130" s="28">
        <v>9771.67</v>
      </c>
      <c r="Q130" s="28">
        <v>0</v>
      </c>
      <c r="R130" s="28">
        <v>0</v>
      </c>
      <c r="T130" s="41">
        <v>205263.76</v>
      </c>
      <c r="U130" s="41">
        <v>205263.76</v>
      </c>
      <c r="V130" s="41">
        <v>205263.76</v>
      </c>
      <c r="W130" s="41">
        <v>205263.76</v>
      </c>
      <c r="X130" s="41">
        <v>205263.76</v>
      </c>
      <c r="Z130" s="28">
        <v>0</v>
      </c>
      <c r="AA130" s="28">
        <v>47708</v>
      </c>
      <c r="AB130" s="28">
        <v>30360</v>
      </c>
      <c r="AC130" s="28">
        <v>47708</v>
      </c>
      <c r="AD130" s="28">
        <v>30360</v>
      </c>
      <c r="AE130" s="33">
        <f t="shared" si="10"/>
        <v>8.6741947506176285E-4</v>
      </c>
      <c r="AF130" s="28">
        <f t="shared" si="11"/>
        <v>26022.584251852884</v>
      </c>
      <c r="AH130" s="28">
        <v>178</v>
      </c>
      <c r="AI130" s="28">
        <v>199</v>
      </c>
      <c r="AJ130" s="28">
        <v>199</v>
      </c>
      <c r="AK130" s="28">
        <v>199</v>
      </c>
      <c r="AL130" s="28">
        <v>199</v>
      </c>
      <c r="AN130" s="28">
        <v>46611</v>
      </c>
      <c r="AO130" s="28">
        <v>0</v>
      </c>
      <c r="AP130" s="28">
        <v>0</v>
      </c>
      <c r="AQ130" s="28">
        <v>0</v>
      </c>
      <c r="AR130" s="34">
        <v>0</v>
      </c>
      <c r="AS130" s="35">
        <v>76766</v>
      </c>
      <c r="AT130" s="35"/>
      <c r="AU130" s="28">
        <v>0</v>
      </c>
      <c r="AV130" s="28">
        <v>96343</v>
      </c>
      <c r="AW130" s="28">
        <v>96343</v>
      </c>
      <c r="AX130" s="28">
        <v>0</v>
      </c>
      <c r="AY130" s="28">
        <v>0</v>
      </c>
      <c r="AZ130" s="42"/>
      <c r="BA130" s="36">
        <v>0</v>
      </c>
      <c r="BB130" s="36">
        <v>0</v>
      </c>
      <c r="BC130" s="36">
        <v>0</v>
      </c>
      <c r="BD130" s="36">
        <v>0</v>
      </c>
      <c r="BE130" s="36">
        <v>0</v>
      </c>
      <c r="BF130" s="36"/>
      <c r="BG130" s="39">
        <v>39000</v>
      </c>
      <c r="BH130" s="39">
        <v>56139</v>
      </c>
      <c r="BI130" s="39">
        <v>56139</v>
      </c>
      <c r="BJ130" s="30">
        <v>0</v>
      </c>
      <c r="BK130" s="30">
        <v>0</v>
      </c>
      <c r="BL130" s="40"/>
      <c r="BM130" s="39">
        <v>0</v>
      </c>
      <c r="BN130" s="39">
        <v>0</v>
      </c>
      <c r="BO130" s="39">
        <v>0</v>
      </c>
      <c r="BP130" s="30">
        <v>0</v>
      </c>
      <c r="BQ130" s="30">
        <v>0</v>
      </c>
      <c r="BR130" s="39"/>
      <c r="BS130" s="43">
        <v>0</v>
      </c>
      <c r="BT130" s="43">
        <v>0</v>
      </c>
      <c r="BU130" s="43">
        <v>0</v>
      </c>
      <c r="BV130" s="36">
        <v>0</v>
      </c>
      <c r="BW130" s="36">
        <v>0</v>
      </c>
      <c r="BX130" s="36"/>
      <c r="BY130" s="43">
        <v>0</v>
      </c>
      <c r="BZ130" s="36">
        <v>0</v>
      </c>
      <c r="CA130" s="36">
        <v>0</v>
      </c>
      <c r="CB130" s="30">
        <v>0</v>
      </c>
      <c r="CC130" s="30">
        <v>0</v>
      </c>
      <c r="CD130" s="43"/>
      <c r="CE130" s="28">
        <f t="shared" si="8"/>
        <v>297603.26</v>
      </c>
      <c r="CF130" s="28">
        <f t="shared" si="8"/>
        <v>415432.63</v>
      </c>
      <c r="CG130" s="28">
        <f t="shared" si="8"/>
        <v>398084.63</v>
      </c>
      <c r="CH130" s="28">
        <f t="shared" si="12"/>
        <v>253170.76</v>
      </c>
      <c r="CI130" s="28">
        <f t="shared" si="12"/>
        <v>235822.76</v>
      </c>
      <c r="CK130" s="43">
        <v>0</v>
      </c>
      <c r="CL130" s="28">
        <v>-389838.78657323745</v>
      </c>
      <c r="CM130" s="28">
        <v>-402508.56450762594</v>
      </c>
      <c r="CN130" s="28">
        <v>-382529.24274417345</v>
      </c>
      <c r="CO130" s="28">
        <v>-382529.24274417345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W130" s="28">
        <f t="shared" si="9"/>
        <v>297603.26</v>
      </c>
      <c r="CX130" s="28">
        <f t="shared" si="9"/>
        <v>25593.84342676256</v>
      </c>
      <c r="CY130" s="28">
        <f t="shared" si="9"/>
        <v>-4423.9345076259297</v>
      </c>
      <c r="CZ130" s="28">
        <f t="shared" si="13"/>
        <v>-129358.48274417344</v>
      </c>
      <c r="DA130" s="28">
        <f t="shared" si="13"/>
        <v>-146706.48274417344</v>
      </c>
      <c r="DC130" s="28">
        <f t="shared" si="14"/>
        <v>-154952.32617093599</v>
      </c>
      <c r="DD130" s="28">
        <f t="shared" si="14"/>
        <v>-142282.5482365475</v>
      </c>
      <c r="DF130" s="28">
        <f t="shared" si="15"/>
        <v>-426961.74274417345</v>
      </c>
    </row>
    <row r="131" spans="1:110" x14ac:dyDescent="0.3">
      <c r="A131" s="27" t="s">
        <v>160</v>
      </c>
      <c r="B131" s="39">
        <v>2555</v>
      </c>
      <c r="C131" s="39">
        <v>83169.83</v>
      </c>
      <c r="D131" s="39">
        <v>83169.83</v>
      </c>
      <c r="E131" s="39">
        <v>83169.83</v>
      </c>
      <c r="F131" s="39">
        <v>83169.83</v>
      </c>
      <c r="G131" s="40"/>
      <c r="H131" s="39">
        <v>0</v>
      </c>
      <c r="I131" s="39">
        <v>0</v>
      </c>
      <c r="J131" s="39">
        <v>0</v>
      </c>
      <c r="K131" s="39">
        <v>0</v>
      </c>
      <c r="L131" s="39">
        <v>0</v>
      </c>
      <c r="M131" s="40"/>
      <c r="N131" s="39">
        <v>18795.48</v>
      </c>
      <c r="O131" s="28">
        <v>29418.13</v>
      </c>
      <c r="P131" s="28">
        <v>29418.13</v>
      </c>
      <c r="Q131" s="28">
        <v>0</v>
      </c>
      <c r="R131" s="28">
        <v>0</v>
      </c>
      <c r="T131" s="41">
        <v>363595.05</v>
      </c>
      <c r="U131" s="41">
        <v>363595.05</v>
      </c>
      <c r="V131" s="41">
        <v>363595.05</v>
      </c>
      <c r="W131" s="41">
        <v>363595.05</v>
      </c>
      <c r="X131" s="41">
        <v>363595.05</v>
      </c>
      <c r="Z131" s="28">
        <v>0</v>
      </c>
      <c r="AA131" s="28">
        <v>288757</v>
      </c>
      <c r="AB131" s="28">
        <v>183754</v>
      </c>
      <c r="AC131" s="28">
        <v>288757</v>
      </c>
      <c r="AD131" s="28">
        <v>183754</v>
      </c>
      <c r="AE131" s="33">
        <f t="shared" si="10"/>
        <v>5.2501351002014222E-3</v>
      </c>
      <c r="AF131" s="28">
        <f t="shared" si="11"/>
        <v>157504.05300604267</v>
      </c>
      <c r="AH131" s="28">
        <v>13657</v>
      </c>
      <c r="AI131" s="28">
        <v>12604</v>
      </c>
      <c r="AJ131" s="28">
        <v>12604</v>
      </c>
      <c r="AK131" s="28">
        <v>12604</v>
      </c>
      <c r="AL131" s="28">
        <v>12604</v>
      </c>
      <c r="AN131" s="28">
        <v>6087799</v>
      </c>
      <c r="AO131" s="28">
        <v>4213907</v>
      </c>
      <c r="AP131" s="28">
        <v>4213907</v>
      </c>
      <c r="AQ131" s="28">
        <v>1783459</v>
      </c>
      <c r="AR131" s="34">
        <v>1783459</v>
      </c>
      <c r="AS131" s="35">
        <v>6257344</v>
      </c>
      <c r="AT131" s="35"/>
      <c r="AU131" s="28">
        <v>0</v>
      </c>
      <c r="AV131" s="28">
        <v>2080010</v>
      </c>
      <c r="AW131" s="28">
        <v>2080010</v>
      </c>
      <c r="AX131" s="28">
        <v>0</v>
      </c>
      <c r="AY131" s="28">
        <v>0</v>
      </c>
      <c r="AZ131" s="42"/>
      <c r="BA131" s="36">
        <v>77648.187511632786</v>
      </c>
      <c r="BB131" s="36">
        <v>0</v>
      </c>
      <c r="BC131" s="36">
        <v>0</v>
      </c>
      <c r="BD131" s="36">
        <v>0</v>
      </c>
      <c r="BE131" s="36">
        <v>0</v>
      </c>
      <c r="BF131" s="36"/>
      <c r="BG131" s="39">
        <v>567460</v>
      </c>
      <c r="BH131" s="39">
        <v>775368</v>
      </c>
      <c r="BI131" s="39">
        <v>775368</v>
      </c>
      <c r="BJ131" s="30">
        <v>0</v>
      </c>
      <c r="BK131" s="30">
        <v>0</v>
      </c>
      <c r="BL131" s="40"/>
      <c r="BM131" s="39">
        <v>20731</v>
      </c>
      <c r="BN131" s="39">
        <v>21671</v>
      </c>
      <c r="BO131" s="39">
        <v>21671</v>
      </c>
      <c r="BP131" s="30">
        <v>0</v>
      </c>
      <c r="BQ131" s="30">
        <v>0</v>
      </c>
      <c r="BR131" s="39"/>
      <c r="BS131" s="43">
        <v>0</v>
      </c>
      <c r="BT131" s="28">
        <v>1302932.4820247712</v>
      </c>
      <c r="BU131" s="28">
        <v>1302932.4820247712</v>
      </c>
      <c r="BV131" s="36">
        <v>0</v>
      </c>
      <c r="BW131" s="36">
        <v>0</v>
      </c>
      <c r="BX131" s="36"/>
      <c r="BY131" s="43">
        <v>0</v>
      </c>
      <c r="BZ131" s="36">
        <v>0</v>
      </c>
      <c r="CA131" s="36">
        <v>0</v>
      </c>
      <c r="CB131" s="30">
        <v>0</v>
      </c>
      <c r="CC131" s="30">
        <v>0</v>
      </c>
      <c r="CE131" s="28">
        <f t="shared" si="8"/>
        <v>7152240.7175116334</v>
      </c>
      <c r="CF131" s="28">
        <f t="shared" si="8"/>
        <v>9171432.4920247719</v>
      </c>
      <c r="CG131" s="28">
        <f t="shared" si="8"/>
        <v>9066429.4920247719</v>
      </c>
      <c r="CH131" s="28">
        <f t="shared" si="12"/>
        <v>2531584.88</v>
      </c>
      <c r="CI131" s="28">
        <f t="shared" si="12"/>
        <v>2426581.88</v>
      </c>
      <c r="CK131" s="43">
        <v>0</v>
      </c>
      <c r="CL131" s="28">
        <v>-3634441.6613399996</v>
      </c>
      <c r="CM131" s="28">
        <v>-3752561.1772799995</v>
      </c>
      <c r="CN131" s="28">
        <v>-3566295.2594612581</v>
      </c>
      <c r="CO131" s="28">
        <v>-3566295.2594612581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W131" s="28">
        <f t="shared" si="9"/>
        <v>7152240.7175116334</v>
      </c>
      <c r="CX131" s="28">
        <f t="shared" si="9"/>
        <v>5536990.8306847718</v>
      </c>
      <c r="CY131" s="28">
        <f t="shared" si="9"/>
        <v>5313868.3147447715</v>
      </c>
      <c r="CZ131" s="28">
        <f t="shared" si="13"/>
        <v>-1034710.3794612581</v>
      </c>
      <c r="DA131" s="28">
        <f t="shared" si="13"/>
        <v>-1139713.379461258</v>
      </c>
      <c r="DC131" s="28">
        <f t="shared" si="14"/>
        <v>-6571701.2101460295</v>
      </c>
      <c r="DD131" s="28">
        <f t="shared" si="14"/>
        <v>-6453581.6942060292</v>
      </c>
      <c r="DF131" s="28">
        <f t="shared" si="15"/>
        <v>-8186951.0969728911</v>
      </c>
    </row>
    <row r="132" spans="1:110" x14ac:dyDescent="0.3">
      <c r="A132" s="27" t="s">
        <v>161</v>
      </c>
      <c r="B132" s="39">
        <v>1364700</v>
      </c>
      <c r="C132" s="39">
        <v>858635.34</v>
      </c>
      <c r="D132" s="39">
        <v>858635.34</v>
      </c>
      <c r="E132" s="39">
        <v>0</v>
      </c>
      <c r="F132" s="39">
        <v>0</v>
      </c>
      <c r="G132" s="40"/>
      <c r="H132" s="39">
        <v>0</v>
      </c>
      <c r="I132" s="39">
        <v>0</v>
      </c>
      <c r="J132" s="39">
        <v>0</v>
      </c>
      <c r="K132" s="39">
        <v>0</v>
      </c>
      <c r="L132" s="39">
        <v>0</v>
      </c>
      <c r="M132" s="40"/>
      <c r="N132" s="39">
        <v>1062294.4200000002</v>
      </c>
      <c r="O132" s="28">
        <v>1594266.78</v>
      </c>
      <c r="P132" s="28">
        <v>1594266.78</v>
      </c>
      <c r="Q132" s="28">
        <v>0</v>
      </c>
      <c r="R132" s="28">
        <v>0</v>
      </c>
      <c r="T132" s="41">
        <v>267917.07</v>
      </c>
      <c r="U132" s="41">
        <v>267917.07</v>
      </c>
      <c r="V132" s="41">
        <v>267917.07</v>
      </c>
      <c r="W132" s="41">
        <v>267917.07</v>
      </c>
      <c r="X132" s="41">
        <v>267917.07</v>
      </c>
      <c r="Z132" s="28">
        <v>0</v>
      </c>
      <c r="AA132" s="28">
        <v>162570</v>
      </c>
      <c r="AB132" s="28">
        <v>103454</v>
      </c>
      <c r="AC132" s="28">
        <v>162570</v>
      </c>
      <c r="AD132" s="28">
        <v>103454</v>
      </c>
      <c r="AE132" s="33">
        <f t="shared" si="10"/>
        <v>2.9558225886809502E-3</v>
      </c>
      <c r="AF132" s="28">
        <f t="shared" si="11"/>
        <v>88674.677660428511</v>
      </c>
      <c r="AH132" s="28">
        <v>11126</v>
      </c>
      <c r="AI132" s="28">
        <v>10571</v>
      </c>
      <c r="AJ132" s="28">
        <v>10571</v>
      </c>
      <c r="AK132" s="28">
        <v>10571</v>
      </c>
      <c r="AL132" s="28">
        <v>10571</v>
      </c>
      <c r="AN132" s="28">
        <v>5929453</v>
      </c>
      <c r="AO132" s="28">
        <v>4501261</v>
      </c>
      <c r="AP132" s="28">
        <v>4501261</v>
      </c>
      <c r="AQ132" s="28">
        <v>3942668</v>
      </c>
      <c r="AR132" s="34">
        <v>3942668</v>
      </c>
      <c r="AS132" s="35">
        <v>5995673</v>
      </c>
      <c r="AT132" s="35"/>
      <c r="AU132" s="28">
        <v>0</v>
      </c>
      <c r="AV132" s="28">
        <v>1895056</v>
      </c>
      <c r="AW132" s="28">
        <v>1895056</v>
      </c>
      <c r="AX132" s="28">
        <v>2085431</v>
      </c>
      <c r="AY132" s="28">
        <v>2085431</v>
      </c>
      <c r="AZ132" s="42"/>
      <c r="BA132" s="36">
        <v>82324.431263018036</v>
      </c>
      <c r="BB132" s="36">
        <v>0</v>
      </c>
      <c r="BC132" s="36">
        <v>0</v>
      </c>
      <c r="BD132" s="36">
        <v>0</v>
      </c>
      <c r="BE132" s="36">
        <v>0</v>
      </c>
      <c r="BF132" s="36"/>
      <c r="BG132" s="39">
        <v>141697</v>
      </c>
      <c r="BH132" s="39">
        <v>203969</v>
      </c>
      <c r="BI132" s="39">
        <v>203969</v>
      </c>
      <c r="BJ132" s="30">
        <v>0</v>
      </c>
      <c r="BK132" s="30">
        <v>0</v>
      </c>
      <c r="BL132" s="40"/>
      <c r="BM132" s="39">
        <v>0</v>
      </c>
      <c r="BN132" s="39">
        <v>0</v>
      </c>
      <c r="BO132" s="39">
        <v>0</v>
      </c>
      <c r="BP132" s="30">
        <v>0</v>
      </c>
      <c r="BQ132" s="30">
        <v>0</v>
      </c>
      <c r="BR132" s="39"/>
      <c r="BS132" s="43">
        <v>0</v>
      </c>
      <c r="BT132" s="43">
        <v>0</v>
      </c>
      <c r="BU132" s="43">
        <v>0</v>
      </c>
      <c r="BV132" s="36">
        <v>0</v>
      </c>
      <c r="BW132" s="36">
        <v>0</v>
      </c>
      <c r="BX132" s="36"/>
      <c r="BY132" s="43">
        <v>0</v>
      </c>
      <c r="BZ132" s="36">
        <v>0</v>
      </c>
      <c r="CA132" s="36">
        <v>0</v>
      </c>
      <c r="CB132" s="30">
        <v>0</v>
      </c>
      <c r="CC132" s="30">
        <v>0</v>
      </c>
      <c r="CD132" s="43"/>
      <c r="CE132" s="28">
        <f t="shared" ref="CE132:CG195" si="16">SUM(BS132,BM132,BG132,BA132,AU132,AN132,AH132,Z132,T132,N132,B132,H132)</f>
        <v>8859511.9212630186</v>
      </c>
      <c r="CF132" s="28">
        <f t="shared" si="16"/>
        <v>9494246.1899999995</v>
      </c>
      <c r="CG132" s="28">
        <f t="shared" si="16"/>
        <v>9435130.1899999995</v>
      </c>
      <c r="CH132" s="28">
        <f t="shared" si="12"/>
        <v>6469157.0700000003</v>
      </c>
      <c r="CI132" s="28">
        <f t="shared" si="12"/>
        <v>6410041.0700000003</v>
      </c>
      <c r="CK132" s="43">
        <v>0</v>
      </c>
      <c r="CL132" s="28">
        <v>-1157222.3157599999</v>
      </c>
      <c r="CM132" s="28">
        <v>-1194832.0925866666</v>
      </c>
      <c r="CN132" s="28">
        <v>-1135524.1996967604</v>
      </c>
      <c r="CO132" s="28">
        <v>-1135524.1996967604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W132" s="28">
        <f t="shared" ref="CW132:CY195" si="17">SUM(CQ132,CK132,BS132,BM132,BG132,BA132,AU132,AN132,AH132,Z132,T132,N132,H132,B132)</f>
        <v>8859511.9212630186</v>
      </c>
      <c r="CX132" s="28">
        <f t="shared" si="17"/>
        <v>8337023.8742400007</v>
      </c>
      <c r="CY132" s="28">
        <f t="shared" si="17"/>
        <v>8240298.0974133341</v>
      </c>
      <c r="CZ132" s="28">
        <f t="shared" si="13"/>
        <v>5333632.8703032397</v>
      </c>
      <c r="DA132" s="28">
        <f t="shared" si="13"/>
        <v>5274516.8703032397</v>
      </c>
      <c r="DC132" s="28">
        <f t="shared" si="14"/>
        <v>-3003391.0039367611</v>
      </c>
      <c r="DD132" s="28">
        <f t="shared" si="14"/>
        <v>-2965781.2271100944</v>
      </c>
      <c r="DF132" s="28">
        <f t="shared" si="15"/>
        <v>-3525879.0509597789</v>
      </c>
    </row>
    <row r="133" spans="1:110" x14ac:dyDescent="0.3">
      <c r="A133" s="27" t="s">
        <v>162</v>
      </c>
      <c r="B133" s="39">
        <v>78</v>
      </c>
      <c r="C133" s="39">
        <v>8115.38</v>
      </c>
      <c r="D133" s="39">
        <v>8115.38</v>
      </c>
      <c r="E133" s="39">
        <v>0</v>
      </c>
      <c r="F133" s="39">
        <v>0</v>
      </c>
      <c r="G133" s="40"/>
      <c r="H133" s="39">
        <v>0</v>
      </c>
      <c r="I133" s="39">
        <v>0</v>
      </c>
      <c r="J133" s="39">
        <v>0</v>
      </c>
      <c r="K133" s="39">
        <v>0</v>
      </c>
      <c r="L133" s="39">
        <v>0</v>
      </c>
      <c r="M133" s="40"/>
      <c r="N133" s="39">
        <v>35871.660000000003</v>
      </c>
      <c r="O133" s="28">
        <v>55258.15</v>
      </c>
      <c r="P133" s="28">
        <v>55258.15</v>
      </c>
      <c r="Q133" s="28">
        <v>0</v>
      </c>
      <c r="R133" s="28">
        <v>0</v>
      </c>
      <c r="T133" s="41">
        <v>380283</v>
      </c>
      <c r="U133" s="41">
        <v>380283</v>
      </c>
      <c r="V133" s="41">
        <v>380283</v>
      </c>
      <c r="W133" s="41">
        <v>380283</v>
      </c>
      <c r="X133" s="41">
        <v>380283</v>
      </c>
      <c r="Z133" s="28">
        <v>0</v>
      </c>
      <c r="AA133" s="28">
        <v>300069</v>
      </c>
      <c r="AB133" s="28">
        <v>190953</v>
      </c>
      <c r="AC133" s="28">
        <v>300069</v>
      </c>
      <c r="AD133" s="28">
        <v>190953</v>
      </c>
      <c r="AE133" s="33">
        <f t="shared" ref="AE133:AE196" si="18">AA133/$AA$221</f>
        <v>5.4558081341139451E-3</v>
      </c>
      <c r="AF133" s="28">
        <f t="shared" ref="AF133:AF196" si="19">AE133*$AE$2</f>
        <v>163674.24402341835</v>
      </c>
      <c r="AH133" s="28">
        <v>12360</v>
      </c>
      <c r="AI133" s="28">
        <v>9956</v>
      </c>
      <c r="AJ133" s="28">
        <v>9956</v>
      </c>
      <c r="AK133" s="28">
        <v>9956</v>
      </c>
      <c r="AL133" s="28">
        <v>9956</v>
      </c>
      <c r="AN133" s="28">
        <v>12826469</v>
      </c>
      <c r="AO133" s="28">
        <v>5943786</v>
      </c>
      <c r="AP133" s="28">
        <v>5943786</v>
      </c>
      <c r="AQ133" s="28">
        <v>3571609</v>
      </c>
      <c r="AR133" s="34">
        <v>3571609</v>
      </c>
      <c r="AS133" s="35">
        <v>12997293</v>
      </c>
      <c r="AT133" s="35"/>
      <c r="AU133" s="28">
        <v>0</v>
      </c>
      <c r="AV133" s="28">
        <v>3706840</v>
      </c>
      <c r="AW133" s="28">
        <v>3706840</v>
      </c>
      <c r="AX133" s="28">
        <v>1877727</v>
      </c>
      <c r="AY133" s="28">
        <v>1877727</v>
      </c>
      <c r="AZ133" s="42"/>
      <c r="BA133" s="36">
        <v>1338190.4031846093</v>
      </c>
      <c r="BB133" s="36">
        <v>0</v>
      </c>
      <c r="BC133" s="36">
        <v>0</v>
      </c>
      <c r="BD133" s="36">
        <v>0</v>
      </c>
      <c r="BE133" s="36">
        <v>0</v>
      </c>
      <c r="BF133" s="36"/>
      <c r="BG133" s="39">
        <v>558715</v>
      </c>
      <c r="BH133" s="39">
        <v>804258</v>
      </c>
      <c r="BI133" s="39">
        <v>804258</v>
      </c>
      <c r="BJ133" s="30">
        <v>0</v>
      </c>
      <c r="BK133" s="30">
        <v>0</v>
      </c>
      <c r="BL133" s="40"/>
      <c r="BM133" s="39">
        <v>0</v>
      </c>
      <c r="BN133" s="39">
        <v>0</v>
      </c>
      <c r="BO133" s="39">
        <v>0</v>
      </c>
      <c r="BP133" s="30">
        <v>0</v>
      </c>
      <c r="BQ133" s="30">
        <v>0</v>
      </c>
      <c r="BR133" s="39"/>
      <c r="BS133" s="43">
        <v>0</v>
      </c>
      <c r="BT133" s="43">
        <v>830111</v>
      </c>
      <c r="BU133" s="43">
        <v>830111</v>
      </c>
      <c r="BV133" s="36">
        <v>0</v>
      </c>
      <c r="BW133" s="36">
        <v>0</v>
      </c>
      <c r="BX133" s="36"/>
      <c r="BY133" s="43">
        <v>0</v>
      </c>
      <c r="BZ133" s="36">
        <v>0</v>
      </c>
      <c r="CA133" s="36">
        <v>0</v>
      </c>
      <c r="CB133" s="30">
        <v>0</v>
      </c>
      <c r="CC133" s="30">
        <v>0</v>
      </c>
      <c r="CD133" s="43"/>
      <c r="CE133" s="28">
        <f t="shared" si="16"/>
        <v>15151967.06318461</v>
      </c>
      <c r="CF133" s="28">
        <f t="shared" si="16"/>
        <v>12038676.530000001</v>
      </c>
      <c r="CG133" s="28">
        <f t="shared" si="16"/>
        <v>11929560.530000001</v>
      </c>
      <c r="CH133" s="28">
        <f t="shared" ref="CH133:CI196" si="20">SUM(BV133,BP133,BJ133,BD133,AX133,AQ133,AK133,AC133,W133,Q133,E133,K133,CB133)</f>
        <v>6139644</v>
      </c>
      <c r="CI133" s="28">
        <f t="shared" si="20"/>
        <v>6030528</v>
      </c>
      <c r="CK133" s="43">
        <v>0</v>
      </c>
      <c r="CL133" s="28">
        <v>-3591177.8783999998</v>
      </c>
      <c r="CM133" s="28">
        <v>-3707891.3194666668</v>
      </c>
      <c r="CN133" s="28">
        <v>-3523842.6798404325</v>
      </c>
      <c r="CO133" s="28">
        <v>-3523842.6798404325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W133" s="28">
        <f t="shared" si="17"/>
        <v>15151967.06318461</v>
      </c>
      <c r="CX133" s="28">
        <f t="shared" si="17"/>
        <v>8447498.6516000014</v>
      </c>
      <c r="CY133" s="28">
        <f t="shared" si="17"/>
        <v>8221669.210533333</v>
      </c>
      <c r="CZ133" s="28">
        <f t="shared" ref="CZ133:DA196" si="21">SUM(CT133,CN133,BV133,BP133,BJ133,BD133,AX133,AQ133,AK133,AC133,W133,Q133,K133,E133,CB133)</f>
        <v>2615801.3201595675</v>
      </c>
      <c r="DA133" s="28">
        <f t="shared" si="21"/>
        <v>2506685.3201595675</v>
      </c>
      <c r="DC133" s="28">
        <f t="shared" ref="DC133:DD196" si="22">CZ133-CX133</f>
        <v>-5831697.3314404339</v>
      </c>
      <c r="DD133" s="28">
        <f t="shared" si="22"/>
        <v>-5714983.8903737655</v>
      </c>
      <c r="DF133" s="28">
        <f t="shared" ref="DF133:DF196" si="23">CZ133-CW133</f>
        <v>-12536165.743025042</v>
      </c>
    </row>
    <row r="134" spans="1:110" x14ac:dyDescent="0.3">
      <c r="A134" s="27" t="s">
        <v>163</v>
      </c>
      <c r="B134" s="39">
        <v>171469</v>
      </c>
      <c r="C134" s="39">
        <v>185859.1</v>
      </c>
      <c r="D134" s="39">
        <v>185859.1</v>
      </c>
      <c r="E134" s="39">
        <v>0</v>
      </c>
      <c r="F134" s="39">
        <v>0</v>
      </c>
      <c r="G134" s="40"/>
      <c r="H134" s="39">
        <v>0</v>
      </c>
      <c r="I134" s="39">
        <v>0</v>
      </c>
      <c r="J134" s="39">
        <v>0</v>
      </c>
      <c r="K134" s="39">
        <v>0</v>
      </c>
      <c r="L134" s="39">
        <v>0</v>
      </c>
      <c r="M134" s="40"/>
      <c r="N134" s="39">
        <v>24879.360000000001</v>
      </c>
      <c r="O134" s="28">
        <v>37443.120000000003</v>
      </c>
      <c r="P134" s="28">
        <v>37443.120000000003</v>
      </c>
      <c r="Q134" s="28">
        <v>0</v>
      </c>
      <c r="R134" s="28">
        <v>0</v>
      </c>
      <c r="T134" s="41">
        <v>378106</v>
      </c>
      <c r="U134" s="41">
        <v>378106</v>
      </c>
      <c r="V134" s="41">
        <v>378106</v>
      </c>
      <c r="W134" s="41">
        <v>378106</v>
      </c>
      <c r="X134" s="41">
        <v>378106</v>
      </c>
      <c r="Z134" s="28">
        <v>0</v>
      </c>
      <c r="AA134" s="28">
        <v>238687</v>
      </c>
      <c r="AB134" s="28">
        <v>151891</v>
      </c>
      <c r="AC134" s="28">
        <v>238687</v>
      </c>
      <c r="AD134" s="28">
        <v>151891</v>
      </c>
      <c r="AE134" s="33">
        <f t="shared" si="18"/>
        <v>4.3397701065663406E-3</v>
      </c>
      <c r="AF134" s="28">
        <f t="shared" si="19"/>
        <v>130193.10319699021</v>
      </c>
      <c r="AH134" s="28">
        <v>0</v>
      </c>
      <c r="AI134" s="28">
        <v>0</v>
      </c>
      <c r="AJ134" s="28">
        <v>0</v>
      </c>
      <c r="AK134" s="28">
        <v>0</v>
      </c>
      <c r="AL134" s="28">
        <v>0</v>
      </c>
      <c r="AN134" s="28">
        <v>3458266</v>
      </c>
      <c r="AO134" s="28">
        <v>1867610</v>
      </c>
      <c r="AP134" s="28">
        <v>1867610</v>
      </c>
      <c r="AQ134" s="28">
        <v>304008</v>
      </c>
      <c r="AR134" s="34">
        <v>304008</v>
      </c>
      <c r="AS134" s="35">
        <v>3601683</v>
      </c>
      <c r="AT134" s="35"/>
      <c r="AU134" s="28">
        <v>0</v>
      </c>
      <c r="AV134" s="28">
        <v>2089274</v>
      </c>
      <c r="AW134" s="28">
        <v>2089274</v>
      </c>
      <c r="AX134" s="28">
        <v>0</v>
      </c>
      <c r="AY134" s="28">
        <v>0</v>
      </c>
      <c r="AZ134" s="42"/>
      <c r="BA134" s="36">
        <v>20981.427454771456</v>
      </c>
      <c r="BB134" s="36">
        <v>0</v>
      </c>
      <c r="BC134" s="36">
        <v>0</v>
      </c>
      <c r="BD134" s="36">
        <v>0</v>
      </c>
      <c r="BE134" s="36">
        <v>0</v>
      </c>
      <c r="BF134" s="36"/>
      <c r="BG134" s="39">
        <v>404731</v>
      </c>
      <c r="BH134" s="39">
        <v>582601</v>
      </c>
      <c r="BI134" s="39">
        <v>582601</v>
      </c>
      <c r="BJ134" s="30">
        <v>0</v>
      </c>
      <c r="BK134" s="30">
        <v>0</v>
      </c>
      <c r="BL134" s="40"/>
      <c r="BM134" s="39">
        <v>0</v>
      </c>
      <c r="BN134" s="39">
        <v>0</v>
      </c>
      <c r="BO134" s="39">
        <v>0</v>
      </c>
      <c r="BP134" s="30">
        <v>0</v>
      </c>
      <c r="BQ134" s="30">
        <v>0</v>
      </c>
      <c r="BR134" s="39"/>
      <c r="BS134" s="43">
        <v>0</v>
      </c>
      <c r="BT134" s="43">
        <v>0</v>
      </c>
      <c r="BU134" s="43">
        <v>0</v>
      </c>
      <c r="BV134" s="36">
        <v>0</v>
      </c>
      <c r="BW134" s="36">
        <v>0</v>
      </c>
      <c r="BX134" s="36"/>
      <c r="BY134" s="43">
        <v>0</v>
      </c>
      <c r="BZ134" s="36">
        <v>0</v>
      </c>
      <c r="CA134" s="36">
        <v>0</v>
      </c>
      <c r="CB134" s="30">
        <v>0</v>
      </c>
      <c r="CC134" s="30">
        <v>0</v>
      </c>
      <c r="CD134" s="43"/>
      <c r="CE134" s="28">
        <f t="shared" si="16"/>
        <v>4458432.7874547718</v>
      </c>
      <c r="CF134" s="28">
        <f t="shared" si="16"/>
        <v>5379580.2199999997</v>
      </c>
      <c r="CG134" s="28">
        <f t="shared" si="16"/>
        <v>5292784.22</v>
      </c>
      <c r="CH134" s="28">
        <f t="shared" si="20"/>
        <v>920801</v>
      </c>
      <c r="CI134" s="28">
        <f t="shared" si="20"/>
        <v>834005</v>
      </c>
      <c r="CK134" s="43">
        <v>0</v>
      </c>
      <c r="CL134" s="28">
        <v>-2179715.0528873685</v>
      </c>
      <c r="CM134" s="28">
        <v>-2250555.8892317493</v>
      </c>
      <c r="CN134" s="28">
        <v>-2138845.0233708019</v>
      </c>
      <c r="CO134" s="28">
        <v>-2138845.0233708019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W134" s="28">
        <f t="shared" si="17"/>
        <v>4458432.7874547718</v>
      </c>
      <c r="CX134" s="28">
        <f t="shared" si="17"/>
        <v>3199865.1671126317</v>
      </c>
      <c r="CY134" s="28">
        <f t="shared" si="17"/>
        <v>3042228.3307682509</v>
      </c>
      <c r="CZ134" s="28">
        <f t="shared" si="21"/>
        <v>-1218044.0233708019</v>
      </c>
      <c r="DA134" s="28">
        <f t="shared" si="21"/>
        <v>-1304840.0233708019</v>
      </c>
      <c r="DC134" s="28">
        <f t="shared" si="22"/>
        <v>-4417909.1904834341</v>
      </c>
      <c r="DD134" s="28">
        <f t="shared" si="22"/>
        <v>-4347068.3541390523</v>
      </c>
      <c r="DF134" s="28">
        <f t="shared" si="23"/>
        <v>-5676476.8108255733</v>
      </c>
    </row>
    <row r="135" spans="1:110" x14ac:dyDescent="0.3">
      <c r="A135" s="27" t="s">
        <v>164</v>
      </c>
      <c r="B135" s="39">
        <v>0</v>
      </c>
      <c r="C135" s="39">
        <v>16783.43</v>
      </c>
      <c r="D135" s="39">
        <v>16783.43</v>
      </c>
      <c r="E135" s="39">
        <v>0</v>
      </c>
      <c r="F135" s="39">
        <v>0</v>
      </c>
      <c r="G135" s="40"/>
      <c r="H135" s="39">
        <v>0</v>
      </c>
      <c r="I135" s="39">
        <v>0</v>
      </c>
      <c r="J135" s="39">
        <v>0</v>
      </c>
      <c r="K135" s="39">
        <v>0</v>
      </c>
      <c r="L135" s="39">
        <v>0</v>
      </c>
      <c r="M135" s="40"/>
      <c r="N135" s="39">
        <v>83235.240000000005</v>
      </c>
      <c r="O135" s="28">
        <v>122490.62</v>
      </c>
      <c r="P135" s="28">
        <v>122490.62</v>
      </c>
      <c r="Q135" s="28">
        <v>0</v>
      </c>
      <c r="R135" s="28">
        <v>0</v>
      </c>
      <c r="T135" s="41">
        <v>524917</v>
      </c>
      <c r="U135" s="41">
        <v>524917</v>
      </c>
      <c r="V135" s="41">
        <v>524917</v>
      </c>
      <c r="W135" s="41">
        <v>524917</v>
      </c>
      <c r="X135" s="41">
        <v>524917</v>
      </c>
      <c r="Z135" s="28">
        <v>0</v>
      </c>
      <c r="AA135" s="28">
        <v>519123</v>
      </c>
      <c r="AB135" s="28">
        <v>330351</v>
      </c>
      <c r="AC135" s="28">
        <v>519123</v>
      </c>
      <c r="AD135" s="28">
        <v>330351</v>
      </c>
      <c r="AE135" s="33">
        <f t="shared" si="18"/>
        <v>9.438614072115525E-3</v>
      </c>
      <c r="AF135" s="28">
        <f t="shared" si="19"/>
        <v>283158.42216346576</v>
      </c>
      <c r="AH135" s="28">
        <v>13020</v>
      </c>
      <c r="AI135" s="28">
        <v>15104</v>
      </c>
      <c r="AJ135" s="28">
        <v>15104</v>
      </c>
      <c r="AK135" s="28">
        <v>15104</v>
      </c>
      <c r="AL135" s="28">
        <v>15104</v>
      </c>
      <c r="AN135" s="28">
        <v>20268059</v>
      </c>
      <c r="AO135" s="28">
        <v>15070518</v>
      </c>
      <c r="AP135" s="28">
        <v>15070518</v>
      </c>
      <c r="AQ135" s="28">
        <v>12019504</v>
      </c>
      <c r="AR135" s="34">
        <v>12019504</v>
      </c>
      <c r="AS135" s="35">
        <v>20551555</v>
      </c>
      <c r="AT135" s="35"/>
      <c r="AU135" s="28">
        <v>0</v>
      </c>
      <c r="AV135" s="28">
        <v>8360766</v>
      </c>
      <c r="AW135" s="28">
        <v>8360766</v>
      </c>
      <c r="AX135" s="28">
        <v>7404816</v>
      </c>
      <c r="AY135" s="28">
        <v>7404816</v>
      </c>
      <c r="AZ135" s="42"/>
      <c r="BA135" s="36">
        <v>820794.54782727174</v>
      </c>
      <c r="BB135" s="36">
        <v>0</v>
      </c>
      <c r="BC135" s="36">
        <v>0</v>
      </c>
      <c r="BD135" s="36">
        <v>0</v>
      </c>
      <c r="BE135" s="36">
        <v>0</v>
      </c>
      <c r="BF135" s="36"/>
      <c r="BG135" s="39">
        <v>889821</v>
      </c>
      <c r="BH135" s="39">
        <v>1280877</v>
      </c>
      <c r="BI135" s="39">
        <v>1280877</v>
      </c>
      <c r="BJ135" s="30">
        <v>0</v>
      </c>
      <c r="BK135" s="30">
        <v>0</v>
      </c>
      <c r="BL135" s="40"/>
      <c r="BM135" s="39">
        <v>0</v>
      </c>
      <c r="BN135" s="39">
        <v>0</v>
      </c>
      <c r="BO135" s="39">
        <v>0</v>
      </c>
      <c r="BP135" s="30">
        <v>0</v>
      </c>
      <c r="BQ135" s="30">
        <v>0</v>
      </c>
      <c r="BR135" s="39"/>
      <c r="BS135" s="43">
        <v>0</v>
      </c>
      <c r="BT135" s="43">
        <v>0</v>
      </c>
      <c r="BU135" s="43">
        <v>0</v>
      </c>
      <c r="BV135" s="36">
        <v>0</v>
      </c>
      <c r="BW135" s="36">
        <v>0</v>
      </c>
      <c r="BX135" s="36"/>
      <c r="BY135" s="43">
        <v>0</v>
      </c>
      <c r="BZ135" s="36">
        <v>0</v>
      </c>
      <c r="CA135" s="36">
        <v>0</v>
      </c>
      <c r="CB135" s="30">
        <v>0</v>
      </c>
      <c r="CC135" s="30">
        <v>0</v>
      </c>
      <c r="CD135" s="43"/>
      <c r="CE135" s="28">
        <f t="shared" si="16"/>
        <v>22599846.787827272</v>
      </c>
      <c r="CF135" s="28">
        <f t="shared" si="16"/>
        <v>25910579.050000001</v>
      </c>
      <c r="CG135" s="28">
        <f t="shared" si="16"/>
        <v>25721807.050000001</v>
      </c>
      <c r="CH135" s="28">
        <f t="shared" si="20"/>
        <v>20483464</v>
      </c>
      <c r="CI135" s="28">
        <f t="shared" si="20"/>
        <v>20294692</v>
      </c>
      <c r="CK135" s="43">
        <v>0</v>
      </c>
      <c r="CL135" s="28">
        <v>-4547523.4131600009</v>
      </c>
      <c r="CM135" s="28">
        <v>-4695318.1267200001</v>
      </c>
      <c r="CN135" s="28">
        <v>-4462256.5724888174</v>
      </c>
      <c r="CO135" s="28">
        <v>-4462256.5724888174</v>
      </c>
      <c r="CQ135" s="28">
        <v>0</v>
      </c>
      <c r="CR135" s="28">
        <v>486210.70679999999</v>
      </c>
      <c r="CS135" s="28">
        <v>486210.70679999999</v>
      </c>
      <c r="CT135" s="28">
        <v>486210.70679999999</v>
      </c>
      <c r="CU135" s="28">
        <v>486210.70679999999</v>
      </c>
      <c r="CW135" s="28">
        <f t="shared" si="17"/>
        <v>22599846.787827272</v>
      </c>
      <c r="CX135" s="28">
        <f t="shared" si="17"/>
        <v>21849266.34364</v>
      </c>
      <c r="CY135" s="28">
        <f t="shared" si="17"/>
        <v>21512699.63008</v>
      </c>
      <c r="CZ135" s="28">
        <f t="shared" si="21"/>
        <v>16507418.134311182</v>
      </c>
      <c r="DA135" s="28">
        <f t="shared" si="21"/>
        <v>16318646.134311182</v>
      </c>
      <c r="DC135" s="28">
        <f t="shared" si="22"/>
        <v>-5341848.2093288172</v>
      </c>
      <c r="DD135" s="28">
        <f t="shared" si="22"/>
        <v>-5194053.4957688171</v>
      </c>
      <c r="DF135" s="28">
        <f t="shared" si="23"/>
        <v>-6092428.6535160895</v>
      </c>
    </row>
    <row r="136" spans="1:110" x14ac:dyDescent="0.3">
      <c r="A136" s="27" t="s">
        <v>165</v>
      </c>
      <c r="B136" s="39">
        <v>366</v>
      </c>
      <c r="C136" s="39">
        <v>7383.86</v>
      </c>
      <c r="D136" s="39">
        <v>7383.86</v>
      </c>
      <c r="E136" s="39">
        <v>0</v>
      </c>
      <c r="F136" s="39">
        <v>0</v>
      </c>
      <c r="G136" s="40"/>
      <c r="H136" s="39">
        <v>0</v>
      </c>
      <c r="I136" s="39">
        <v>0</v>
      </c>
      <c r="J136" s="39">
        <v>0</v>
      </c>
      <c r="K136" s="39">
        <v>0</v>
      </c>
      <c r="L136" s="39">
        <v>0</v>
      </c>
      <c r="M136" s="40"/>
      <c r="N136" s="39">
        <v>17321.7</v>
      </c>
      <c r="O136" s="28">
        <v>25322.52</v>
      </c>
      <c r="P136" s="28">
        <v>25322.52</v>
      </c>
      <c r="Q136" s="28">
        <v>0</v>
      </c>
      <c r="R136" s="28">
        <v>0</v>
      </c>
      <c r="T136" s="41">
        <v>151416.51999999999</v>
      </c>
      <c r="U136" s="41">
        <v>151416.51999999999</v>
      </c>
      <c r="V136" s="41">
        <v>151416.51999999999</v>
      </c>
      <c r="W136" s="41">
        <v>151416.51999999999</v>
      </c>
      <c r="X136" s="41">
        <v>151416.51999999999</v>
      </c>
      <c r="Z136" s="28">
        <v>0</v>
      </c>
      <c r="AA136" s="28">
        <v>48126</v>
      </c>
      <c r="AB136" s="28">
        <v>30626</v>
      </c>
      <c r="AC136" s="28">
        <v>48126</v>
      </c>
      <c r="AD136" s="28">
        <v>30626</v>
      </c>
      <c r="AE136" s="33">
        <f t="shared" si="18"/>
        <v>8.7501948639268881E-4</v>
      </c>
      <c r="AF136" s="28">
        <f t="shared" si="19"/>
        <v>26250.584591780666</v>
      </c>
      <c r="AH136" s="28">
        <v>16071</v>
      </c>
      <c r="AI136" s="28">
        <v>15783</v>
      </c>
      <c r="AJ136" s="28">
        <v>15783</v>
      </c>
      <c r="AK136" s="28">
        <v>15783</v>
      </c>
      <c r="AL136" s="28">
        <v>15783</v>
      </c>
      <c r="AN136" s="28">
        <v>2612273</v>
      </c>
      <c r="AO136" s="28">
        <v>2380089</v>
      </c>
      <c r="AP136" s="28">
        <v>2380089</v>
      </c>
      <c r="AQ136" s="28">
        <v>2371417</v>
      </c>
      <c r="AR136" s="34">
        <v>2371417</v>
      </c>
      <c r="AS136" s="35">
        <v>2629278</v>
      </c>
      <c r="AT136" s="35"/>
      <c r="AU136" s="28">
        <v>0</v>
      </c>
      <c r="AV136" s="28">
        <v>814866</v>
      </c>
      <c r="AW136" s="28">
        <v>814866</v>
      </c>
      <c r="AX136" s="28">
        <v>989833</v>
      </c>
      <c r="AY136" s="28">
        <v>989833</v>
      </c>
      <c r="AZ136" s="42"/>
      <c r="BA136" s="36">
        <v>386528.01607488026</v>
      </c>
      <c r="BB136" s="36">
        <v>0</v>
      </c>
      <c r="BC136" s="36">
        <v>0</v>
      </c>
      <c r="BD136" s="36">
        <v>0</v>
      </c>
      <c r="BE136" s="36">
        <v>0</v>
      </c>
      <c r="BF136" s="36"/>
      <c r="BG136" s="39">
        <v>89456</v>
      </c>
      <c r="BH136" s="39">
        <v>128769</v>
      </c>
      <c r="BI136" s="39">
        <v>128769</v>
      </c>
      <c r="BJ136" s="30">
        <v>0</v>
      </c>
      <c r="BK136" s="30">
        <v>0</v>
      </c>
      <c r="BL136" s="40"/>
      <c r="BM136" s="39">
        <v>0</v>
      </c>
      <c r="BN136" s="39">
        <v>0</v>
      </c>
      <c r="BO136" s="39">
        <v>0</v>
      </c>
      <c r="BP136" s="30">
        <v>0</v>
      </c>
      <c r="BQ136" s="30">
        <v>0</v>
      </c>
      <c r="BR136" s="39"/>
      <c r="BS136" s="43">
        <v>0</v>
      </c>
      <c r="BT136" s="43">
        <v>0</v>
      </c>
      <c r="BU136" s="43">
        <v>0</v>
      </c>
      <c r="BV136" s="36">
        <v>0</v>
      </c>
      <c r="BW136" s="36">
        <v>0</v>
      </c>
      <c r="BX136" s="36"/>
      <c r="BY136" s="43">
        <v>0</v>
      </c>
      <c r="BZ136" s="36">
        <v>0</v>
      </c>
      <c r="CA136" s="36">
        <v>0</v>
      </c>
      <c r="CB136" s="30">
        <v>0</v>
      </c>
      <c r="CC136" s="30">
        <v>0</v>
      </c>
      <c r="CD136" s="43"/>
      <c r="CE136" s="28">
        <f t="shared" si="16"/>
        <v>3273432.2360748802</v>
      </c>
      <c r="CF136" s="28">
        <f t="shared" si="16"/>
        <v>3571755.9</v>
      </c>
      <c r="CG136" s="28">
        <f t="shared" si="16"/>
        <v>3554255.9</v>
      </c>
      <c r="CH136" s="28">
        <f t="shared" si="20"/>
        <v>3576575.52</v>
      </c>
      <c r="CI136" s="28">
        <f t="shared" si="20"/>
        <v>3559075.52</v>
      </c>
      <c r="CK136" s="43">
        <v>0</v>
      </c>
      <c r="CL136" s="28">
        <v>-283601.51331202453</v>
      </c>
      <c r="CM136" s="28">
        <v>-292818.57513161557</v>
      </c>
      <c r="CN136" s="28">
        <v>-278283.93650094024</v>
      </c>
      <c r="CO136" s="28">
        <v>-278283.93650094024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W136" s="28">
        <f t="shared" si="17"/>
        <v>3273432.2360748802</v>
      </c>
      <c r="CX136" s="28">
        <f t="shared" si="17"/>
        <v>3288154.3866879754</v>
      </c>
      <c r="CY136" s="28">
        <f t="shared" si="17"/>
        <v>3261437.3248683843</v>
      </c>
      <c r="CZ136" s="28">
        <f t="shared" si="21"/>
        <v>3298291.5834990595</v>
      </c>
      <c r="DA136" s="28">
        <f t="shared" si="21"/>
        <v>3280791.5834990595</v>
      </c>
      <c r="DC136" s="28">
        <f t="shared" si="22"/>
        <v>10137.19681108417</v>
      </c>
      <c r="DD136" s="28">
        <f t="shared" si="22"/>
        <v>19354.258630675264</v>
      </c>
      <c r="DF136" s="28">
        <f t="shared" si="23"/>
        <v>24859.347424179316</v>
      </c>
    </row>
    <row r="137" spans="1:110" x14ac:dyDescent="0.3">
      <c r="A137" s="27" t="s">
        <v>166</v>
      </c>
      <c r="B137" s="39">
        <v>4404</v>
      </c>
      <c r="C137" s="39">
        <v>33723.85</v>
      </c>
      <c r="D137" s="39">
        <v>33723.85</v>
      </c>
      <c r="E137" s="39">
        <v>0</v>
      </c>
      <c r="F137" s="39">
        <v>0</v>
      </c>
      <c r="G137" s="40"/>
      <c r="H137" s="39">
        <v>213778</v>
      </c>
      <c r="I137" s="39">
        <v>0</v>
      </c>
      <c r="J137" s="39">
        <v>0</v>
      </c>
      <c r="K137" s="39">
        <v>0</v>
      </c>
      <c r="L137" s="39">
        <v>0</v>
      </c>
      <c r="M137" s="40"/>
      <c r="N137" s="39">
        <v>61485.600000000006</v>
      </c>
      <c r="O137" s="28">
        <v>92111.97</v>
      </c>
      <c r="P137" s="28">
        <v>92111.97</v>
      </c>
      <c r="Q137" s="28">
        <v>0</v>
      </c>
      <c r="R137" s="28">
        <v>0</v>
      </c>
      <c r="T137" s="41">
        <v>392749.38</v>
      </c>
      <c r="U137" s="41">
        <v>392749.38</v>
      </c>
      <c r="V137" s="41">
        <v>392749.38</v>
      </c>
      <c r="W137" s="41">
        <v>392749.38</v>
      </c>
      <c r="X137" s="41">
        <v>392749.38</v>
      </c>
      <c r="Z137" s="28">
        <v>0</v>
      </c>
      <c r="AA137" s="28">
        <v>203879</v>
      </c>
      <c r="AB137" s="28">
        <v>129741</v>
      </c>
      <c r="AC137" s="28">
        <v>203879</v>
      </c>
      <c r="AD137" s="28">
        <v>129741</v>
      </c>
      <c r="AE137" s="33">
        <f t="shared" si="18"/>
        <v>3.7068964357365041E-3</v>
      </c>
      <c r="AF137" s="28">
        <f t="shared" si="19"/>
        <v>111206.89307209512</v>
      </c>
      <c r="AH137" s="28">
        <v>26296</v>
      </c>
      <c r="AI137" s="28">
        <v>25081</v>
      </c>
      <c r="AJ137" s="28">
        <v>25081</v>
      </c>
      <c r="AK137" s="28">
        <v>25081</v>
      </c>
      <c r="AL137" s="28">
        <v>25081</v>
      </c>
      <c r="AN137" s="28">
        <v>9790490</v>
      </c>
      <c r="AO137" s="28">
        <v>6877457</v>
      </c>
      <c r="AP137" s="28">
        <v>6877457</v>
      </c>
      <c r="AQ137" s="28">
        <v>6543109</v>
      </c>
      <c r="AR137" s="34">
        <v>6543109</v>
      </c>
      <c r="AS137" s="35">
        <v>9855238</v>
      </c>
      <c r="AT137" s="35"/>
      <c r="AU137" s="28">
        <v>0</v>
      </c>
      <c r="AV137" s="28">
        <v>2585107</v>
      </c>
      <c r="AW137" s="28">
        <v>2585107</v>
      </c>
      <c r="AX137" s="28">
        <v>3100805</v>
      </c>
      <c r="AY137" s="28">
        <v>3100805</v>
      </c>
      <c r="AZ137" s="42"/>
      <c r="BA137" s="36">
        <v>437916.72383936413</v>
      </c>
      <c r="BB137" s="36">
        <v>0</v>
      </c>
      <c r="BC137" s="36">
        <v>0</v>
      </c>
      <c r="BD137" s="36">
        <v>0</v>
      </c>
      <c r="BE137" s="36">
        <v>0</v>
      </c>
      <c r="BF137" s="36"/>
      <c r="BG137" s="39">
        <v>243095</v>
      </c>
      <c r="BH137" s="39">
        <v>349930</v>
      </c>
      <c r="BI137" s="39">
        <v>349930</v>
      </c>
      <c r="BJ137" s="30">
        <v>0</v>
      </c>
      <c r="BK137" s="30">
        <v>0</v>
      </c>
      <c r="BL137" s="40"/>
      <c r="BM137" s="39">
        <v>41189</v>
      </c>
      <c r="BN137" s="39">
        <v>43057</v>
      </c>
      <c r="BO137" s="39">
        <v>43057</v>
      </c>
      <c r="BP137" s="30">
        <v>0</v>
      </c>
      <c r="BQ137" s="30">
        <v>0</v>
      </c>
      <c r="BR137" s="39"/>
      <c r="BS137" s="43">
        <v>0</v>
      </c>
      <c r="BT137" s="28">
        <v>134196.06006963376</v>
      </c>
      <c r="BU137" s="28">
        <v>134196.06006963376</v>
      </c>
      <c r="BV137" s="36">
        <v>0</v>
      </c>
      <c r="BW137" s="36">
        <v>0</v>
      </c>
      <c r="BX137" s="36"/>
      <c r="BY137" s="43">
        <v>0</v>
      </c>
      <c r="BZ137" s="36">
        <v>0</v>
      </c>
      <c r="CA137" s="36">
        <v>0</v>
      </c>
      <c r="CB137" s="30">
        <v>0</v>
      </c>
      <c r="CC137" s="30">
        <v>0</v>
      </c>
      <c r="CE137" s="28">
        <f t="shared" si="16"/>
        <v>11211403.703839365</v>
      </c>
      <c r="CF137" s="28">
        <f t="shared" si="16"/>
        <v>10737292.260069635</v>
      </c>
      <c r="CG137" s="28">
        <f t="shared" si="16"/>
        <v>10663154.260069635</v>
      </c>
      <c r="CH137" s="28">
        <f t="shared" si="20"/>
        <v>10265623.380000001</v>
      </c>
      <c r="CI137" s="28">
        <f t="shared" si="20"/>
        <v>10191485.380000001</v>
      </c>
      <c r="CK137" s="43">
        <v>0</v>
      </c>
      <c r="CL137" s="28">
        <v>-1295534.7974099999</v>
      </c>
      <c r="CM137" s="28">
        <v>-1337639.7360533334</v>
      </c>
      <c r="CN137" s="28">
        <v>-1271243.2986933456</v>
      </c>
      <c r="CO137" s="28">
        <v>-1271243.2986933456</v>
      </c>
      <c r="CQ137" s="28">
        <v>0</v>
      </c>
      <c r="CR137" s="28">
        <v>725410.07069999992</v>
      </c>
      <c r="CS137" s="28">
        <v>725410.07069999992</v>
      </c>
      <c r="CT137" s="28">
        <v>725410.07069999992</v>
      </c>
      <c r="CU137" s="28">
        <v>725410.07069999992</v>
      </c>
      <c r="CW137" s="28">
        <f t="shared" si="17"/>
        <v>11211403.703839365</v>
      </c>
      <c r="CX137" s="28">
        <f t="shared" si="17"/>
        <v>10167167.533359634</v>
      </c>
      <c r="CY137" s="28">
        <f t="shared" si="17"/>
        <v>10050924.594716301</v>
      </c>
      <c r="CZ137" s="28">
        <f t="shared" si="21"/>
        <v>9719790.1520066541</v>
      </c>
      <c r="DA137" s="28">
        <f t="shared" si="21"/>
        <v>9645652.1520066541</v>
      </c>
      <c r="DC137" s="28">
        <f t="shared" si="22"/>
        <v>-447377.38135297969</v>
      </c>
      <c r="DD137" s="28">
        <f t="shared" si="22"/>
        <v>-405272.44270964712</v>
      </c>
      <c r="DF137" s="28">
        <f t="shared" si="23"/>
        <v>-1491613.5518327113</v>
      </c>
    </row>
    <row r="138" spans="1:110" x14ac:dyDescent="0.3">
      <c r="A138" s="27" t="s">
        <v>167</v>
      </c>
      <c r="B138" s="39">
        <v>1065042</v>
      </c>
      <c r="C138" s="39">
        <v>1117123.33</v>
      </c>
      <c r="D138" s="39">
        <v>1117123.33</v>
      </c>
      <c r="E138" s="39">
        <v>1117123.33</v>
      </c>
      <c r="F138" s="39">
        <v>1117123.33</v>
      </c>
      <c r="G138" s="40"/>
      <c r="H138" s="39">
        <v>1837777</v>
      </c>
      <c r="I138" s="39">
        <v>0</v>
      </c>
      <c r="J138" s="39">
        <v>0</v>
      </c>
      <c r="K138" s="39">
        <v>0</v>
      </c>
      <c r="L138" s="39">
        <v>0</v>
      </c>
      <c r="M138" s="40"/>
      <c r="N138" s="39">
        <v>583461.78</v>
      </c>
      <c r="O138" s="28">
        <v>875635.06</v>
      </c>
      <c r="P138" s="28">
        <v>875635.06</v>
      </c>
      <c r="Q138" s="28">
        <v>0</v>
      </c>
      <c r="R138" s="28">
        <v>0</v>
      </c>
      <c r="T138" s="41">
        <v>1228785.32</v>
      </c>
      <c r="U138" s="41">
        <v>1228785.32</v>
      </c>
      <c r="V138" s="41">
        <v>1228785.32</v>
      </c>
      <c r="W138" s="41">
        <v>1228785.32</v>
      </c>
      <c r="X138" s="41">
        <v>1228785.32</v>
      </c>
      <c r="Z138" s="28">
        <v>0</v>
      </c>
      <c r="AA138" s="28">
        <v>1544724</v>
      </c>
      <c r="AB138" s="28">
        <v>983006</v>
      </c>
      <c r="AC138" s="28">
        <v>1544724</v>
      </c>
      <c r="AD138" s="28">
        <v>983006</v>
      </c>
      <c r="AE138" s="33">
        <f t="shared" si="18"/>
        <v>2.8085932782663421E-2</v>
      </c>
      <c r="AF138" s="28">
        <f t="shared" si="19"/>
        <v>842577.98347990261</v>
      </c>
      <c r="AH138" s="28">
        <v>333828</v>
      </c>
      <c r="AI138" s="28">
        <v>329862</v>
      </c>
      <c r="AJ138" s="28">
        <v>329862</v>
      </c>
      <c r="AK138" s="28">
        <v>329862</v>
      </c>
      <c r="AL138" s="28">
        <v>329862</v>
      </c>
      <c r="AN138" s="28">
        <v>10803759</v>
      </c>
      <c r="AO138" s="28">
        <v>16246944</v>
      </c>
      <c r="AP138" s="28">
        <v>16246944</v>
      </c>
      <c r="AQ138" s="28">
        <v>17855524</v>
      </c>
      <c r="AR138" s="34">
        <v>17855524</v>
      </c>
      <c r="AS138" s="35">
        <v>11086925</v>
      </c>
      <c r="AT138" s="35"/>
      <c r="AU138" s="28">
        <v>0</v>
      </c>
      <c r="AV138" s="28">
        <v>6381603</v>
      </c>
      <c r="AW138" s="28">
        <v>6381603</v>
      </c>
      <c r="AX138" s="28">
        <v>0</v>
      </c>
      <c r="AY138" s="28">
        <v>0</v>
      </c>
      <c r="AZ138" s="42"/>
      <c r="BA138" s="36">
        <v>416142.09996837314</v>
      </c>
      <c r="BB138" s="36">
        <v>0</v>
      </c>
      <c r="BC138" s="36">
        <v>0</v>
      </c>
      <c r="BD138" s="36">
        <v>0</v>
      </c>
      <c r="BE138" s="36">
        <v>0</v>
      </c>
      <c r="BF138" s="36"/>
      <c r="BG138" s="39">
        <v>2372358</v>
      </c>
      <c r="BH138" s="39">
        <v>3414955</v>
      </c>
      <c r="BI138" s="39">
        <v>3414955</v>
      </c>
      <c r="BJ138" s="30">
        <v>0</v>
      </c>
      <c r="BK138" s="30">
        <v>0</v>
      </c>
      <c r="BL138" s="40"/>
      <c r="BM138" s="39">
        <v>528332</v>
      </c>
      <c r="BN138" s="39">
        <v>552292</v>
      </c>
      <c r="BO138" s="39">
        <v>552292</v>
      </c>
      <c r="BP138" s="30">
        <v>0</v>
      </c>
      <c r="BQ138" s="30">
        <v>0</v>
      </c>
      <c r="BR138" s="39"/>
      <c r="BS138" s="43">
        <v>0</v>
      </c>
      <c r="BT138" s="43">
        <v>0</v>
      </c>
      <c r="BU138" s="43">
        <v>0</v>
      </c>
      <c r="BV138" s="36">
        <v>0</v>
      </c>
      <c r="BW138" s="36">
        <v>0</v>
      </c>
      <c r="BX138" s="36"/>
      <c r="BY138" s="43">
        <v>0</v>
      </c>
      <c r="BZ138" s="36">
        <v>0</v>
      </c>
      <c r="CA138" s="36">
        <v>0</v>
      </c>
      <c r="CB138" s="30">
        <v>1114110</v>
      </c>
      <c r="CC138" s="30">
        <v>1114110</v>
      </c>
      <c r="CD138" s="43"/>
      <c r="CE138" s="28">
        <f t="shared" si="16"/>
        <v>19169485.199968375</v>
      </c>
      <c r="CF138" s="28">
        <f t="shared" si="16"/>
        <v>31691923.710000001</v>
      </c>
      <c r="CG138" s="28">
        <f t="shared" si="16"/>
        <v>31130205.710000001</v>
      </c>
      <c r="CH138" s="28">
        <f t="shared" si="20"/>
        <v>23190128.649999999</v>
      </c>
      <c r="CI138" s="28">
        <f t="shared" si="20"/>
        <v>22628410.649999999</v>
      </c>
      <c r="CK138" s="43">
        <v>0</v>
      </c>
      <c r="CL138" s="28">
        <v>-14188331.37645</v>
      </c>
      <c r="CM138" s="28">
        <v>-14649452.778399998</v>
      </c>
      <c r="CN138" s="28">
        <v>-13922297.739907369</v>
      </c>
      <c r="CO138" s="28">
        <v>-13922297.739907369</v>
      </c>
      <c r="CQ138" s="28">
        <v>0</v>
      </c>
      <c r="CR138" s="28">
        <v>8336324.4208000004</v>
      </c>
      <c r="CS138" s="28">
        <v>8336324.4208000004</v>
      </c>
      <c r="CT138" s="28">
        <v>8336324.4208000004</v>
      </c>
      <c r="CU138" s="28">
        <v>8336324.4208000004</v>
      </c>
      <c r="CW138" s="28">
        <f t="shared" si="17"/>
        <v>19169485.199968375</v>
      </c>
      <c r="CX138" s="28">
        <f t="shared" si="17"/>
        <v>25839916.754349999</v>
      </c>
      <c r="CY138" s="28">
        <f t="shared" si="17"/>
        <v>24817077.352400005</v>
      </c>
      <c r="CZ138" s="28">
        <f t="shared" si="21"/>
        <v>17604155.33089263</v>
      </c>
      <c r="DA138" s="28">
        <f t="shared" si="21"/>
        <v>17042437.33089263</v>
      </c>
      <c r="DC138" s="28">
        <f t="shared" si="22"/>
        <v>-8235761.4234573692</v>
      </c>
      <c r="DD138" s="28">
        <f t="shared" si="22"/>
        <v>-7774640.0215073749</v>
      </c>
      <c r="DF138" s="28">
        <f t="shared" si="23"/>
        <v>-1565329.8690757453</v>
      </c>
    </row>
    <row r="139" spans="1:110" x14ac:dyDescent="0.3">
      <c r="A139" s="27" t="s">
        <v>168</v>
      </c>
      <c r="B139" s="39">
        <v>131</v>
      </c>
      <c r="C139" s="39">
        <v>3483.31</v>
      </c>
      <c r="D139" s="39">
        <v>3483.31</v>
      </c>
      <c r="E139" s="39">
        <v>0</v>
      </c>
      <c r="F139" s="39">
        <v>0</v>
      </c>
      <c r="G139" s="40"/>
      <c r="H139" s="39">
        <v>0</v>
      </c>
      <c r="I139" s="39">
        <v>0</v>
      </c>
      <c r="J139" s="39">
        <v>0</v>
      </c>
      <c r="K139" s="39">
        <v>0</v>
      </c>
      <c r="L139" s="39">
        <v>0</v>
      </c>
      <c r="M139" s="40"/>
      <c r="N139" s="39">
        <v>22050.600000000002</v>
      </c>
      <c r="O139" s="28">
        <v>34248.550000000003</v>
      </c>
      <c r="P139" s="28">
        <v>34248.550000000003</v>
      </c>
      <c r="Q139" s="28">
        <v>0</v>
      </c>
      <c r="R139" s="28">
        <v>0</v>
      </c>
      <c r="T139" s="41">
        <v>191883.71</v>
      </c>
      <c r="U139" s="41">
        <v>191883.71</v>
      </c>
      <c r="V139" s="41">
        <v>191883.71</v>
      </c>
      <c r="W139" s="41">
        <v>191883.71</v>
      </c>
      <c r="X139" s="41">
        <v>191883.71</v>
      </c>
      <c r="Z139" s="28">
        <v>0</v>
      </c>
      <c r="AA139" s="28">
        <v>76310</v>
      </c>
      <c r="AB139" s="28">
        <v>48561</v>
      </c>
      <c r="AC139" s="28">
        <v>76310</v>
      </c>
      <c r="AD139" s="28">
        <v>48561</v>
      </c>
      <c r="AE139" s="33">
        <f t="shared" si="18"/>
        <v>1.3874566140262246E-3</v>
      </c>
      <c r="AF139" s="28">
        <f t="shared" si="19"/>
        <v>41623.698420786735</v>
      </c>
      <c r="AH139" s="28">
        <v>11283</v>
      </c>
      <c r="AI139" s="28">
        <v>11144</v>
      </c>
      <c r="AJ139" s="28">
        <v>11144</v>
      </c>
      <c r="AK139" s="28">
        <v>11144</v>
      </c>
      <c r="AL139" s="28">
        <v>11144</v>
      </c>
      <c r="AN139" s="28">
        <v>3196216</v>
      </c>
      <c r="AO139" s="28">
        <v>2525215</v>
      </c>
      <c r="AP139" s="28">
        <v>2525215</v>
      </c>
      <c r="AQ139" s="28">
        <v>2415842</v>
      </c>
      <c r="AR139" s="34">
        <v>2415842</v>
      </c>
      <c r="AS139" s="35">
        <v>3217683</v>
      </c>
      <c r="AT139" s="35"/>
      <c r="AU139" s="28">
        <v>0</v>
      </c>
      <c r="AV139" s="28">
        <v>1201946</v>
      </c>
      <c r="AW139" s="28">
        <v>1201946</v>
      </c>
      <c r="AX139" s="28">
        <v>1471745</v>
      </c>
      <c r="AY139" s="28">
        <v>1471745</v>
      </c>
      <c r="AZ139" s="42"/>
      <c r="BA139" s="36">
        <v>24397.701027577452</v>
      </c>
      <c r="BB139" s="36">
        <v>0</v>
      </c>
      <c r="BC139" s="36">
        <v>0</v>
      </c>
      <c r="BD139" s="36">
        <v>0</v>
      </c>
      <c r="BE139" s="36">
        <v>0</v>
      </c>
      <c r="BF139" s="36"/>
      <c r="BG139" s="39">
        <v>77037</v>
      </c>
      <c r="BH139" s="39">
        <v>110893</v>
      </c>
      <c r="BI139" s="39">
        <v>110893</v>
      </c>
      <c r="BJ139" s="30">
        <v>0</v>
      </c>
      <c r="BK139" s="30">
        <v>0</v>
      </c>
      <c r="BL139" s="40"/>
      <c r="BM139" s="39">
        <v>0</v>
      </c>
      <c r="BN139" s="39">
        <v>0</v>
      </c>
      <c r="BO139" s="39">
        <v>0</v>
      </c>
      <c r="BP139" s="30">
        <v>0</v>
      </c>
      <c r="BQ139" s="30">
        <v>0</v>
      </c>
      <c r="BR139" s="39"/>
      <c r="BS139" s="43">
        <v>0</v>
      </c>
      <c r="BT139" s="43">
        <v>0</v>
      </c>
      <c r="BU139" s="43">
        <v>0</v>
      </c>
      <c r="BV139" s="36">
        <v>0</v>
      </c>
      <c r="BW139" s="36">
        <v>0</v>
      </c>
      <c r="BX139" s="36"/>
      <c r="BY139" s="43">
        <v>0</v>
      </c>
      <c r="BZ139" s="36">
        <v>0</v>
      </c>
      <c r="CA139" s="36">
        <v>0</v>
      </c>
      <c r="CB139" s="30">
        <v>0</v>
      </c>
      <c r="CC139" s="30">
        <v>0</v>
      </c>
      <c r="CD139" s="43"/>
      <c r="CE139" s="28">
        <f t="shared" si="16"/>
        <v>3522999.0110275773</v>
      </c>
      <c r="CF139" s="28">
        <f t="shared" si="16"/>
        <v>4155123.57</v>
      </c>
      <c r="CG139" s="28">
        <f t="shared" si="16"/>
        <v>4127374.57</v>
      </c>
      <c r="CH139" s="28">
        <f t="shared" si="20"/>
        <v>4166924.71</v>
      </c>
      <c r="CI139" s="28">
        <f t="shared" si="20"/>
        <v>4139175.71</v>
      </c>
      <c r="CK139" s="43">
        <v>0</v>
      </c>
      <c r="CL139" s="28">
        <v>-294708.17502000002</v>
      </c>
      <c r="CM139" s="28">
        <v>-304286.20384000003</v>
      </c>
      <c r="CN139" s="28">
        <v>-289182.34640497726</v>
      </c>
      <c r="CO139" s="28">
        <v>-289182.34640497726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W139" s="28">
        <f t="shared" si="17"/>
        <v>3522999.0110275773</v>
      </c>
      <c r="CX139" s="28">
        <f t="shared" si="17"/>
        <v>3860415.3949799999</v>
      </c>
      <c r="CY139" s="28">
        <f t="shared" si="17"/>
        <v>3823088.3661599997</v>
      </c>
      <c r="CZ139" s="28">
        <f t="shared" si="21"/>
        <v>3877742.3635950228</v>
      </c>
      <c r="DA139" s="28">
        <f t="shared" si="21"/>
        <v>3849993.3635950228</v>
      </c>
      <c r="DC139" s="28">
        <f t="shared" si="22"/>
        <v>17326.968615022954</v>
      </c>
      <c r="DD139" s="28">
        <f t="shared" si="22"/>
        <v>26904.997435023077</v>
      </c>
      <c r="DF139" s="28">
        <f t="shared" si="23"/>
        <v>354743.35256744549</v>
      </c>
    </row>
    <row r="140" spans="1:110" x14ac:dyDescent="0.3">
      <c r="A140" s="27" t="s">
        <v>169</v>
      </c>
      <c r="B140" s="39">
        <v>0</v>
      </c>
      <c r="C140" s="39">
        <v>13882.54</v>
      </c>
      <c r="D140" s="39">
        <v>13882.54</v>
      </c>
      <c r="E140" s="39">
        <v>0</v>
      </c>
      <c r="F140" s="39">
        <v>0</v>
      </c>
      <c r="G140" s="40"/>
      <c r="H140" s="39">
        <v>0</v>
      </c>
      <c r="I140" s="39">
        <v>0</v>
      </c>
      <c r="J140" s="39">
        <v>0</v>
      </c>
      <c r="K140" s="39">
        <v>0</v>
      </c>
      <c r="L140" s="39">
        <v>0</v>
      </c>
      <c r="M140" s="40"/>
      <c r="N140" s="39">
        <v>21817.620000000003</v>
      </c>
      <c r="O140" s="28">
        <v>31250.79</v>
      </c>
      <c r="P140" s="28">
        <v>31250.79</v>
      </c>
      <c r="Q140" s="28">
        <v>0</v>
      </c>
      <c r="R140" s="28">
        <v>0</v>
      </c>
      <c r="T140" s="41">
        <v>297858.78000000003</v>
      </c>
      <c r="U140" s="41">
        <v>297858.78000000003</v>
      </c>
      <c r="V140" s="41">
        <v>297858.78000000003</v>
      </c>
      <c r="W140" s="41">
        <v>297858.78000000003</v>
      </c>
      <c r="X140" s="41">
        <v>297858.78000000003</v>
      </c>
      <c r="Z140" s="28">
        <v>0</v>
      </c>
      <c r="AA140" s="28">
        <v>201180</v>
      </c>
      <c r="AB140" s="28">
        <v>128024</v>
      </c>
      <c r="AC140" s="28">
        <v>201180</v>
      </c>
      <c r="AD140" s="28">
        <v>128024</v>
      </c>
      <c r="AE140" s="33">
        <f t="shared" si="18"/>
        <v>3.6578236353006928E-3</v>
      </c>
      <c r="AF140" s="28">
        <f t="shared" si="19"/>
        <v>109734.70905902078</v>
      </c>
      <c r="AH140" s="28">
        <v>8095</v>
      </c>
      <c r="AI140" s="28">
        <v>8228</v>
      </c>
      <c r="AJ140" s="28">
        <v>8228</v>
      </c>
      <c r="AK140" s="28">
        <v>8228</v>
      </c>
      <c r="AL140" s="28">
        <v>8228</v>
      </c>
      <c r="AN140" s="28">
        <v>1649159</v>
      </c>
      <c r="AO140" s="28">
        <v>0</v>
      </c>
      <c r="AP140" s="28">
        <v>0</v>
      </c>
      <c r="AQ140" s="28">
        <v>0</v>
      </c>
      <c r="AR140" s="34">
        <v>0</v>
      </c>
      <c r="AS140" s="35">
        <v>1522834</v>
      </c>
      <c r="AT140" s="35"/>
      <c r="AU140" s="28">
        <v>0</v>
      </c>
      <c r="AV140" s="28">
        <v>1196800</v>
      </c>
      <c r="AW140" s="28">
        <v>1196800</v>
      </c>
      <c r="AX140" s="28">
        <v>0</v>
      </c>
      <c r="AY140" s="28">
        <v>0</v>
      </c>
      <c r="AZ140" s="42"/>
      <c r="BA140" s="36">
        <v>100331.90378995308</v>
      </c>
      <c r="BB140" s="36">
        <v>0</v>
      </c>
      <c r="BC140" s="36">
        <v>0</v>
      </c>
      <c r="BD140" s="36">
        <v>0</v>
      </c>
      <c r="BE140" s="36">
        <v>0</v>
      </c>
      <c r="BF140" s="36"/>
      <c r="BG140" s="39">
        <v>202888</v>
      </c>
      <c r="BH140" s="39">
        <v>292053</v>
      </c>
      <c r="BI140" s="39">
        <v>292053</v>
      </c>
      <c r="BJ140" s="30">
        <v>0</v>
      </c>
      <c r="BK140" s="30">
        <v>0</v>
      </c>
      <c r="BL140" s="40"/>
      <c r="BM140" s="39">
        <v>0</v>
      </c>
      <c r="BN140" s="39">
        <v>0</v>
      </c>
      <c r="BO140" s="39">
        <v>0</v>
      </c>
      <c r="BP140" s="30">
        <v>0</v>
      </c>
      <c r="BQ140" s="30">
        <v>0</v>
      </c>
      <c r="BR140" s="39"/>
      <c r="BS140" s="43">
        <v>0</v>
      </c>
      <c r="BT140" s="43">
        <v>0</v>
      </c>
      <c r="BU140" s="43">
        <v>0</v>
      </c>
      <c r="BV140" s="36">
        <v>0</v>
      </c>
      <c r="BW140" s="36">
        <v>0</v>
      </c>
      <c r="BX140" s="36"/>
      <c r="BY140" s="43">
        <v>0</v>
      </c>
      <c r="BZ140" s="36">
        <v>0</v>
      </c>
      <c r="CA140" s="36">
        <v>0</v>
      </c>
      <c r="CB140" s="30">
        <v>0</v>
      </c>
      <c r="CC140" s="30">
        <v>0</v>
      </c>
      <c r="CD140" s="43"/>
      <c r="CE140" s="28">
        <f t="shared" si="16"/>
        <v>2280150.3037899532</v>
      </c>
      <c r="CF140" s="28">
        <f t="shared" si="16"/>
        <v>2041253.11</v>
      </c>
      <c r="CG140" s="28">
        <f t="shared" si="16"/>
        <v>1968097.11</v>
      </c>
      <c r="CH140" s="28">
        <f t="shared" si="20"/>
        <v>507266.78</v>
      </c>
      <c r="CI140" s="28">
        <f t="shared" si="20"/>
        <v>434110.78</v>
      </c>
      <c r="CK140" s="43">
        <v>0</v>
      </c>
      <c r="CL140" s="28">
        <v>-1775660.4140100002</v>
      </c>
      <c r="CM140" s="28">
        <v>-1833369.4565866666</v>
      </c>
      <c r="CN140" s="28">
        <v>-1742366.4779811346</v>
      </c>
      <c r="CO140" s="28">
        <v>-1742366.4779811346</v>
      </c>
      <c r="CQ140" s="28">
        <v>0</v>
      </c>
      <c r="CR140" s="28">
        <v>0</v>
      </c>
      <c r="CS140" s="28">
        <v>0</v>
      </c>
      <c r="CT140" s="28">
        <v>0</v>
      </c>
      <c r="CU140" s="28">
        <v>0</v>
      </c>
      <c r="CW140" s="28">
        <f t="shared" si="17"/>
        <v>2280150.3037899532</v>
      </c>
      <c r="CX140" s="28">
        <f t="shared" si="17"/>
        <v>265592.69598999986</v>
      </c>
      <c r="CY140" s="28">
        <f t="shared" si="17"/>
        <v>134727.65341333341</v>
      </c>
      <c r="CZ140" s="28">
        <f t="shared" si="21"/>
        <v>-1235099.6979811345</v>
      </c>
      <c r="DA140" s="28">
        <f t="shared" si="21"/>
        <v>-1308255.6979811345</v>
      </c>
      <c r="DC140" s="28">
        <f t="shared" si="22"/>
        <v>-1500692.3939711344</v>
      </c>
      <c r="DD140" s="28">
        <f t="shared" si="22"/>
        <v>-1442983.351394468</v>
      </c>
      <c r="DF140" s="28">
        <f t="shared" si="23"/>
        <v>-3515250.0017710878</v>
      </c>
    </row>
    <row r="141" spans="1:110" x14ac:dyDescent="0.3">
      <c r="A141" s="27" t="s">
        <v>170</v>
      </c>
      <c r="B141" s="39">
        <v>122285</v>
      </c>
      <c r="C141" s="39">
        <v>256082.28</v>
      </c>
      <c r="D141" s="39">
        <v>256082.28</v>
      </c>
      <c r="E141" s="39">
        <v>0</v>
      </c>
      <c r="F141" s="39">
        <v>0</v>
      </c>
      <c r="G141" s="40"/>
      <c r="H141" s="39">
        <v>0</v>
      </c>
      <c r="I141" s="39">
        <v>0</v>
      </c>
      <c r="J141" s="39">
        <v>0</v>
      </c>
      <c r="K141" s="39">
        <v>0</v>
      </c>
      <c r="L141" s="39">
        <v>0</v>
      </c>
      <c r="M141" s="40"/>
      <c r="N141" s="39">
        <v>106101.6</v>
      </c>
      <c r="O141" s="28">
        <v>169373.68</v>
      </c>
      <c r="P141" s="28">
        <v>169373.68</v>
      </c>
      <c r="Q141" s="28">
        <v>0</v>
      </c>
      <c r="R141" s="28">
        <v>0</v>
      </c>
      <c r="T141" s="41">
        <v>602309.35</v>
      </c>
      <c r="U141" s="41">
        <v>602309.35</v>
      </c>
      <c r="V141" s="41">
        <v>602309.35</v>
      </c>
      <c r="W141" s="41">
        <v>602309.35</v>
      </c>
      <c r="X141" s="41">
        <v>602309.35</v>
      </c>
      <c r="Z141" s="28">
        <v>0</v>
      </c>
      <c r="AA141" s="28">
        <v>719273</v>
      </c>
      <c r="AB141" s="28">
        <v>457719</v>
      </c>
      <c r="AC141" s="28">
        <v>719273</v>
      </c>
      <c r="AD141" s="28">
        <v>457719</v>
      </c>
      <c r="AE141" s="33">
        <f t="shared" si="18"/>
        <v>1.3077710406768243E-2</v>
      </c>
      <c r="AF141" s="28">
        <f t="shared" si="19"/>
        <v>392331.31220304733</v>
      </c>
      <c r="AH141" s="28">
        <v>111908</v>
      </c>
      <c r="AI141" s="28">
        <v>113549</v>
      </c>
      <c r="AJ141" s="28">
        <v>113549</v>
      </c>
      <c r="AK141" s="28">
        <v>113549</v>
      </c>
      <c r="AL141" s="28">
        <v>113549</v>
      </c>
      <c r="AN141" s="28">
        <v>21461782</v>
      </c>
      <c r="AO141" s="28">
        <v>19204491</v>
      </c>
      <c r="AP141" s="28">
        <v>19204491</v>
      </c>
      <c r="AQ141" s="28">
        <v>16457136</v>
      </c>
      <c r="AR141" s="34">
        <v>16457136</v>
      </c>
      <c r="AS141" s="35">
        <v>21761330</v>
      </c>
      <c r="AT141" s="35"/>
      <c r="AU141" s="28">
        <v>0</v>
      </c>
      <c r="AV141" s="28">
        <v>9326861</v>
      </c>
      <c r="AW141" s="28">
        <v>9326861</v>
      </c>
      <c r="AX141" s="28">
        <v>8718880</v>
      </c>
      <c r="AY141" s="28">
        <v>8718880</v>
      </c>
      <c r="AZ141" s="42"/>
      <c r="BA141" s="36">
        <v>3507688.9281423059</v>
      </c>
      <c r="BB141" s="36">
        <v>0</v>
      </c>
      <c r="BC141" s="36">
        <v>0</v>
      </c>
      <c r="BD141" s="36">
        <v>0</v>
      </c>
      <c r="BE141" s="36">
        <v>0</v>
      </c>
      <c r="BF141" s="36"/>
      <c r="BG141" s="39">
        <v>1130316</v>
      </c>
      <c r="BH141" s="39">
        <v>1627064</v>
      </c>
      <c r="BI141" s="39">
        <v>1627064</v>
      </c>
      <c r="BJ141" s="30">
        <v>0</v>
      </c>
      <c r="BK141" s="30">
        <v>0</v>
      </c>
      <c r="BL141" s="40"/>
      <c r="BM141" s="39">
        <v>0</v>
      </c>
      <c r="BN141" s="39">
        <v>0</v>
      </c>
      <c r="BO141" s="39">
        <v>0</v>
      </c>
      <c r="BP141" s="30">
        <v>0</v>
      </c>
      <c r="BQ141" s="30">
        <v>0</v>
      </c>
      <c r="BR141" s="39"/>
      <c r="BS141" s="43">
        <v>0</v>
      </c>
      <c r="BT141" s="28">
        <v>1325914.6039854065</v>
      </c>
      <c r="BU141" s="28">
        <v>1325914.6039854065</v>
      </c>
      <c r="BV141" s="36">
        <v>0</v>
      </c>
      <c r="BW141" s="36">
        <v>0</v>
      </c>
      <c r="BX141" s="36"/>
      <c r="BY141" s="43">
        <v>0</v>
      </c>
      <c r="BZ141" s="36">
        <v>0</v>
      </c>
      <c r="CA141" s="36">
        <v>0</v>
      </c>
      <c r="CB141" s="30">
        <v>0</v>
      </c>
      <c r="CC141" s="30">
        <v>0</v>
      </c>
      <c r="CE141" s="28">
        <f t="shared" si="16"/>
        <v>27042390.878142308</v>
      </c>
      <c r="CF141" s="28">
        <f t="shared" si="16"/>
        <v>33344917.913985409</v>
      </c>
      <c r="CG141" s="28">
        <f t="shared" si="16"/>
        <v>33083363.913985409</v>
      </c>
      <c r="CH141" s="28">
        <f t="shared" si="20"/>
        <v>26611147.350000001</v>
      </c>
      <c r="CI141" s="28">
        <f t="shared" si="20"/>
        <v>26349593.350000001</v>
      </c>
      <c r="CK141" s="43">
        <v>0</v>
      </c>
      <c r="CL141" s="28">
        <v>-5413087.2677700007</v>
      </c>
      <c r="CM141" s="28">
        <v>-5589012.8451733338</v>
      </c>
      <c r="CN141" s="28">
        <v>-5311590.9569946751</v>
      </c>
      <c r="CO141" s="28">
        <v>-5311590.9569946751</v>
      </c>
      <c r="CQ141" s="28">
        <v>0</v>
      </c>
      <c r="CR141" s="28">
        <v>0</v>
      </c>
      <c r="CS141" s="28">
        <v>0</v>
      </c>
      <c r="CT141" s="28">
        <v>0</v>
      </c>
      <c r="CU141" s="28">
        <v>0</v>
      </c>
      <c r="CW141" s="28">
        <f t="shared" si="17"/>
        <v>27042390.878142308</v>
      </c>
      <c r="CX141" s="28">
        <f t="shared" si="17"/>
        <v>27931830.646215409</v>
      </c>
      <c r="CY141" s="28">
        <f t="shared" si="17"/>
        <v>27494351.068812076</v>
      </c>
      <c r="CZ141" s="28">
        <f t="shared" si="21"/>
        <v>21299556.393005326</v>
      </c>
      <c r="DA141" s="28">
        <f t="shared" si="21"/>
        <v>21038002.393005326</v>
      </c>
      <c r="DC141" s="28">
        <f t="shared" si="22"/>
        <v>-6632274.2532100827</v>
      </c>
      <c r="DD141" s="28">
        <f t="shared" si="22"/>
        <v>-6456348.6758067496</v>
      </c>
      <c r="DF141" s="28">
        <f t="shared" si="23"/>
        <v>-5742834.4851369821</v>
      </c>
    </row>
    <row r="142" spans="1:110" x14ac:dyDescent="0.3">
      <c r="A142" s="27" t="s">
        <v>171</v>
      </c>
      <c r="B142" s="39">
        <v>2426766</v>
      </c>
      <c r="C142" s="39">
        <v>2160237.63</v>
      </c>
      <c r="D142" s="39">
        <v>2160237.63</v>
      </c>
      <c r="E142" s="39">
        <v>2160237.63</v>
      </c>
      <c r="F142" s="39">
        <v>2160237.63</v>
      </c>
      <c r="G142" s="40"/>
      <c r="H142" s="39">
        <v>0</v>
      </c>
      <c r="I142" s="39">
        <v>0</v>
      </c>
      <c r="J142" s="39">
        <v>0</v>
      </c>
      <c r="K142" s="39">
        <v>0</v>
      </c>
      <c r="L142" s="39">
        <v>0</v>
      </c>
      <c r="M142" s="40"/>
      <c r="N142" s="39">
        <v>1867955.1</v>
      </c>
      <c r="O142" s="28">
        <v>2802224.22</v>
      </c>
      <c r="P142" s="28">
        <v>2802224.22</v>
      </c>
      <c r="Q142" s="28">
        <v>0</v>
      </c>
      <c r="R142" s="28">
        <v>0</v>
      </c>
      <c r="T142" s="41">
        <v>290620.17</v>
      </c>
      <c r="U142" s="41">
        <v>290620.17</v>
      </c>
      <c r="V142" s="41">
        <v>290620.17</v>
      </c>
      <c r="W142" s="41">
        <v>290620.17</v>
      </c>
      <c r="X142" s="41">
        <v>290620.17</v>
      </c>
      <c r="Z142" s="28">
        <v>0</v>
      </c>
      <c r="AA142" s="28">
        <v>169810</v>
      </c>
      <c r="AB142" s="28">
        <v>108061</v>
      </c>
      <c r="AC142" s="28">
        <v>169810</v>
      </c>
      <c r="AD142" s="28">
        <v>108061</v>
      </c>
      <c r="AE142" s="33">
        <f t="shared" si="18"/>
        <v>3.0874591485754578E-3</v>
      </c>
      <c r="AF142" s="28">
        <f t="shared" si="19"/>
        <v>92623.774457263731</v>
      </c>
      <c r="AH142" s="28">
        <v>8075</v>
      </c>
      <c r="AI142" s="28">
        <v>8139</v>
      </c>
      <c r="AJ142" s="28">
        <v>8139</v>
      </c>
      <c r="AK142" s="28">
        <v>8139</v>
      </c>
      <c r="AL142" s="28">
        <v>8139</v>
      </c>
      <c r="AN142" s="28">
        <v>6221145</v>
      </c>
      <c r="AO142" s="28">
        <v>4814697</v>
      </c>
      <c r="AP142" s="28">
        <v>4814697</v>
      </c>
      <c r="AQ142" s="28">
        <v>3766677</v>
      </c>
      <c r="AR142" s="34">
        <v>3766677</v>
      </c>
      <c r="AS142" s="35">
        <v>6326270</v>
      </c>
      <c r="AT142" s="35"/>
      <c r="AU142" s="28">
        <v>0</v>
      </c>
      <c r="AV142" s="28">
        <v>2427739</v>
      </c>
      <c r="AW142" s="28">
        <v>2427739</v>
      </c>
      <c r="AX142" s="28">
        <v>2045015</v>
      </c>
      <c r="AY142" s="28">
        <v>2045015</v>
      </c>
      <c r="AZ142" s="42"/>
      <c r="BA142" s="36">
        <v>180662.7113526875</v>
      </c>
      <c r="BB142" s="36">
        <v>0</v>
      </c>
      <c r="BC142" s="36">
        <v>0</v>
      </c>
      <c r="BD142" s="36">
        <v>0</v>
      </c>
      <c r="BE142" s="36">
        <v>0</v>
      </c>
      <c r="BF142" s="36"/>
      <c r="BG142" s="39">
        <v>321763</v>
      </c>
      <c r="BH142" s="39">
        <v>463170</v>
      </c>
      <c r="BI142" s="39">
        <v>463170</v>
      </c>
      <c r="BJ142" s="30">
        <v>0</v>
      </c>
      <c r="BK142" s="30">
        <v>0</v>
      </c>
      <c r="BL142" s="40"/>
      <c r="BM142" s="39">
        <v>51434</v>
      </c>
      <c r="BN142" s="39">
        <v>53767</v>
      </c>
      <c r="BO142" s="39">
        <v>53767</v>
      </c>
      <c r="BP142" s="30">
        <v>0</v>
      </c>
      <c r="BQ142" s="30">
        <v>0</v>
      </c>
      <c r="BR142" s="39"/>
      <c r="BS142" s="43">
        <v>0</v>
      </c>
      <c r="BT142" s="43">
        <v>0</v>
      </c>
      <c r="BU142" s="43">
        <v>0</v>
      </c>
      <c r="BV142" s="36">
        <v>0</v>
      </c>
      <c r="BW142" s="36">
        <v>0</v>
      </c>
      <c r="BX142" s="36"/>
      <c r="BY142" s="43">
        <v>0</v>
      </c>
      <c r="BZ142" s="36">
        <v>0</v>
      </c>
      <c r="CA142" s="36">
        <v>0</v>
      </c>
      <c r="CB142" s="30">
        <v>0</v>
      </c>
      <c r="CC142" s="30">
        <v>0</v>
      </c>
      <c r="CD142" s="43"/>
      <c r="CE142" s="28">
        <f t="shared" si="16"/>
        <v>11368420.981352687</v>
      </c>
      <c r="CF142" s="28">
        <f t="shared" si="16"/>
        <v>13190404.02</v>
      </c>
      <c r="CG142" s="28">
        <f t="shared" si="16"/>
        <v>13128655.02</v>
      </c>
      <c r="CH142" s="28">
        <f t="shared" si="20"/>
        <v>8440498.8000000007</v>
      </c>
      <c r="CI142" s="28">
        <f t="shared" si="20"/>
        <v>8378749.7999999998</v>
      </c>
      <c r="CK142" s="43">
        <v>0</v>
      </c>
      <c r="CL142" s="28">
        <v>-1860798.618</v>
      </c>
      <c r="CM142" s="28">
        <v>-1921274.6560000002</v>
      </c>
      <c r="CN142" s="28">
        <v>-1825908.3261055134</v>
      </c>
      <c r="CO142" s="28">
        <v>-1825908.3261055134</v>
      </c>
      <c r="CQ142" s="28">
        <v>0</v>
      </c>
      <c r="CR142" s="28">
        <v>0</v>
      </c>
      <c r="CS142" s="28">
        <v>0</v>
      </c>
      <c r="CT142" s="28">
        <v>0</v>
      </c>
      <c r="CU142" s="28">
        <v>0</v>
      </c>
      <c r="CW142" s="28">
        <f t="shared" si="17"/>
        <v>11368420.981352687</v>
      </c>
      <c r="CX142" s="28">
        <f t="shared" si="17"/>
        <v>11329605.401999999</v>
      </c>
      <c r="CY142" s="28">
        <f t="shared" si="17"/>
        <v>11207380.364</v>
      </c>
      <c r="CZ142" s="28">
        <f t="shared" si="21"/>
        <v>6614590.4738944862</v>
      </c>
      <c r="DA142" s="28">
        <f t="shared" si="21"/>
        <v>6552841.4738944862</v>
      </c>
      <c r="DC142" s="28">
        <f t="shared" si="22"/>
        <v>-4715014.9281055126</v>
      </c>
      <c r="DD142" s="28">
        <f t="shared" si="22"/>
        <v>-4654538.8901055139</v>
      </c>
      <c r="DF142" s="28">
        <f t="shared" si="23"/>
        <v>-4753830.5074582007</v>
      </c>
    </row>
    <row r="143" spans="1:110" x14ac:dyDescent="0.3">
      <c r="A143" s="27" t="s">
        <v>172</v>
      </c>
      <c r="B143" s="39">
        <v>5728</v>
      </c>
      <c r="C143" s="39">
        <v>23487.39</v>
      </c>
      <c r="D143" s="39">
        <v>23487.39</v>
      </c>
      <c r="E143" s="39">
        <v>0</v>
      </c>
      <c r="F143" s="39">
        <v>0</v>
      </c>
      <c r="G143" s="40"/>
      <c r="H143" s="39">
        <v>0</v>
      </c>
      <c r="I143" s="39">
        <v>0</v>
      </c>
      <c r="J143" s="39">
        <v>0</v>
      </c>
      <c r="K143" s="39">
        <v>0</v>
      </c>
      <c r="L143" s="39">
        <v>0</v>
      </c>
      <c r="M143" s="40"/>
      <c r="N143" s="39">
        <v>26481.18</v>
      </c>
      <c r="O143" s="28">
        <v>37095.300000000003</v>
      </c>
      <c r="P143" s="28">
        <v>37095.300000000003</v>
      </c>
      <c r="Q143" s="28">
        <v>0</v>
      </c>
      <c r="R143" s="28">
        <v>0</v>
      </c>
      <c r="T143" s="41">
        <v>222723.94</v>
      </c>
      <c r="U143" s="41">
        <v>222723.94</v>
      </c>
      <c r="V143" s="41">
        <v>222723.94</v>
      </c>
      <c r="W143" s="41">
        <v>222723.94</v>
      </c>
      <c r="X143" s="41">
        <v>222723.94</v>
      </c>
      <c r="Z143" s="28">
        <v>0</v>
      </c>
      <c r="AA143" s="28">
        <v>96855</v>
      </c>
      <c r="AB143" s="28">
        <v>61635</v>
      </c>
      <c r="AC143" s="28">
        <v>96855</v>
      </c>
      <c r="AD143" s="28">
        <v>61635</v>
      </c>
      <c r="AE143" s="33">
        <f t="shared" si="18"/>
        <v>1.7610026254948235E-3</v>
      </c>
      <c r="AF143" s="28">
        <f t="shared" si="19"/>
        <v>52830.078764844708</v>
      </c>
      <c r="AH143" s="28">
        <v>11023</v>
      </c>
      <c r="AI143" s="28">
        <v>11138</v>
      </c>
      <c r="AJ143" s="28">
        <v>11138</v>
      </c>
      <c r="AK143" s="28">
        <v>11138</v>
      </c>
      <c r="AL143" s="28">
        <v>11138</v>
      </c>
      <c r="AN143" s="28">
        <v>5624815</v>
      </c>
      <c r="AO143" s="28">
        <v>3861204</v>
      </c>
      <c r="AP143" s="28">
        <v>3861204</v>
      </c>
      <c r="AQ143" s="28">
        <v>3580402</v>
      </c>
      <c r="AR143" s="34">
        <v>3580402</v>
      </c>
      <c r="AS143" s="35">
        <v>5667835</v>
      </c>
      <c r="AT143" s="35"/>
      <c r="AU143" s="28">
        <v>0</v>
      </c>
      <c r="AV143" s="28">
        <v>1689014</v>
      </c>
      <c r="AW143" s="28">
        <v>1689014</v>
      </c>
      <c r="AX143" s="28">
        <v>1861312</v>
      </c>
      <c r="AY143" s="28">
        <v>1861312</v>
      </c>
      <c r="AZ143" s="42"/>
      <c r="BA143" s="36">
        <v>395345.68079298799</v>
      </c>
      <c r="BB143" s="36">
        <v>0</v>
      </c>
      <c r="BC143" s="36">
        <v>0</v>
      </c>
      <c r="BD143" s="36">
        <v>0</v>
      </c>
      <c r="BE143" s="36">
        <v>0</v>
      </c>
      <c r="BF143" s="36"/>
      <c r="BG143" s="39">
        <v>158888</v>
      </c>
      <c r="BH143" s="39">
        <v>228716</v>
      </c>
      <c r="BI143" s="39">
        <v>228716</v>
      </c>
      <c r="BJ143" s="30">
        <v>0</v>
      </c>
      <c r="BK143" s="30">
        <v>0</v>
      </c>
      <c r="BL143" s="40"/>
      <c r="BM143" s="39">
        <v>0</v>
      </c>
      <c r="BN143" s="39">
        <v>0</v>
      </c>
      <c r="BO143" s="39">
        <v>0</v>
      </c>
      <c r="BP143" s="30">
        <v>0</v>
      </c>
      <c r="BQ143" s="30">
        <v>0</v>
      </c>
      <c r="BR143" s="39"/>
      <c r="BS143" s="43">
        <v>0</v>
      </c>
      <c r="BT143" s="28">
        <v>100617.12080880183</v>
      </c>
      <c r="BU143" s="28">
        <v>100617.12080880183</v>
      </c>
      <c r="BV143" s="36">
        <v>0</v>
      </c>
      <c r="BW143" s="36">
        <v>0</v>
      </c>
      <c r="BX143" s="36"/>
      <c r="BY143" s="43">
        <v>0</v>
      </c>
      <c r="BZ143" s="36">
        <v>0</v>
      </c>
      <c r="CA143" s="36">
        <v>0</v>
      </c>
      <c r="CB143" s="30">
        <v>0</v>
      </c>
      <c r="CC143" s="30">
        <v>0</v>
      </c>
      <c r="CE143" s="28">
        <f t="shared" si="16"/>
        <v>6445004.8007929884</v>
      </c>
      <c r="CF143" s="28">
        <f t="shared" si="16"/>
        <v>6270850.7508088015</v>
      </c>
      <c r="CG143" s="28">
        <f t="shared" si="16"/>
        <v>6235630.7508088015</v>
      </c>
      <c r="CH143" s="28">
        <f t="shared" si="20"/>
        <v>5772430.9400000004</v>
      </c>
      <c r="CI143" s="28">
        <f t="shared" si="20"/>
        <v>5737210.9400000004</v>
      </c>
      <c r="CK143" s="43">
        <v>0</v>
      </c>
      <c r="CL143" s="28">
        <v>-751201.19032266736</v>
      </c>
      <c r="CM143" s="28">
        <v>-775615.26248079643</v>
      </c>
      <c r="CN143" s="28">
        <v>-737116.03970598546</v>
      </c>
      <c r="CO143" s="28">
        <v>-737116.03970598546</v>
      </c>
      <c r="CQ143" s="28">
        <v>0</v>
      </c>
      <c r="CR143" s="28">
        <v>0</v>
      </c>
      <c r="CS143" s="28">
        <v>0</v>
      </c>
      <c r="CT143" s="28">
        <v>0</v>
      </c>
      <c r="CU143" s="28">
        <v>0</v>
      </c>
      <c r="CW143" s="28">
        <f t="shared" si="17"/>
        <v>6445004.8007929884</v>
      </c>
      <c r="CX143" s="28">
        <f t="shared" si="17"/>
        <v>5519649.5604861341</v>
      </c>
      <c r="CY143" s="28">
        <f t="shared" si="17"/>
        <v>5460015.4883280052</v>
      </c>
      <c r="CZ143" s="28">
        <f t="shared" si="21"/>
        <v>5035314.9002940152</v>
      </c>
      <c r="DA143" s="28">
        <f t="shared" si="21"/>
        <v>5000094.9002940152</v>
      </c>
      <c r="DC143" s="28">
        <f t="shared" si="22"/>
        <v>-484334.66019211896</v>
      </c>
      <c r="DD143" s="28">
        <f t="shared" si="22"/>
        <v>-459920.58803399</v>
      </c>
      <c r="DF143" s="28">
        <f t="shared" si="23"/>
        <v>-1409689.9004989732</v>
      </c>
    </row>
    <row r="144" spans="1:110" x14ac:dyDescent="0.3">
      <c r="A144" s="27" t="s">
        <v>173</v>
      </c>
      <c r="B144" s="39">
        <v>41</v>
      </c>
      <c r="C144" s="39">
        <v>7824.47</v>
      </c>
      <c r="D144" s="39">
        <v>7824.47</v>
      </c>
      <c r="E144" s="39">
        <v>0</v>
      </c>
      <c r="F144" s="39">
        <v>0</v>
      </c>
      <c r="G144" s="40"/>
      <c r="H144" s="39">
        <v>0</v>
      </c>
      <c r="I144" s="39">
        <v>0</v>
      </c>
      <c r="J144" s="39">
        <v>0</v>
      </c>
      <c r="K144" s="39">
        <v>0</v>
      </c>
      <c r="L144" s="39">
        <v>0</v>
      </c>
      <c r="M144" s="40"/>
      <c r="N144" s="39">
        <v>41943</v>
      </c>
      <c r="O144" s="28">
        <v>62808.03</v>
      </c>
      <c r="P144" s="28">
        <v>62808.03</v>
      </c>
      <c r="Q144" s="28">
        <v>0</v>
      </c>
      <c r="R144" s="28">
        <v>0</v>
      </c>
      <c r="T144" s="41">
        <v>252983.5</v>
      </c>
      <c r="U144" s="41">
        <v>252983.5</v>
      </c>
      <c r="V144" s="41">
        <v>252983.5</v>
      </c>
      <c r="W144" s="41">
        <v>252983.5</v>
      </c>
      <c r="X144" s="41">
        <v>252983.5</v>
      </c>
      <c r="Z144" s="28">
        <v>0</v>
      </c>
      <c r="AA144" s="28">
        <v>162242</v>
      </c>
      <c r="AB144" s="28">
        <v>103245</v>
      </c>
      <c r="AC144" s="28">
        <v>162242</v>
      </c>
      <c r="AD144" s="28">
        <v>103245</v>
      </c>
      <c r="AE144" s="33">
        <f t="shared" si="18"/>
        <v>2.9498589434260613E-3</v>
      </c>
      <c r="AF144" s="28">
        <f t="shared" si="19"/>
        <v>88495.768302781842</v>
      </c>
      <c r="AH144" s="28">
        <v>47732</v>
      </c>
      <c r="AI144" s="28">
        <v>47434</v>
      </c>
      <c r="AJ144" s="28">
        <v>47434</v>
      </c>
      <c r="AK144" s="28">
        <v>47434</v>
      </c>
      <c r="AL144" s="28">
        <v>47434</v>
      </c>
      <c r="AN144" s="28">
        <v>7534704</v>
      </c>
      <c r="AO144" s="28">
        <v>4742713</v>
      </c>
      <c r="AP144" s="28">
        <v>4742713</v>
      </c>
      <c r="AQ144" s="28">
        <v>4569222</v>
      </c>
      <c r="AR144" s="34">
        <v>4569222</v>
      </c>
      <c r="AS144" s="35">
        <v>7548751</v>
      </c>
      <c r="AT144" s="35"/>
      <c r="AU144" s="28">
        <v>0</v>
      </c>
      <c r="AV144" s="28">
        <v>2006740</v>
      </c>
      <c r="AW144" s="28">
        <v>2006740</v>
      </c>
      <c r="AX144" s="28">
        <v>2307888</v>
      </c>
      <c r="AY144" s="28">
        <v>2307888</v>
      </c>
      <c r="AZ144" s="42"/>
      <c r="BA144" s="36">
        <v>76732.71550846257</v>
      </c>
      <c r="BB144" s="36">
        <v>0</v>
      </c>
      <c r="BC144" s="36">
        <v>0</v>
      </c>
      <c r="BD144" s="36">
        <v>0</v>
      </c>
      <c r="BE144" s="36">
        <v>0</v>
      </c>
      <c r="BF144" s="36"/>
      <c r="BG144" s="39">
        <v>114582</v>
      </c>
      <c r="BH144" s="39">
        <v>164939</v>
      </c>
      <c r="BI144" s="39">
        <v>164939</v>
      </c>
      <c r="BJ144" s="30">
        <v>0</v>
      </c>
      <c r="BK144" s="30">
        <v>0</v>
      </c>
      <c r="BL144" s="40"/>
      <c r="BM144" s="39">
        <v>0</v>
      </c>
      <c r="BN144" s="39">
        <v>0</v>
      </c>
      <c r="BO144" s="39">
        <v>0</v>
      </c>
      <c r="BP144" s="30">
        <v>0</v>
      </c>
      <c r="BQ144" s="30">
        <v>0</v>
      </c>
      <c r="BR144" s="39"/>
      <c r="BS144" s="43">
        <v>0</v>
      </c>
      <c r="BT144" s="43">
        <v>0</v>
      </c>
      <c r="BU144" s="43">
        <v>0</v>
      </c>
      <c r="BV144" s="36">
        <v>0</v>
      </c>
      <c r="BW144" s="36">
        <v>0</v>
      </c>
      <c r="BX144" s="36"/>
      <c r="BY144" s="43">
        <v>0</v>
      </c>
      <c r="BZ144" s="36">
        <v>0</v>
      </c>
      <c r="CA144" s="36">
        <v>0</v>
      </c>
      <c r="CB144" s="30">
        <v>0</v>
      </c>
      <c r="CC144" s="30">
        <v>0</v>
      </c>
      <c r="CD144" s="43"/>
      <c r="CE144" s="28">
        <f t="shared" si="16"/>
        <v>8068718.2155084629</v>
      </c>
      <c r="CF144" s="28">
        <f t="shared" si="16"/>
        <v>7447684</v>
      </c>
      <c r="CG144" s="28">
        <f t="shared" si="16"/>
        <v>7388687</v>
      </c>
      <c r="CH144" s="28">
        <f t="shared" si="20"/>
        <v>7339769.5</v>
      </c>
      <c r="CI144" s="28">
        <f t="shared" si="20"/>
        <v>7280772.5</v>
      </c>
      <c r="CK144" s="43">
        <v>0</v>
      </c>
      <c r="CL144" s="28">
        <v>-769108.58828999999</v>
      </c>
      <c r="CM144" s="28">
        <v>-794104.65168000013</v>
      </c>
      <c r="CN144" s="28">
        <v>-754687.67090301472</v>
      </c>
      <c r="CO144" s="28">
        <v>-754687.67090301472</v>
      </c>
      <c r="CQ144" s="28">
        <v>0</v>
      </c>
      <c r="CR144" s="28">
        <v>7388.01</v>
      </c>
      <c r="CS144" s="28">
        <v>7388.01</v>
      </c>
      <c r="CT144" s="28">
        <v>7388.01</v>
      </c>
      <c r="CU144" s="28">
        <v>7388.01</v>
      </c>
      <c r="CW144" s="28">
        <f t="shared" si="17"/>
        <v>8068718.2155084629</v>
      </c>
      <c r="CX144" s="28">
        <f t="shared" si="17"/>
        <v>6685963.4217099994</v>
      </c>
      <c r="CY144" s="28">
        <f t="shared" si="17"/>
        <v>6601970.3583199997</v>
      </c>
      <c r="CZ144" s="28">
        <f t="shared" si="21"/>
        <v>6592469.8390969858</v>
      </c>
      <c r="DA144" s="28">
        <f t="shared" si="21"/>
        <v>6533472.8390969858</v>
      </c>
      <c r="DC144" s="28">
        <f t="shared" si="22"/>
        <v>-93493.582613013685</v>
      </c>
      <c r="DD144" s="28">
        <f t="shared" si="22"/>
        <v>-68497.519223013893</v>
      </c>
      <c r="DF144" s="28">
        <f t="shared" si="23"/>
        <v>-1476248.3764114771</v>
      </c>
    </row>
    <row r="145" spans="1:110" x14ac:dyDescent="0.3">
      <c r="A145" s="27" t="s">
        <v>174</v>
      </c>
      <c r="B145" s="39">
        <v>0</v>
      </c>
      <c r="C145" s="39">
        <v>34244.94</v>
      </c>
      <c r="D145" s="39">
        <v>34244.94</v>
      </c>
      <c r="E145" s="39">
        <v>0</v>
      </c>
      <c r="F145" s="39">
        <v>0</v>
      </c>
      <c r="G145" s="40"/>
      <c r="H145" s="39">
        <v>0</v>
      </c>
      <c r="I145" s="39">
        <v>0</v>
      </c>
      <c r="J145" s="39">
        <v>0</v>
      </c>
      <c r="K145" s="39">
        <v>0</v>
      </c>
      <c r="L145" s="39">
        <v>0</v>
      </c>
      <c r="M145" s="40"/>
      <c r="N145" s="39">
        <v>22996.38</v>
      </c>
      <c r="O145" s="28">
        <v>35162.839999999997</v>
      </c>
      <c r="P145" s="28">
        <v>35162.839999999997</v>
      </c>
      <c r="Q145" s="28">
        <v>0</v>
      </c>
      <c r="R145" s="28">
        <v>0</v>
      </c>
      <c r="T145" s="41">
        <v>338796.04</v>
      </c>
      <c r="U145" s="41">
        <v>338796.04</v>
      </c>
      <c r="V145" s="41">
        <v>338796.04</v>
      </c>
      <c r="W145" s="41">
        <v>338796.04</v>
      </c>
      <c r="X145" s="41">
        <v>338796.04</v>
      </c>
      <c r="Z145" s="28">
        <v>0</v>
      </c>
      <c r="AA145" s="28">
        <v>212879</v>
      </c>
      <c r="AB145" s="28">
        <v>135468</v>
      </c>
      <c r="AC145" s="28">
        <v>212879</v>
      </c>
      <c r="AD145" s="28">
        <v>135468</v>
      </c>
      <c r="AE145" s="33">
        <f t="shared" si="18"/>
        <v>3.8705330433401737E-3</v>
      </c>
      <c r="AF145" s="28">
        <f t="shared" si="19"/>
        <v>116115.99130020521</v>
      </c>
      <c r="AH145" s="28">
        <v>8984</v>
      </c>
      <c r="AI145" s="28">
        <v>8436</v>
      </c>
      <c r="AJ145" s="28">
        <v>8436</v>
      </c>
      <c r="AK145" s="28">
        <v>8436</v>
      </c>
      <c r="AL145" s="28">
        <v>8436</v>
      </c>
      <c r="AN145" s="28">
        <v>10699177</v>
      </c>
      <c r="AO145" s="28">
        <v>5677712</v>
      </c>
      <c r="AP145" s="28">
        <v>5677712</v>
      </c>
      <c r="AQ145" s="28">
        <v>4436183</v>
      </c>
      <c r="AR145" s="34">
        <v>4436183</v>
      </c>
      <c r="AS145" s="35">
        <v>10789085</v>
      </c>
      <c r="AT145" s="35"/>
      <c r="AU145" s="28">
        <v>0</v>
      </c>
      <c r="AV145" s="28">
        <v>2544025</v>
      </c>
      <c r="AW145" s="28">
        <v>2544025</v>
      </c>
      <c r="AX145" s="28">
        <v>1516630</v>
      </c>
      <c r="AY145" s="28">
        <v>1516630</v>
      </c>
      <c r="AZ145" s="42"/>
      <c r="BA145" s="36">
        <v>85064.467676687826</v>
      </c>
      <c r="BB145" s="36">
        <v>0</v>
      </c>
      <c r="BC145" s="36">
        <v>0</v>
      </c>
      <c r="BD145" s="36">
        <v>0</v>
      </c>
      <c r="BE145" s="36">
        <v>0</v>
      </c>
      <c r="BF145" s="36"/>
      <c r="BG145" s="39">
        <v>303971</v>
      </c>
      <c r="BH145" s="39">
        <v>437559</v>
      </c>
      <c r="BI145" s="39">
        <v>437559</v>
      </c>
      <c r="BJ145" s="30">
        <v>0</v>
      </c>
      <c r="BK145" s="30">
        <v>0</v>
      </c>
      <c r="BL145" s="40"/>
      <c r="BM145" s="39">
        <v>0</v>
      </c>
      <c r="BN145" s="39">
        <v>0</v>
      </c>
      <c r="BO145" s="39">
        <v>0</v>
      </c>
      <c r="BP145" s="30">
        <v>0</v>
      </c>
      <c r="BQ145" s="30">
        <v>0</v>
      </c>
      <c r="BR145" s="39"/>
      <c r="BS145" s="43">
        <v>0</v>
      </c>
      <c r="BT145" s="43">
        <v>0</v>
      </c>
      <c r="BU145" s="43">
        <v>0</v>
      </c>
      <c r="BV145" s="36">
        <v>0</v>
      </c>
      <c r="BW145" s="36">
        <v>0</v>
      </c>
      <c r="BX145" s="36"/>
      <c r="BY145" s="43">
        <v>0</v>
      </c>
      <c r="BZ145" s="36">
        <v>0</v>
      </c>
      <c r="CA145" s="36">
        <v>0</v>
      </c>
      <c r="CB145" s="30">
        <v>0</v>
      </c>
      <c r="CC145" s="30">
        <v>0</v>
      </c>
      <c r="CD145" s="43"/>
      <c r="CE145" s="28">
        <f t="shared" si="16"/>
        <v>11458988.887676688</v>
      </c>
      <c r="CF145" s="28">
        <f t="shared" si="16"/>
        <v>9288814.8199999984</v>
      </c>
      <c r="CG145" s="28">
        <f t="shared" si="16"/>
        <v>9211403.8199999984</v>
      </c>
      <c r="CH145" s="28">
        <f t="shared" si="20"/>
        <v>6512924.04</v>
      </c>
      <c r="CI145" s="28">
        <f t="shared" si="20"/>
        <v>6435513.04</v>
      </c>
      <c r="CK145" s="43">
        <v>0</v>
      </c>
      <c r="CL145" s="28">
        <v>-1934215.42524</v>
      </c>
      <c r="CM145" s="28">
        <v>-1997077.5127466668</v>
      </c>
      <c r="CN145" s="28">
        <v>-1897948.5556708605</v>
      </c>
      <c r="CO145" s="28">
        <v>-1897948.5556708605</v>
      </c>
      <c r="CQ145" s="28">
        <v>0</v>
      </c>
      <c r="CR145" s="28">
        <v>0</v>
      </c>
      <c r="CS145" s="28">
        <v>0</v>
      </c>
      <c r="CT145" s="28">
        <v>0</v>
      </c>
      <c r="CU145" s="28">
        <v>0</v>
      </c>
      <c r="CW145" s="28">
        <f t="shared" si="17"/>
        <v>11458988.887676688</v>
      </c>
      <c r="CX145" s="28">
        <f t="shared" si="17"/>
        <v>7354599.3947600005</v>
      </c>
      <c r="CY145" s="28">
        <f t="shared" si="17"/>
        <v>7214326.3072533337</v>
      </c>
      <c r="CZ145" s="28">
        <f t="shared" si="21"/>
        <v>4614975.4843291398</v>
      </c>
      <c r="DA145" s="28">
        <f t="shared" si="21"/>
        <v>4537564.4843291398</v>
      </c>
      <c r="DC145" s="28">
        <f t="shared" si="22"/>
        <v>-2739623.9104308607</v>
      </c>
      <c r="DD145" s="28">
        <f t="shared" si="22"/>
        <v>-2676761.8229241939</v>
      </c>
      <c r="DF145" s="28">
        <f t="shared" si="23"/>
        <v>-6844013.4033475481</v>
      </c>
    </row>
    <row r="146" spans="1:110" x14ac:dyDescent="0.3">
      <c r="A146" s="27" t="s">
        <v>175</v>
      </c>
      <c r="B146" s="39">
        <v>96492</v>
      </c>
      <c r="C146" s="39">
        <v>195203.71</v>
      </c>
      <c r="D146" s="39">
        <v>195203.71</v>
      </c>
      <c r="E146" s="39">
        <v>0</v>
      </c>
      <c r="F146" s="39">
        <v>0</v>
      </c>
      <c r="G146" s="40"/>
      <c r="H146" s="39">
        <v>238519</v>
      </c>
      <c r="I146" s="39">
        <v>0</v>
      </c>
      <c r="J146" s="39">
        <v>0</v>
      </c>
      <c r="K146" s="39">
        <v>0</v>
      </c>
      <c r="L146" s="39">
        <v>0</v>
      </c>
      <c r="M146" s="40"/>
      <c r="N146" s="39">
        <v>189815.34</v>
      </c>
      <c r="O146" s="28">
        <v>289269.05</v>
      </c>
      <c r="P146" s="28">
        <v>289269.05</v>
      </c>
      <c r="Q146" s="28">
        <v>0</v>
      </c>
      <c r="R146" s="28">
        <v>0</v>
      </c>
      <c r="T146" s="41">
        <v>460205.46</v>
      </c>
      <c r="U146" s="41">
        <v>460205.46</v>
      </c>
      <c r="V146" s="41">
        <v>460205.46</v>
      </c>
      <c r="W146" s="41">
        <v>460205.46</v>
      </c>
      <c r="X146" s="41">
        <v>460205.46</v>
      </c>
      <c r="Z146" s="28">
        <v>0</v>
      </c>
      <c r="AA146" s="28">
        <v>474983</v>
      </c>
      <c r="AB146" s="28">
        <v>302262</v>
      </c>
      <c r="AC146" s="28">
        <v>474983</v>
      </c>
      <c r="AD146" s="28">
        <v>302262</v>
      </c>
      <c r="AE146" s="33">
        <f t="shared" si="18"/>
        <v>8.6360674210459731E-3</v>
      </c>
      <c r="AF146" s="28">
        <f t="shared" si="19"/>
        <v>259082.02263137919</v>
      </c>
      <c r="AH146" s="28">
        <v>126439</v>
      </c>
      <c r="AI146" s="28">
        <v>129092</v>
      </c>
      <c r="AJ146" s="28">
        <v>129092</v>
      </c>
      <c r="AK146" s="28">
        <v>129092</v>
      </c>
      <c r="AL146" s="28">
        <v>129092</v>
      </c>
      <c r="AN146" s="28">
        <v>24482865</v>
      </c>
      <c r="AO146" s="28">
        <v>23108267</v>
      </c>
      <c r="AP146" s="28">
        <v>23108267</v>
      </c>
      <c r="AQ146" s="28">
        <v>23419246</v>
      </c>
      <c r="AR146" s="34">
        <v>23419246</v>
      </c>
      <c r="AS146" s="35">
        <v>24691901</v>
      </c>
      <c r="AT146" s="35"/>
      <c r="AU146" s="28">
        <v>0</v>
      </c>
      <c r="AV146" s="28">
        <v>9581098</v>
      </c>
      <c r="AW146" s="28">
        <v>9581098</v>
      </c>
      <c r="AX146" s="28">
        <v>11489943</v>
      </c>
      <c r="AY146" s="28">
        <v>11489943</v>
      </c>
      <c r="AZ146" s="42"/>
      <c r="BA146" s="36">
        <v>605344.96362008899</v>
      </c>
      <c r="BB146" s="36">
        <v>0</v>
      </c>
      <c r="BC146" s="36">
        <v>0</v>
      </c>
      <c r="BD146" s="36">
        <v>0</v>
      </c>
      <c r="BE146" s="36">
        <v>0</v>
      </c>
      <c r="BF146" s="36"/>
      <c r="BG146" s="39">
        <v>2435109</v>
      </c>
      <c r="BH146" s="39">
        <v>1133394</v>
      </c>
      <c r="BI146" s="39">
        <v>1133394</v>
      </c>
      <c r="BJ146" s="30">
        <v>0</v>
      </c>
      <c r="BK146" s="30">
        <v>0</v>
      </c>
      <c r="BL146" s="40"/>
      <c r="BM146" s="39">
        <v>0</v>
      </c>
      <c r="BN146" s="39">
        <v>0</v>
      </c>
      <c r="BO146" s="39">
        <v>0</v>
      </c>
      <c r="BP146" s="30">
        <v>0</v>
      </c>
      <c r="BQ146" s="30">
        <v>0</v>
      </c>
      <c r="BR146" s="39"/>
      <c r="BS146" s="43">
        <v>0</v>
      </c>
      <c r="BT146" s="28">
        <v>1024732.4368281938</v>
      </c>
      <c r="BU146" s="28">
        <v>1024732.4368281938</v>
      </c>
      <c r="BV146" s="36">
        <v>0</v>
      </c>
      <c r="BW146" s="36">
        <v>0</v>
      </c>
      <c r="BX146" s="36"/>
      <c r="BY146" s="43">
        <v>0</v>
      </c>
      <c r="BZ146" s="36">
        <v>0</v>
      </c>
      <c r="CA146" s="36">
        <v>0</v>
      </c>
      <c r="CB146" s="30">
        <v>1421134</v>
      </c>
      <c r="CC146" s="30">
        <v>1421134</v>
      </c>
      <c r="CE146" s="28">
        <f t="shared" si="16"/>
        <v>28634789.76362009</v>
      </c>
      <c r="CF146" s="28">
        <f t="shared" si="16"/>
        <v>36396244.656828195</v>
      </c>
      <c r="CG146" s="28">
        <f t="shared" si="16"/>
        <v>36223523.656828195</v>
      </c>
      <c r="CH146" s="28">
        <f t="shared" si="20"/>
        <v>37394603.460000001</v>
      </c>
      <c r="CI146" s="28">
        <f t="shared" si="20"/>
        <v>37221882.460000001</v>
      </c>
      <c r="CK146" s="43">
        <v>0</v>
      </c>
      <c r="CL146" s="28">
        <v>-3250447.9615657027</v>
      </c>
      <c r="CM146" s="28">
        <v>-3356087.66515273</v>
      </c>
      <c r="CN146" s="28">
        <v>-3189501.5071402583</v>
      </c>
      <c r="CO146" s="28">
        <v>-3189501.5071402583</v>
      </c>
      <c r="CQ146" s="28">
        <v>0</v>
      </c>
      <c r="CR146" s="28">
        <v>1120108.23</v>
      </c>
      <c r="CS146" s="28">
        <v>1120108.23</v>
      </c>
      <c r="CT146" s="28">
        <v>1120108.23</v>
      </c>
      <c r="CU146" s="28">
        <v>1120108.23</v>
      </c>
      <c r="CW146" s="28">
        <f t="shared" si="17"/>
        <v>28634789.76362009</v>
      </c>
      <c r="CX146" s="28">
        <f t="shared" si="17"/>
        <v>34265904.925262488</v>
      </c>
      <c r="CY146" s="28">
        <f t="shared" si="17"/>
        <v>33987544.221675463</v>
      </c>
      <c r="CZ146" s="28">
        <f t="shared" si="21"/>
        <v>35325210.182859741</v>
      </c>
      <c r="DA146" s="28">
        <f t="shared" si="21"/>
        <v>35152489.182859741</v>
      </c>
      <c r="DC146" s="28">
        <f t="shared" si="22"/>
        <v>1059305.2575972527</v>
      </c>
      <c r="DD146" s="28">
        <f t="shared" si="22"/>
        <v>1164944.9611842781</v>
      </c>
      <c r="DF146" s="28">
        <f t="shared" si="23"/>
        <v>6690420.4192396514</v>
      </c>
    </row>
    <row r="147" spans="1:110" x14ac:dyDescent="0.3">
      <c r="A147" s="27" t="s">
        <v>176</v>
      </c>
      <c r="B147" s="39">
        <v>0</v>
      </c>
      <c r="C147" s="39">
        <v>56065.52</v>
      </c>
      <c r="D147" s="39">
        <v>56065.52</v>
      </c>
      <c r="E147" s="39">
        <v>0</v>
      </c>
      <c r="F147" s="39">
        <v>0</v>
      </c>
      <c r="G147" s="40"/>
      <c r="H147" s="39">
        <v>3260</v>
      </c>
      <c r="I147" s="43">
        <v>8459</v>
      </c>
      <c r="J147" s="43">
        <v>8459</v>
      </c>
      <c r="K147" s="43">
        <v>0</v>
      </c>
      <c r="L147" s="43">
        <v>0</v>
      </c>
      <c r="M147" s="40"/>
      <c r="N147" s="39">
        <v>32961.060000000005</v>
      </c>
      <c r="O147" s="28">
        <v>49633.03</v>
      </c>
      <c r="P147" s="28">
        <v>49633.03</v>
      </c>
      <c r="Q147" s="28">
        <v>0</v>
      </c>
      <c r="R147" s="28">
        <v>0</v>
      </c>
      <c r="T147" s="41">
        <v>464097.56</v>
      </c>
      <c r="U147" s="41">
        <v>464097.56</v>
      </c>
      <c r="V147" s="41">
        <v>464097.56</v>
      </c>
      <c r="W147" s="41">
        <v>464097.56</v>
      </c>
      <c r="X147" s="41">
        <v>464097.56</v>
      </c>
      <c r="Z147" s="28">
        <v>0</v>
      </c>
      <c r="AA147" s="28">
        <v>450787</v>
      </c>
      <c r="AB147" s="28">
        <v>286864</v>
      </c>
      <c r="AC147" s="28">
        <v>450787</v>
      </c>
      <c r="AD147" s="28">
        <v>286864</v>
      </c>
      <c r="AE147" s="33">
        <f t="shared" si="18"/>
        <v>8.1961394924261518E-3</v>
      </c>
      <c r="AF147" s="28">
        <f t="shared" si="19"/>
        <v>245884.18477278456</v>
      </c>
      <c r="AH147" s="28">
        <v>13226</v>
      </c>
      <c r="AI147" s="28">
        <v>15259</v>
      </c>
      <c r="AJ147" s="28">
        <v>15259</v>
      </c>
      <c r="AK147" s="28">
        <v>15259</v>
      </c>
      <c r="AL147" s="28">
        <v>15259</v>
      </c>
      <c r="AN147" s="28">
        <v>3418401</v>
      </c>
      <c r="AO147" s="28">
        <v>0</v>
      </c>
      <c r="AP147" s="28">
        <v>0</v>
      </c>
      <c r="AQ147" s="28">
        <v>0</v>
      </c>
      <c r="AR147" s="34">
        <v>0</v>
      </c>
      <c r="AS147" s="35">
        <v>3696831</v>
      </c>
      <c r="AT147" s="35"/>
      <c r="AU147" s="28">
        <v>0</v>
      </c>
      <c r="AV147" s="28">
        <v>2535858</v>
      </c>
      <c r="AW147" s="28">
        <v>2535858</v>
      </c>
      <c r="AX147" s="28">
        <v>0</v>
      </c>
      <c r="AY147" s="28">
        <v>0</v>
      </c>
      <c r="AZ147" s="42"/>
      <c r="BA147" s="36">
        <v>189309.19024906421</v>
      </c>
      <c r="BB147" s="36">
        <v>0</v>
      </c>
      <c r="BC147" s="36">
        <v>0</v>
      </c>
      <c r="BD147" s="36">
        <v>0</v>
      </c>
      <c r="BE147" s="36">
        <v>0</v>
      </c>
      <c r="BF147" s="36"/>
      <c r="BG147" s="39">
        <v>745325</v>
      </c>
      <c r="BH147" s="39">
        <v>1072878</v>
      </c>
      <c r="BI147" s="39">
        <v>1072878</v>
      </c>
      <c r="BJ147" s="30">
        <v>0</v>
      </c>
      <c r="BK147" s="30">
        <v>0</v>
      </c>
      <c r="BL147" s="40"/>
      <c r="BM147" s="39">
        <v>0</v>
      </c>
      <c r="BN147" s="39">
        <v>0</v>
      </c>
      <c r="BO147" s="39">
        <v>0</v>
      </c>
      <c r="BP147" s="30">
        <v>0</v>
      </c>
      <c r="BQ147" s="30">
        <v>0</v>
      </c>
      <c r="BR147" s="39"/>
      <c r="BS147" s="43">
        <v>0</v>
      </c>
      <c r="BT147" s="28">
        <v>48360.68710301337</v>
      </c>
      <c r="BU147" s="28">
        <v>48360.68710301337</v>
      </c>
      <c r="BV147" s="36">
        <v>0</v>
      </c>
      <c r="BW147" s="36">
        <v>0</v>
      </c>
      <c r="BX147" s="36"/>
      <c r="BY147" s="43">
        <v>0</v>
      </c>
      <c r="BZ147" s="36">
        <v>0</v>
      </c>
      <c r="CA147" s="36">
        <v>0</v>
      </c>
      <c r="CB147" s="30">
        <v>0</v>
      </c>
      <c r="CC147" s="30">
        <v>0</v>
      </c>
      <c r="CE147" s="28">
        <f t="shared" si="16"/>
        <v>4866579.8102490632</v>
      </c>
      <c r="CF147" s="28">
        <f t="shared" si="16"/>
        <v>4701397.7971030129</v>
      </c>
      <c r="CG147" s="28">
        <f t="shared" si="16"/>
        <v>4537474.7971030129</v>
      </c>
      <c r="CH147" s="28">
        <f t="shared" si="20"/>
        <v>930143.56</v>
      </c>
      <c r="CI147" s="28">
        <f t="shared" si="20"/>
        <v>766220.56</v>
      </c>
      <c r="CK147" s="43">
        <v>0</v>
      </c>
      <c r="CL147" s="28">
        <v>-5476967.8047000002</v>
      </c>
      <c r="CM147" s="28">
        <v>-5654969.5023999996</v>
      </c>
      <c r="CN147" s="28">
        <v>-5374273.7229470396</v>
      </c>
      <c r="CO147" s="28">
        <v>-5374273.7229470396</v>
      </c>
      <c r="CQ147" s="28">
        <v>0</v>
      </c>
      <c r="CR147" s="28">
        <v>0</v>
      </c>
      <c r="CS147" s="28">
        <v>0</v>
      </c>
      <c r="CT147" s="28">
        <v>0</v>
      </c>
      <c r="CU147" s="28">
        <v>0</v>
      </c>
      <c r="CW147" s="28">
        <f t="shared" si="17"/>
        <v>4866579.8102490632</v>
      </c>
      <c r="CX147" s="28">
        <f t="shared" si="17"/>
        <v>-775570.0075969866</v>
      </c>
      <c r="CY147" s="28">
        <f t="shared" si="17"/>
        <v>-1117494.705296986</v>
      </c>
      <c r="CZ147" s="28">
        <f t="shared" si="21"/>
        <v>-4444130.1629470401</v>
      </c>
      <c r="DA147" s="28">
        <f t="shared" si="21"/>
        <v>-4608053.1629470401</v>
      </c>
      <c r="DC147" s="28">
        <f t="shared" si="22"/>
        <v>-3668560.1553500537</v>
      </c>
      <c r="DD147" s="28">
        <f t="shared" si="22"/>
        <v>-3490558.4576500542</v>
      </c>
      <c r="DF147" s="28">
        <f t="shared" si="23"/>
        <v>-9310709.9731961042</v>
      </c>
    </row>
    <row r="148" spans="1:110" x14ac:dyDescent="0.3">
      <c r="A148" s="27" t="s">
        <v>177</v>
      </c>
      <c r="B148" s="39">
        <v>25513</v>
      </c>
      <c r="C148" s="39">
        <v>18501.55</v>
      </c>
      <c r="D148" s="39">
        <v>18501.55</v>
      </c>
      <c r="E148" s="39">
        <v>0</v>
      </c>
      <c r="F148" s="39">
        <v>0</v>
      </c>
      <c r="G148" s="40"/>
      <c r="H148" s="39">
        <v>0</v>
      </c>
      <c r="I148" s="39">
        <v>0</v>
      </c>
      <c r="J148" s="39">
        <v>0</v>
      </c>
      <c r="K148" s="39">
        <v>0</v>
      </c>
      <c r="L148" s="39">
        <v>0</v>
      </c>
      <c r="M148" s="40"/>
      <c r="N148" s="39">
        <v>14152.380000000001</v>
      </c>
      <c r="O148" s="28">
        <v>21239.67</v>
      </c>
      <c r="P148" s="28">
        <v>21239.67</v>
      </c>
      <c r="Q148" s="28">
        <v>0</v>
      </c>
      <c r="R148" s="28">
        <v>0</v>
      </c>
      <c r="T148" s="41">
        <v>124718.72</v>
      </c>
      <c r="U148" s="41">
        <v>124718.72</v>
      </c>
      <c r="V148" s="41">
        <v>124718.72</v>
      </c>
      <c r="W148" s="41">
        <v>124718.72</v>
      </c>
      <c r="X148" s="41">
        <v>124718.72</v>
      </c>
      <c r="Z148" s="28">
        <v>0</v>
      </c>
      <c r="AA148" s="28">
        <v>27446</v>
      </c>
      <c r="AB148" s="28">
        <v>17466</v>
      </c>
      <c r="AC148" s="28">
        <v>27446</v>
      </c>
      <c r="AD148" s="28">
        <v>17466</v>
      </c>
      <c r="AE148" s="33">
        <f t="shared" si="18"/>
        <v>4.9901892581003481E-4</v>
      </c>
      <c r="AF148" s="28">
        <f t="shared" si="19"/>
        <v>14970.567774301044</v>
      </c>
      <c r="AH148" s="28">
        <v>1809</v>
      </c>
      <c r="AI148" s="28">
        <v>1562</v>
      </c>
      <c r="AJ148" s="28">
        <v>1562</v>
      </c>
      <c r="AK148" s="28">
        <v>1562</v>
      </c>
      <c r="AL148" s="28">
        <v>1562</v>
      </c>
      <c r="AN148" s="28">
        <v>237166</v>
      </c>
      <c r="AO148" s="28">
        <v>109774</v>
      </c>
      <c r="AP148" s="28">
        <v>109774</v>
      </c>
      <c r="AQ148" s="28">
        <v>52162</v>
      </c>
      <c r="AR148" s="34">
        <v>52162</v>
      </c>
      <c r="AS148" s="35">
        <v>242945</v>
      </c>
      <c r="AT148" s="35"/>
      <c r="AU148" s="28">
        <v>0</v>
      </c>
      <c r="AV148" s="28">
        <v>106932</v>
      </c>
      <c r="AW148" s="28">
        <v>106932</v>
      </c>
      <c r="AX148" s="28">
        <v>73700</v>
      </c>
      <c r="AY148" s="28">
        <v>73700</v>
      </c>
      <c r="AZ148" s="42"/>
      <c r="BA148" s="36">
        <v>0</v>
      </c>
      <c r="BB148" s="36">
        <v>0</v>
      </c>
      <c r="BC148" s="36">
        <v>0</v>
      </c>
      <c r="BD148" s="36">
        <v>0</v>
      </c>
      <c r="BE148" s="36">
        <v>0</v>
      </c>
      <c r="BF148" s="36"/>
      <c r="BG148" s="39">
        <v>17283</v>
      </c>
      <c r="BH148" s="39">
        <v>24878</v>
      </c>
      <c r="BI148" s="39">
        <v>24878</v>
      </c>
      <c r="BJ148" s="30">
        <v>0</v>
      </c>
      <c r="BK148" s="30">
        <v>0</v>
      </c>
      <c r="BL148" s="40"/>
      <c r="BM148" s="39">
        <v>0</v>
      </c>
      <c r="BN148" s="39">
        <v>0</v>
      </c>
      <c r="BO148" s="39">
        <v>0</v>
      </c>
      <c r="BP148" s="30">
        <v>0</v>
      </c>
      <c r="BQ148" s="30">
        <v>0</v>
      </c>
      <c r="BR148" s="39"/>
      <c r="BS148" s="43">
        <v>0</v>
      </c>
      <c r="BT148" s="43">
        <v>0</v>
      </c>
      <c r="BU148" s="43">
        <v>0</v>
      </c>
      <c r="BV148" s="36">
        <v>0</v>
      </c>
      <c r="BW148" s="36">
        <v>0</v>
      </c>
      <c r="BX148" s="36"/>
      <c r="BY148" s="43">
        <v>0</v>
      </c>
      <c r="BZ148" s="36">
        <v>0</v>
      </c>
      <c r="CA148" s="36">
        <v>0</v>
      </c>
      <c r="CB148" s="30">
        <v>0</v>
      </c>
      <c r="CC148" s="30">
        <v>0</v>
      </c>
      <c r="CD148" s="43"/>
      <c r="CE148" s="28">
        <f t="shared" si="16"/>
        <v>420642.1</v>
      </c>
      <c r="CF148" s="28">
        <f t="shared" si="16"/>
        <v>435051.93999999994</v>
      </c>
      <c r="CG148" s="28">
        <f t="shared" si="16"/>
        <v>425071.93999999994</v>
      </c>
      <c r="CH148" s="28">
        <f t="shared" si="20"/>
        <v>279588.71999999997</v>
      </c>
      <c r="CI148" s="28">
        <f t="shared" si="20"/>
        <v>269608.71999999997</v>
      </c>
      <c r="CK148" s="43">
        <v>0</v>
      </c>
      <c r="CL148" s="28">
        <v>-84702.934628219169</v>
      </c>
      <c r="CM148" s="28">
        <v>-87455.783777899531</v>
      </c>
      <c r="CN148" s="28">
        <v>-83114.740137471657</v>
      </c>
      <c r="CO148" s="28">
        <v>-83114.740137471657</v>
      </c>
      <c r="CQ148" s="28">
        <v>0</v>
      </c>
      <c r="CR148" s="28">
        <v>0</v>
      </c>
      <c r="CS148" s="28">
        <v>0</v>
      </c>
      <c r="CT148" s="28">
        <v>0</v>
      </c>
      <c r="CU148" s="28">
        <v>0</v>
      </c>
      <c r="CW148" s="28">
        <f t="shared" si="17"/>
        <v>420642.1</v>
      </c>
      <c r="CX148" s="28">
        <f t="shared" si="17"/>
        <v>350349.00537178083</v>
      </c>
      <c r="CY148" s="28">
        <f t="shared" si="17"/>
        <v>337616.15622210049</v>
      </c>
      <c r="CZ148" s="28">
        <f t="shared" si="21"/>
        <v>196473.97986252833</v>
      </c>
      <c r="DA148" s="28">
        <f t="shared" si="21"/>
        <v>186493.97986252833</v>
      </c>
      <c r="DC148" s="28">
        <f t="shared" si="22"/>
        <v>-153875.0255092525</v>
      </c>
      <c r="DD148" s="28">
        <f t="shared" si="22"/>
        <v>-151122.17635957216</v>
      </c>
      <c r="DF148" s="28">
        <f t="shared" si="23"/>
        <v>-224168.12013747165</v>
      </c>
    </row>
    <row r="149" spans="1:110" x14ac:dyDescent="0.3">
      <c r="A149" s="27" t="s">
        <v>178</v>
      </c>
      <c r="B149" s="39">
        <v>113496</v>
      </c>
      <c r="C149" s="39">
        <v>147623.73000000001</v>
      </c>
      <c r="D149" s="39">
        <v>147623.73000000001</v>
      </c>
      <c r="E149" s="39">
        <v>0</v>
      </c>
      <c r="F149" s="39">
        <v>0</v>
      </c>
      <c r="G149" s="40"/>
      <c r="H149" s="39">
        <v>317760</v>
      </c>
      <c r="I149" s="39">
        <v>0</v>
      </c>
      <c r="J149" s="39">
        <v>0</v>
      </c>
      <c r="K149" s="39">
        <v>0</v>
      </c>
      <c r="L149" s="39">
        <v>0</v>
      </c>
      <c r="M149" s="40"/>
      <c r="N149" s="39">
        <v>104883.24</v>
      </c>
      <c r="O149" s="28">
        <v>156412.26</v>
      </c>
      <c r="P149" s="28">
        <v>156412.26</v>
      </c>
      <c r="Q149" s="28">
        <v>0</v>
      </c>
      <c r="R149" s="28">
        <v>0</v>
      </c>
      <c r="T149" s="41">
        <v>401695.8</v>
      </c>
      <c r="U149" s="41">
        <v>401695.8</v>
      </c>
      <c r="V149" s="41">
        <v>401695.8</v>
      </c>
      <c r="W149" s="41">
        <v>401695.8</v>
      </c>
      <c r="X149" s="41">
        <v>401695.8</v>
      </c>
      <c r="Z149" s="28">
        <v>0</v>
      </c>
      <c r="AA149" s="28">
        <v>384143</v>
      </c>
      <c r="AB149" s="28">
        <v>244455</v>
      </c>
      <c r="AC149" s="28">
        <v>384143</v>
      </c>
      <c r="AD149" s="28">
        <v>244455</v>
      </c>
      <c r="AE149" s="33">
        <f t="shared" si="18"/>
        <v>6.984428594966269E-3</v>
      </c>
      <c r="AF149" s="28">
        <f t="shared" si="19"/>
        <v>209532.85784898806</v>
      </c>
      <c r="AH149" s="28">
        <v>231815</v>
      </c>
      <c r="AI149" s="28">
        <v>227337</v>
      </c>
      <c r="AJ149" s="28">
        <v>227337</v>
      </c>
      <c r="AK149" s="28">
        <v>227337</v>
      </c>
      <c r="AL149" s="28">
        <v>227337</v>
      </c>
      <c r="AN149" s="28">
        <v>19250233</v>
      </c>
      <c r="AO149" s="28">
        <v>17164230</v>
      </c>
      <c r="AP149" s="28">
        <v>17164230</v>
      </c>
      <c r="AQ149" s="28">
        <v>16890984</v>
      </c>
      <c r="AR149" s="34">
        <v>16890984</v>
      </c>
      <c r="AS149" s="35">
        <v>19415073</v>
      </c>
      <c r="AT149" s="35"/>
      <c r="AU149" s="28">
        <v>0</v>
      </c>
      <c r="AV149" s="28">
        <v>6105882</v>
      </c>
      <c r="AW149" s="28">
        <v>6105882</v>
      </c>
      <c r="AX149" s="28">
        <v>6985543</v>
      </c>
      <c r="AY149" s="28">
        <v>6985543</v>
      </c>
      <c r="AZ149" s="42"/>
      <c r="BA149" s="36">
        <v>151598.33596748617</v>
      </c>
      <c r="BB149" s="36">
        <v>0</v>
      </c>
      <c r="BC149" s="36">
        <v>0</v>
      </c>
      <c r="BD149" s="36">
        <v>0</v>
      </c>
      <c r="BE149" s="36">
        <v>0</v>
      </c>
      <c r="BF149" s="36"/>
      <c r="BG149" s="39">
        <v>641027</v>
      </c>
      <c r="BH149" s="39">
        <v>922743</v>
      </c>
      <c r="BI149" s="39">
        <v>922743</v>
      </c>
      <c r="BJ149" s="30">
        <v>0</v>
      </c>
      <c r="BK149" s="30">
        <v>0</v>
      </c>
      <c r="BL149" s="40"/>
      <c r="BM149" s="39">
        <v>0</v>
      </c>
      <c r="BN149" s="39">
        <v>0</v>
      </c>
      <c r="BO149" s="39">
        <v>0</v>
      </c>
      <c r="BP149" s="30">
        <v>0</v>
      </c>
      <c r="BQ149" s="30">
        <v>0</v>
      </c>
      <c r="BR149" s="39"/>
      <c r="BS149" s="43">
        <v>0</v>
      </c>
      <c r="BT149" s="28">
        <v>839213.73168651341</v>
      </c>
      <c r="BU149" s="28">
        <v>839213.73168651341</v>
      </c>
      <c r="BV149" s="36">
        <v>0</v>
      </c>
      <c r="BW149" s="36">
        <v>0</v>
      </c>
      <c r="BX149" s="36"/>
      <c r="BY149" s="43">
        <v>0</v>
      </c>
      <c r="BZ149" s="36">
        <v>0</v>
      </c>
      <c r="CA149" s="36">
        <v>0</v>
      </c>
      <c r="CB149" s="30">
        <v>0</v>
      </c>
      <c r="CC149" s="30">
        <v>0</v>
      </c>
      <c r="CE149" s="28">
        <f t="shared" si="16"/>
        <v>21212508.375967484</v>
      </c>
      <c r="CF149" s="28">
        <f t="shared" si="16"/>
        <v>26349280.521686517</v>
      </c>
      <c r="CG149" s="28">
        <f t="shared" si="16"/>
        <v>26209592.521686517</v>
      </c>
      <c r="CH149" s="28">
        <f t="shared" si="20"/>
        <v>24889702.800000001</v>
      </c>
      <c r="CI149" s="28">
        <f t="shared" si="20"/>
        <v>24750014.800000001</v>
      </c>
      <c r="CK149" s="43">
        <v>0</v>
      </c>
      <c r="CL149" s="28">
        <v>-2884556.1637200001</v>
      </c>
      <c r="CM149" s="28">
        <v>-2978304.3675733334</v>
      </c>
      <c r="CN149" s="28">
        <v>-2830470.2429950573</v>
      </c>
      <c r="CO149" s="28">
        <v>-2830470.2429950573</v>
      </c>
      <c r="CQ149" s="28">
        <v>0</v>
      </c>
      <c r="CR149" s="28">
        <v>1128892.0275000001</v>
      </c>
      <c r="CS149" s="28">
        <v>1128892.0275000001</v>
      </c>
      <c r="CT149" s="28">
        <v>0</v>
      </c>
      <c r="CU149" s="28">
        <v>0</v>
      </c>
      <c r="CW149" s="28">
        <f t="shared" si="17"/>
        <v>21212508.375967484</v>
      </c>
      <c r="CX149" s="28">
        <f t="shared" si="17"/>
        <v>24593616.385466516</v>
      </c>
      <c r="CY149" s="28">
        <f t="shared" si="17"/>
        <v>24360180.181613181</v>
      </c>
      <c r="CZ149" s="28">
        <f t="shared" si="21"/>
        <v>22059232.557004943</v>
      </c>
      <c r="DA149" s="28">
        <f t="shared" si="21"/>
        <v>21919544.557004943</v>
      </c>
      <c r="DC149" s="28">
        <f t="shared" si="22"/>
        <v>-2534383.8284615725</v>
      </c>
      <c r="DD149" s="28">
        <f t="shared" si="22"/>
        <v>-2440635.6246082373</v>
      </c>
      <c r="DF149" s="28">
        <f t="shared" si="23"/>
        <v>846724.18103745952</v>
      </c>
    </row>
    <row r="150" spans="1:110" x14ac:dyDescent="0.3">
      <c r="A150" s="44" t="s">
        <v>179</v>
      </c>
      <c r="B150" s="39">
        <v>71479</v>
      </c>
      <c r="C150" s="39">
        <v>143029.62</v>
      </c>
      <c r="D150" s="39">
        <v>143029.62</v>
      </c>
      <c r="E150" s="39">
        <v>0</v>
      </c>
      <c r="F150" s="39">
        <v>0</v>
      </c>
      <c r="G150" s="40"/>
      <c r="H150" s="39">
        <v>56167</v>
      </c>
      <c r="I150" s="43">
        <v>60000</v>
      </c>
      <c r="J150" s="43">
        <v>60000</v>
      </c>
      <c r="K150" s="43">
        <v>0</v>
      </c>
      <c r="L150" s="43">
        <v>0</v>
      </c>
      <c r="M150" s="40"/>
      <c r="N150" s="39">
        <v>58281.3</v>
      </c>
      <c r="O150" s="28">
        <v>87466.12</v>
      </c>
      <c r="P150" s="28">
        <v>87466.12</v>
      </c>
      <c r="Q150" s="28">
        <v>0</v>
      </c>
      <c r="R150" s="28">
        <v>0</v>
      </c>
      <c r="T150" s="41">
        <v>172315.31</v>
      </c>
      <c r="U150" s="41">
        <v>172315.31</v>
      </c>
      <c r="V150" s="41">
        <v>172315.31</v>
      </c>
      <c r="W150" s="41">
        <v>172315.31</v>
      </c>
      <c r="X150" s="41">
        <v>172315.31</v>
      </c>
      <c r="Z150" s="28">
        <v>0</v>
      </c>
      <c r="AA150" s="28">
        <v>44617</v>
      </c>
      <c r="AB150" s="28">
        <v>28393</v>
      </c>
      <c r="AC150" s="28">
        <v>44617</v>
      </c>
      <c r="AD150" s="28">
        <v>28393</v>
      </c>
      <c r="AE150" s="33">
        <f t="shared" si="18"/>
        <v>8.1121939127254698E-4</v>
      </c>
      <c r="AF150" s="28">
        <f t="shared" si="19"/>
        <v>24336.58173817641</v>
      </c>
      <c r="AH150" s="28">
        <v>7822</v>
      </c>
      <c r="AI150" s="28">
        <v>7786</v>
      </c>
      <c r="AJ150" s="28">
        <v>7786</v>
      </c>
      <c r="AK150" s="28">
        <v>7786</v>
      </c>
      <c r="AL150" s="28">
        <v>7786</v>
      </c>
      <c r="AN150" s="28">
        <v>2502621</v>
      </c>
      <c r="AO150" s="28">
        <v>1292058</v>
      </c>
      <c r="AP150" s="28">
        <v>1292058</v>
      </c>
      <c r="AQ150" s="28">
        <v>1165563</v>
      </c>
      <c r="AR150" s="34">
        <v>1165563</v>
      </c>
      <c r="AS150" s="35">
        <v>2467163</v>
      </c>
      <c r="AT150" s="35"/>
      <c r="AU150" s="28">
        <v>0</v>
      </c>
      <c r="AV150" s="28">
        <v>616948</v>
      </c>
      <c r="AW150" s="28">
        <v>616948</v>
      </c>
      <c r="AX150" s="28">
        <v>666365</v>
      </c>
      <c r="AY150" s="28">
        <v>666365</v>
      </c>
      <c r="AZ150" s="42"/>
      <c r="BA150" s="36">
        <v>2002.1298280714868</v>
      </c>
      <c r="BB150" s="36">
        <v>0</v>
      </c>
      <c r="BC150" s="36">
        <v>0</v>
      </c>
      <c r="BD150" s="36">
        <v>0</v>
      </c>
      <c r="BE150" s="36">
        <v>0</v>
      </c>
      <c r="BF150" s="36"/>
      <c r="BG150" s="39">
        <v>33914</v>
      </c>
      <c r="BH150" s="39">
        <v>48818</v>
      </c>
      <c r="BI150" s="39">
        <v>48818</v>
      </c>
      <c r="BJ150" s="30">
        <v>0</v>
      </c>
      <c r="BK150" s="30">
        <v>0</v>
      </c>
      <c r="BL150" s="40"/>
      <c r="BM150" s="39">
        <v>0</v>
      </c>
      <c r="BN150" s="39">
        <v>0</v>
      </c>
      <c r="BO150" s="39">
        <v>0</v>
      </c>
      <c r="BP150" s="30">
        <v>0</v>
      </c>
      <c r="BQ150" s="30">
        <v>0</v>
      </c>
      <c r="BR150" s="39"/>
      <c r="BS150" s="43">
        <v>0</v>
      </c>
      <c r="BT150" s="43">
        <v>0</v>
      </c>
      <c r="BU150" s="43">
        <v>0</v>
      </c>
      <c r="BV150" s="36">
        <v>0</v>
      </c>
      <c r="BW150" s="36">
        <v>0</v>
      </c>
      <c r="BX150" s="36"/>
      <c r="BY150" s="43">
        <v>0</v>
      </c>
      <c r="BZ150" s="36">
        <v>0</v>
      </c>
      <c r="CA150" s="36">
        <v>0</v>
      </c>
      <c r="CB150" s="30">
        <v>0</v>
      </c>
      <c r="CC150" s="30">
        <v>0</v>
      </c>
      <c r="CD150" s="43"/>
      <c r="CE150" s="28">
        <f t="shared" si="16"/>
        <v>2904601.7398280716</v>
      </c>
      <c r="CF150" s="28">
        <f t="shared" si="16"/>
        <v>2473038.0500000003</v>
      </c>
      <c r="CG150" s="28">
        <f t="shared" si="16"/>
        <v>2456814.0500000003</v>
      </c>
      <c r="CH150" s="28">
        <f t="shared" si="20"/>
        <v>2056646.31</v>
      </c>
      <c r="CI150" s="28">
        <f t="shared" si="20"/>
        <v>2040422.31</v>
      </c>
      <c r="CK150" s="43">
        <v>0</v>
      </c>
      <c r="CL150" s="28">
        <v>-295378.56476061349</v>
      </c>
      <c r="CM150" s="28">
        <v>-304978.38127705519</v>
      </c>
      <c r="CN150" s="28">
        <v>-289840.1662234579</v>
      </c>
      <c r="CO150" s="28">
        <v>-289840.1662234579</v>
      </c>
      <c r="CQ150" s="28">
        <v>0</v>
      </c>
      <c r="CR150" s="28">
        <v>0</v>
      </c>
      <c r="CS150" s="28">
        <v>0</v>
      </c>
      <c r="CT150" s="28">
        <v>0</v>
      </c>
      <c r="CU150" s="28">
        <v>0</v>
      </c>
      <c r="CW150" s="28">
        <f t="shared" si="17"/>
        <v>2904601.7398280716</v>
      </c>
      <c r="CX150" s="28">
        <f t="shared" si="17"/>
        <v>2177659.4852393866</v>
      </c>
      <c r="CY150" s="28">
        <f t="shared" si="17"/>
        <v>2151835.6687229448</v>
      </c>
      <c r="CZ150" s="28">
        <f t="shared" si="21"/>
        <v>1766806.143776542</v>
      </c>
      <c r="DA150" s="28">
        <f t="shared" si="21"/>
        <v>1750582.143776542</v>
      </c>
      <c r="DC150" s="28">
        <f t="shared" si="22"/>
        <v>-410853.34146284452</v>
      </c>
      <c r="DD150" s="28">
        <f t="shared" si="22"/>
        <v>-401253.52494640276</v>
      </c>
      <c r="DF150" s="28">
        <f t="shared" si="23"/>
        <v>-1137795.5960515295</v>
      </c>
    </row>
    <row r="151" spans="1:110" x14ac:dyDescent="0.3">
      <c r="A151" s="27" t="s">
        <v>180</v>
      </c>
      <c r="B151" s="39">
        <v>0</v>
      </c>
      <c r="C151" s="39">
        <v>39961.99</v>
      </c>
      <c r="D151" s="39">
        <v>39961.99</v>
      </c>
      <c r="E151" s="39">
        <v>39961.99</v>
      </c>
      <c r="F151" s="39">
        <v>39961.99</v>
      </c>
      <c r="G151" s="40"/>
      <c r="H151" s="39">
        <v>152586</v>
      </c>
      <c r="I151" s="43">
        <v>2436</v>
      </c>
      <c r="J151" s="43">
        <v>2436</v>
      </c>
      <c r="K151" s="43">
        <v>2436</v>
      </c>
      <c r="L151" s="43">
        <v>2436</v>
      </c>
      <c r="M151" s="40"/>
      <c r="N151" s="39">
        <v>103014.78</v>
      </c>
      <c r="O151" s="28">
        <v>151702.66</v>
      </c>
      <c r="P151" s="28">
        <v>151702.66</v>
      </c>
      <c r="Q151" s="28">
        <v>0</v>
      </c>
      <c r="R151" s="28">
        <v>0</v>
      </c>
      <c r="T151" s="41">
        <v>540756.6</v>
      </c>
      <c r="U151" s="41">
        <v>540756.6</v>
      </c>
      <c r="V151" s="41">
        <v>540756.6</v>
      </c>
      <c r="W151" s="41">
        <v>540756.6</v>
      </c>
      <c r="X151" s="41">
        <v>540756.6</v>
      </c>
      <c r="Z151" s="28">
        <v>0</v>
      </c>
      <c r="AA151" s="28">
        <v>526335</v>
      </c>
      <c r="AB151" s="28">
        <v>334940</v>
      </c>
      <c r="AC151" s="28">
        <v>526335</v>
      </c>
      <c r="AD151" s="28">
        <v>334940</v>
      </c>
      <c r="AE151" s="33">
        <f t="shared" si="18"/>
        <v>9.5697415403419323E-3</v>
      </c>
      <c r="AF151" s="28">
        <f t="shared" si="19"/>
        <v>287092.24621025799</v>
      </c>
      <c r="AH151" s="28">
        <v>262909</v>
      </c>
      <c r="AI151" s="28">
        <v>265405</v>
      </c>
      <c r="AJ151" s="28">
        <v>265405</v>
      </c>
      <c r="AK151" s="28">
        <v>265405</v>
      </c>
      <c r="AL151" s="28">
        <v>265405</v>
      </c>
      <c r="AN151" s="28">
        <v>21301522</v>
      </c>
      <c r="AO151" s="28">
        <v>11109557</v>
      </c>
      <c r="AP151" s="28">
        <v>11109557</v>
      </c>
      <c r="AQ151" s="28">
        <v>8129335</v>
      </c>
      <c r="AR151" s="34">
        <v>8129335</v>
      </c>
      <c r="AS151" s="35">
        <v>21592105</v>
      </c>
      <c r="AT151" s="35"/>
      <c r="AU151" s="28">
        <v>0</v>
      </c>
      <c r="AV151" s="28">
        <v>7273968</v>
      </c>
      <c r="AW151" s="28">
        <v>7273968</v>
      </c>
      <c r="AX151" s="28">
        <v>5607169</v>
      </c>
      <c r="AY151" s="28">
        <v>5607169</v>
      </c>
      <c r="AZ151" s="42"/>
      <c r="BA151" s="36">
        <v>1948455.0984640112</v>
      </c>
      <c r="BB151" s="36">
        <v>0</v>
      </c>
      <c r="BC151" s="36">
        <v>0</v>
      </c>
      <c r="BD151" s="36">
        <v>0</v>
      </c>
      <c r="BE151" s="36">
        <v>0</v>
      </c>
      <c r="BF151" s="36"/>
      <c r="BG151" s="39">
        <v>919984</v>
      </c>
      <c r="BH151" s="39">
        <v>1324296</v>
      </c>
      <c r="BI151" s="39">
        <v>1324296</v>
      </c>
      <c r="BJ151" s="30">
        <v>0</v>
      </c>
      <c r="BK151" s="30">
        <v>0</v>
      </c>
      <c r="BL151" s="40"/>
      <c r="BM151" s="39">
        <v>58914</v>
      </c>
      <c r="BN151" s="39">
        <v>61586</v>
      </c>
      <c r="BO151" s="39">
        <v>61586</v>
      </c>
      <c r="BP151" s="30">
        <v>0</v>
      </c>
      <c r="BQ151" s="30">
        <v>0</v>
      </c>
      <c r="BR151" s="39"/>
      <c r="BS151" s="43">
        <v>0</v>
      </c>
      <c r="BT151" s="43">
        <v>0</v>
      </c>
      <c r="BU151" s="43">
        <v>0</v>
      </c>
      <c r="BV151" s="36">
        <v>0</v>
      </c>
      <c r="BW151" s="36">
        <v>0</v>
      </c>
      <c r="BX151" s="36"/>
      <c r="BY151" s="43">
        <v>0</v>
      </c>
      <c r="BZ151" s="36">
        <v>0</v>
      </c>
      <c r="CA151" s="36">
        <v>0</v>
      </c>
      <c r="CB151" s="30">
        <v>0</v>
      </c>
      <c r="CC151" s="30">
        <v>0</v>
      </c>
      <c r="CD151" s="43"/>
      <c r="CE151" s="28">
        <f t="shared" si="16"/>
        <v>25288141.478464015</v>
      </c>
      <c r="CF151" s="28">
        <f t="shared" si="16"/>
        <v>21296004.25</v>
      </c>
      <c r="CG151" s="28">
        <f t="shared" si="16"/>
        <v>21104609.25</v>
      </c>
      <c r="CH151" s="28">
        <f t="shared" si="20"/>
        <v>15111398.59</v>
      </c>
      <c r="CI151" s="28">
        <f t="shared" si="20"/>
        <v>14920003.59</v>
      </c>
      <c r="CK151" s="43">
        <v>0</v>
      </c>
      <c r="CL151" s="28">
        <v>-5230018.4069699999</v>
      </c>
      <c r="CM151" s="28">
        <v>-5399994.2382399999</v>
      </c>
      <c r="CN151" s="28">
        <v>-5131954.6686011227</v>
      </c>
      <c r="CO151" s="28">
        <v>-5131954.6686011227</v>
      </c>
      <c r="CQ151" s="28">
        <v>0</v>
      </c>
      <c r="CR151" s="28">
        <v>1132844.3870000001</v>
      </c>
      <c r="CS151" s="28">
        <v>1132844.3870000001</v>
      </c>
      <c r="CT151" s="28">
        <v>1132844.3870000001</v>
      </c>
      <c r="CU151" s="28">
        <v>1132844.3870000001</v>
      </c>
      <c r="CW151" s="28">
        <f t="shared" si="17"/>
        <v>25288141.478464015</v>
      </c>
      <c r="CX151" s="28">
        <f t="shared" si="17"/>
        <v>17198830.23003</v>
      </c>
      <c r="CY151" s="28">
        <f t="shared" si="17"/>
        <v>16837459.398759998</v>
      </c>
      <c r="CZ151" s="28">
        <f t="shared" si="21"/>
        <v>11112288.308398876</v>
      </c>
      <c r="DA151" s="28">
        <f t="shared" si="21"/>
        <v>10920893.308398876</v>
      </c>
      <c r="DC151" s="28">
        <f t="shared" si="22"/>
        <v>-6086541.9216311239</v>
      </c>
      <c r="DD151" s="28">
        <f t="shared" si="22"/>
        <v>-5916566.090361122</v>
      </c>
      <c r="DF151" s="28">
        <f t="shared" si="23"/>
        <v>-14175853.170065138</v>
      </c>
    </row>
    <row r="152" spans="1:110" x14ac:dyDescent="0.3">
      <c r="A152" s="27" t="s">
        <v>181</v>
      </c>
      <c r="B152" s="39">
        <v>9522</v>
      </c>
      <c r="C152" s="39">
        <v>2499.75</v>
      </c>
      <c r="D152" s="39">
        <v>2499.75</v>
      </c>
      <c r="E152" s="39">
        <v>0</v>
      </c>
      <c r="F152" s="39">
        <v>0</v>
      </c>
      <c r="G152" s="40"/>
      <c r="H152" s="39">
        <v>0</v>
      </c>
      <c r="I152" s="39">
        <v>0</v>
      </c>
      <c r="J152" s="39">
        <v>0</v>
      </c>
      <c r="K152" s="39">
        <v>0</v>
      </c>
      <c r="L152" s="39">
        <v>0</v>
      </c>
      <c r="M152" s="40"/>
      <c r="N152" s="39">
        <v>5413.9800000000005</v>
      </c>
      <c r="O152" s="28">
        <v>8125.39</v>
      </c>
      <c r="P152" s="28">
        <v>8125.39</v>
      </c>
      <c r="Q152" s="28">
        <v>0</v>
      </c>
      <c r="R152" s="28">
        <v>0</v>
      </c>
      <c r="T152" s="41">
        <v>181587.8</v>
      </c>
      <c r="U152" s="41">
        <v>181587.8</v>
      </c>
      <c r="V152" s="41">
        <v>181587.8</v>
      </c>
      <c r="W152" s="41">
        <v>181587.8</v>
      </c>
      <c r="X152" s="41">
        <v>181587.8</v>
      </c>
      <c r="Z152" s="28">
        <v>0</v>
      </c>
      <c r="AA152" s="28">
        <v>39856</v>
      </c>
      <c r="AB152" s="28">
        <v>25363</v>
      </c>
      <c r="AC152" s="28">
        <v>39856</v>
      </c>
      <c r="AD152" s="28">
        <v>25363</v>
      </c>
      <c r="AE152" s="33">
        <f t="shared" si="18"/>
        <v>7.246556258502058E-4</v>
      </c>
      <c r="AF152" s="28">
        <f t="shared" si="19"/>
        <v>21739.668775506176</v>
      </c>
      <c r="AH152" s="28">
        <v>0</v>
      </c>
      <c r="AI152" s="28">
        <v>0</v>
      </c>
      <c r="AJ152" s="28">
        <v>0</v>
      </c>
      <c r="AK152" s="28">
        <v>0</v>
      </c>
      <c r="AL152" s="28">
        <v>0</v>
      </c>
      <c r="AN152" s="28">
        <v>33205</v>
      </c>
      <c r="AO152" s="28">
        <v>15900</v>
      </c>
      <c r="AP152" s="28">
        <v>15900</v>
      </c>
      <c r="AQ152" s="28">
        <v>15900</v>
      </c>
      <c r="AR152" s="34">
        <v>15900</v>
      </c>
      <c r="AS152" s="35">
        <v>47032</v>
      </c>
      <c r="AT152" s="35"/>
      <c r="AU152" s="28">
        <v>0</v>
      </c>
      <c r="AV152" s="28">
        <v>60883</v>
      </c>
      <c r="AW152" s="28">
        <v>60883</v>
      </c>
      <c r="AX152" s="28">
        <v>0</v>
      </c>
      <c r="AY152" s="28">
        <v>0</v>
      </c>
      <c r="AZ152" s="42"/>
      <c r="BA152" s="36">
        <v>288.14507881432445</v>
      </c>
      <c r="BB152" s="36">
        <v>0</v>
      </c>
      <c r="BC152" s="36">
        <v>0</v>
      </c>
      <c r="BD152" s="36">
        <v>0</v>
      </c>
      <c r="BE152" s="36">
        <v>0</v>
      </c>
      <c r="BF152" s="36"/>
      <c r="BG152" s="39">
        <v>11006</v>
      </c>
      <c r="BH152" s="39">
        <v>15842</v>
      </c>
      <c r="BI152" s="39">
        <v>15842</v>
      </c>
      <c r="BJ152" s="30">
        <v>0</v>
      </c>
      <c r="BK152" s="30">
        <v>0</v>
      </c>
      <c r="BL152" s="40"/>
      <c r="BM152" s="39">
        <v>0</v>
      </c>
      <c r="BN152" s="39">
        <v>0</v>
      </c>
      <c r="BO152" s="39">
        <v>0</v>
      </c>
      <c r="BP152" s="30">
        <v>0</v>
      </c>
      <c r="BQ152" s="30">
        <v>0</v>
      </c>
      <c r="BR152" s="39"/>
      <c r="BS152" s="43">
        <v>0</v>
      </c>
      <c r="BT152" s="43">
        <v>0</v>
      </c>
      <c r="BU152" s="43">
        <v>0</v>
      </c>
      <c r="BV152" s="36">
        <v>0</v>
      </c>
      <c r="BW152" s="36">
        <v>0</v>
      </c>
      <c r="BX152" s="36"/>
      <c r="BY152" s="43">
        <v>0</v>
      </c>
      <c r="BZ152" s="36">
        <v>0</v>
      </c>
      <c r="CA152" s="36">
        <v>0</v>
      </c>
      <c r="CB152" s="30">
        <v>0</v>
      </c>
      <c r="CC152" s="30">
        <v>0</v>
      </c>
      <c r="CD152" s="43"/>
      <c r="CE152" s="28">
        <f t="shared" si="16"/>
        <v>241022.92507881433</v>
      </c>
      <c r="CF152" s="28">
        <f t="shared" si="16"/>
        <v>324693.94</v>
      </c>
      <c r="CG152" s="28">
        <f t="shared" si="16"/>
        <v>310200.94</v>
      </c>
      <c r="CH152" s="28">
        <f t="shared" si="20"/>
        <v>237343.8</v>
      </c>
      <c r="CI152" s="28">
        <f t="shared" si="20"/>
        <v>222850.8</v>
      </c>
      <c r="CK152" s="43">
        <v>0</v>
      </c>
      <c r="CL152" s="28">
        <v>-140733.7880492688</v>
      </c>
      <c r="CM152" s="28">
        <v>-145307.64243180226</v>
      </c>
      <c r="CN152" s="28">
        <v>-138095.00548733131</v>
      </c>
      <c r="CO152" s="28">
        <v>-138095.00548733131</v>
      </c>
      <c r="CQ152" s="28">
        <v>0</v>
      </c>
      <c r="CR152" s="28">
        <v>0</v>
      </c>
      <c r="CS152" s="28">
        <v>0</v>
      </c>
      <c r="CT152" s="28">
        <v>0</v>
      </c>
      <c r="CU152" s="28">
        <v>0</v>
      </c>
      <c r="CW152" s="28">
        <f t="shared" si="17"/>
        <v>241022.92507881433</v>
      </c>
      <c r="CX152" s="28">
        <f t="shared" si="17"/>
        <v>183960.1519507312</v>
      </c>
      <c r="CY152" s="28">
        <f t="shared" si="17"/>
        <v>164893.29756819774</v>
      </c>
      <c r="CZ152" s="28">
        <f t="shared" si="21"/>
        <v>99248.794512668683</v>
      </c>
      <c r="DA152" s="28">
        <f t="shared" si="21"/>
        <v>84755.794512668683</v>
      </c>
      <c r="DC152" s="28">
        <f t="shared" si="22"/>
        <v>-84711.357438062521</v>
      </c>
      <c r="DD152" s="28">
        <f t="shared" si="22"/>
        <v>-80137.503055529058</v>
      </c>
      <c r="DF152" s="28">
        <f t="shared" si="23"/>
        <v>-141774.13056614564</v>
      </c>
    </row>
    <row r="153" spans="1:110" x14ac:dyDescent="0.3">
      <c r="A153" s="27" t="s">
        <v>182</v>
      </c>
      <c r="B153" s="39">
        <v>6117</v>
      </c>
      <c r="C153" s="39">
        <v>17485.8</v>
      </c>
      <c r="D153" s="39">
        <v>17485.8</v>
      </c>
      <c r="E153" s="39">
        <v>0</v>
      </c>
      <c r="F153" s="39">
        <v>0</v>
      </c>
      <c r="G153" s="40"/>
      <c r="H153" s="39">
        <v>0</v>
      </c>
      <c r="I153" s="39">
        <v>0</v>
      </c>
      <c r="J153" s="39">
        <v>0</v>
      </c>
      <c r="K153" s="39">
        <v>0</v>
      </c>
      <c r="L153" s="39">
        <v>0</v>
      </c>
      <c r="M153" s="40"/>
      <c r="N153" s="39">
        <v>5769.06</v>
      </c>
      <c r="O153" s="28">
        <v>8526.3700000000008</v>
      </c>
      <c r="P153" s="28">
        <v>8526.3700000000008</v>
      </c>
      <c r="Q153" s="28">
        <v>0</v>
      </c>
      <c r="R153" s="28">
        <v>0</v>
      </c>
      <c r="T153" s="41">
        <v>329965.15000000002</v>
      </c>
      <c r="U153" s="41">
        <v>329965.15000000002</v>
      </c>
      <c r="V153" s="41">
        <v>329965.15000000002</v>
      </c>
      <c r="W153" s="41">
        <v>329965.15000000002</v>
      </c>
      <c r="X153" s="41">
        <v>329965.15000000002</v>
      </c>
      <c r="Z153" s="28">
        <v>0</v>
      </c>
      <c r="AA153" s="28">
        <v>95183</v>
      </c>
      <c r="AB153" s="28">
        <v>60571</v>
      </c>
      <c r="AC153" s="28">
        <v>95183</v>
      </c>
      <c r="AD153" s="28">
        <v>60571</v>
      </c>
      <c r="AE153" s="33">
        <f t="shared" si="18"/>
        <v>1.7306025801711196E-3</v>
      </c>
      <c r="AF153" s="28">
        <f t="shared" si="19"/>
        <v>51918.07740513359</v>
      </c>
      <c r="AH153" s="28">
        <v>0</v>
      </c>
      <c r="AI153" s="28">
        <v>0</v>
      </c>
      <c r="AJ153" s="28">
        <v>0</v>
      </c>
      <c r="AK153" s="28">
        <v>0</v>
      </c>
      <c r="AL153" s="28">
        <v>0</v>
      </c>
      <c r="AN153" s="28">
        <v>50646</v>
      </c>
      <c r="AO153" s="28">
        <v>29500</v>
      </c>
      <c r="AP153" s="28">
        <v>29500</v>
      </c>
      <c r="AQ153" s="28">
        <v>29500</v>
      </c>
      <c r="AR153" s="34">
        <v>29500</v>
      </c>
      <c r="AS153" s="35">
        <v>92414</v>
      </c>
      <c r="AT153" s="35"/>
      <c r="AU153" s="28">
        <v>0</v>
      </c>
      <c r="AV153" s="28">
        <v>49444</v>
      </c>
      <c r="AW153" s="28">
        <v>49444</v>
      </c>
      <c r="AX153" s="28">
        <v>0</v>
      </c>
      <c r="AY153" s="28">
        <v>0</v>
      </c>
      <c r="AZ153" s="42"/>
      <c r="BA153" s="36">
        <v>158.42663004920422</v>
      </c>
      <c r="BB153" s="36">
        <v>0</v>
      </c>
      <c r="BC153" s="36">
        <v>0</v>
      </c>
      <c r="BD153" s="36">
        <v>0</v>
      </c>
      <c r="BE153" s="36">
        <v>0</v>
      </c>
      <c r="BF153" s="36"/>
      <c r="BG153" s="39">
        <v>25496</v>
      </c>
      <c r="BH153" s="39">
        <v>36701</v>
      </c>
      <c r="BI153" s="39">
        <v>36701</v>
      </c>
      <c r="BJ153" s="30">
        <v>0</v>
      </c>
      <c r="BK153" s="30">
        <v>0</v>
      </c>
      <c r="BL153" s="40"/>
      <c r="BM153" s="39">
        <v>0</v>
      </c>
      <c r="BN153" s="39">
        <v>0</v>
      </c>
      <c r="BO153" s="39">
        <v>0</v>
      </c>
      <c r="BP153" s="30">
        <v>0</v>
      </c>
      <c r="BQ153" s="30">
        <v>0</v>
      </c>
      <c r="BR153" s="39"/>
      <c r="BS153" s="43">
        <v>0</v>
      </c>
      <c r="BT153" s="43">
        <v>0</v>
      </c>
      <c r="BU153" s="43">
        <v>0</v>
      </c>
      <c r="BV153" s="36">
        <v>0</v>
      </c>
      <c r="BW153" s="36">
        <v>0</v>
      </c>
      <c r="BX153" s="36"/>
      <c r="BY153" s="43">
        <v>0</v>
      </c>
      <c r="BZ153" s="36">
        <v>0</v>
      </c>
      <c r="CA153" s="36">
        <v>0</v>
      </c>
      <c r="CB153" s="30">
        <v>0</v>
      </c>
      <c r="CC153" s="30">
        <v>0</v>
      </c>
      <c r="CD153" s="43"/>
      <c r="CE153" s="28">
        <f t="shared" si="16"/>
        <v>418151.63663004921</v>
      </c>
      <c r="CF153" s="28">
        <f t="shared" si="16"/>
        <v>566805.32000000007</v>
      </c>
      <c r="CG153" s="28">
        <f t="shared" si="16"/>
        <v>532193.32000000007</v>
      </c>
      <c r="CH153" s="28">
        <f t="shared" si="20"/>
        <v>454648.15</v>
      </c>
      <c r="CI153" s="28">
        <f t="shared" si="20"/>
        <v>420036.15</v>
      </c>
      <c r="CK153" s="43">
        <v>0</v>
      </c>
      <c r="CL153" s="28">
        <v>-423137.62376538059</v>
      </c>
      <c r="CM153" s="28">
        <v>-436889.61539227079</v>
      </c>
      <c r="CN153" s="28">
        <v>-415203.72105183423</v>
      </c>
      <c r="CO153" s="28">
        <v>-415203.72105183423</v>
      </c>
      <c r="CQ153" s="28">
        <v>0</v>
      </c>
      <c r="CR153" s="28">
        <v>0</v>
      </c>
      <c r="CS153" s="28">
        <v>0</v>
      </c>
      <c r="CT153" s="28">
        <v>0</v>
      </c>
      <c r="CU153" s="28">
        <v>0</v>
      </c>
      <c r="CW153" s="28">
        <f t="shared" si="17"/>
        <v>418151.63663004921</v>
      </c>
      <c r="CX153" s="28">
        <f t="shared" si="17"/>
        <v>143667.69623461942</v>
      </c>
      <c r="CY153" s="28">
        <f t="shared" si="17"/>
        <v>95303.704607729233</v>
      </c>
      <c r="CZ153" s="28">
        <f t="shared" si="21"/>
        <v>39444.428948165791</v>
      </c>
      <c r="DA153" s="28">
        <f t="shared" si="21"/>
        <v>4832.4289481657906</v>
      </c>
      <c r="DC153" s="28">
        <f t="shared" si="22"/>
        <v>-104223.26728645363</v>
      </c>
      <c r="DD153" s="28">
        <f t="shared" si="22"/>
        <v>-90471.275659563442</v>
      </c>
      <c r="DF153" s="28">
        <f t="shared" si="23"/>
        <v>-378707.20768188342</v>
      </c>
    </row>
    <row r="154" spans="1:110" x14ac:dyDescent="0.3">
      <c r="A154" s="27" t="s">
        <v>183</v>
      </c>
      <c r="B154" s="39">
        <v>3896947</v>
      </c>
      <c r="C154" s="39">
        <v>3623449.43</v>
      </c>
      <c r="D154" s="39">
        <v>3623449.43</v>
      </c>
      <c r="E154" s="39">
        <v>3623449.43</v>
      </c>
      <c r="F154" s="39">
        <v>3623449.43</v>
      </c>
      <c r="G154" s="40"/>
      <c r="H154" s="39">
        <v>5404535</v>
      </c>
      <c r="I154" s="39">
        <v>0</v>
      </c>
      <c r="J154" s="39">
        <v>0</v>
      </c>
      <c r="K154" s="39">
        <v>0</v>
      </c>
      <c r="L154" s="39">
        <v>0</v>
      </c>
      <c r="M154" s="40"/>
      <c r="N154" s="39">
        <v>1923983.1600000001</v>
      </c>
      <c r="O154" s="28">
        <v>2887434.95</v>
      </c>
      <c r="P154" s="28">
        <v>2887434.95</v>
      </c>
      <c r="Q154" s="28">
        <v>0</v>
      </c>
      <c r="R154" s="28">
        <v>0</v>
      </c>
      <c r="T154" s="41">
        <v>1072044.8799999999</v>
      </c>
      <c r="U154" s="41">
        <v>1072044.8799999999</v>
      </c>
      <c r="V154" s="41">
        <v>1072044.8799999999</v>
      </c>
      <c r="W154" s="41">
        <v>1072044.8799999999</v>
      </c>
      <c r="X154" s="41">
        <v>1072044.8799999999</v>
      </c>
      <c r="Z154" s="28">
        <v>0</v>
      </c>
      <c r="AA154" s="28">
        <v>2387262</v>
      </c>
      <c r="AB154" s="28">
        <v>1519166</v>
      </c>
      <c r="AC154" s="28">
        <v>2387262</v>
      </c>
      <c r="AD154" s="28">
        <v>1519166</v>
      </c>
      <c r="AE154" s="33">
        <f t="shared" si="18"/>
        <v>4.3404828349016808E-2</v>
      </c>
      <c r="AF154" s="28">
        <f t="shared" si="19"/>
        <v>1302144.8504705043</v>
      </c>
      <c r="AH154" s="28">
        <v>1910140</v>
      </c>
      <c r="AI154" s="28">
        <v>1894809</v>
      </c>
      <c r="AJ154" s="28">
        <v>1894809</v>
      </c>
      <c r="AK154" s="28">
        <v>1894809</v>
      </c>
      <c r="AL154" s="28">
        <v>1894809</v>
      </c>
      <c r="AN154" s="28">
        <v>133606066</v>
      </c>
      <c r="AO154" s="28">
        <v>138981879</v>
      </c>
      <c r="AP154" s="28">
        <v>138981879</v>
      </c>
      <c r="AQ154" s="28">
        <v>151411882</v>
      </c>
      <c r="AR154" s="34">
        <v>151411882</v>
      </c>
      <c r="AS154" s="35">
        <v>134105460</v>
      </c>
      <c r="AT154" s="35"/>
      <c r="AU154" s="28">
        <v>0</v>
      </c>
      <c r="AV154" s="28">
        <v>32725183</v>
      </c>
      <c r="AW154" s="28">
        <v>32725183</v>
      </c>
      <c r="AX154" s="28">
        <v>42084943</v>
      </c>
      <c r="AY154" s="28">
        <v>42084943</v>
      </c>
      <c r="AZ154" s="42"/>
      <c r="BA154" s="36">
        <v>2516158.3200907987</v>
      </c>
      <c r="BB154" s="36">
        <v>0</v>
      </c>
      <c r="BC154" s="36">
        <v>0</v>
      </c>
      <c r="BD154" s="36">
        <v>0</v>
      </c>
      <c r="BE154" s="36">
        <v>0</v>
      </c>
      <c r="BF154" s="36"/>
      <c r="BG154" s="39">
        <v>13438542</v>
      </c>
      <c r="BH154" s="39">
        <v>5595448</v>
      </c>
      <c r="BI154" s="39">
        <v>5595448</v>
      </c>
      <c r="BJ154" s="30">
        <v>0</v>
      </c>
      <c r="BK154" s="30">
        <v>0</v>
      </c>
      <c r="BL154" s="40"/>
      <c r="BM154" s="39">
        <v>3141669</v>
      </c>
      <c r="BN154" s="39">
        <v>3284145</v>
      </c>
      <c r="BO154" s="39">
        <v>3284145</v>
      </c>
      <c r="BP154" s="30">
        <v>0</v>
      </c>
      <c r="BQ154" s="30">
        <v>0</v>
      </c>
      <c r="BR154" s="39"/>
      <c r="BS154" s="43">
        <v>0</v>
      </c>
      <c r="BT154" s="28">
        <v>11801968.304860871</v>
      </c>
      <c r="BU154" s="28">
        <v>11801968.304860871</v>
      </c>
      <c r="BV154" s="36">
        <v>0</v>
      </c>
      <c r="BW154" s="36">
        <v>0</v>
      </c>
      <c r="BX154" s="36"/>
      <c r="BY154" s="43">
        <v>0</v>
      </c>
      <c r="BZ154" s="36">
        <v>0</v>
      </c>
      <c r="CA154" s="36">
        <v>0</v>
      </c>
      <c r="CB154" s="30">
        <v>6211019</v>
      </c>
      <c r="CC154" s="30">
        <v>6211019</v>
      </c>
      <c r="CE154" s="28">
        <f t="shared" si="16"/>
        <v>166910085.36009079</v>
      </c>
      <c r="CF154" s="28">
        <f t="shared" si="16"/>
        <v>204253623.56486088</v>
      </c>
      <c r="CG154" s="28">
        <f t="shared" si="16"/>
        <v>203385527.56486088</v>
      </c>
      <c r="CH154" s="28">
        <f t="shared" si="20"/>
        <v>208685409.31</v>
      </c>
      <c r="CI154" s="28">
        <f t="shared" si="20"/>
        <v>207817313.31</v>
      </c>
      <c r="CK154" s="43">
        <v>0</v>
      </c>
      <c r="CL154" s="28">
        <v>-12291680.339399999</v>
      </c>
      <c r="CM154" s="28">
        <v>-12691160.498133332</v>
      </c>
      <c r="CN154" s="28">
        <v>-12061209.2337323</v>
      </c>
      <c r="CO154" s="28">
        <v>-12061209.2337323</v>
      </c>
      <c r="CQ154" s="28">
        <v>0</v>
      </c>
      <c r="CR154" s="28">
        <v>19073459.874600001</v>
      </c>
      <c r="CS154" s="28">
        <v>19073459.874600001</v>
      </c>
      <c r="CT154" s="28">
        <v>19073459.874600001</v>
      </c>
      <c r="CU154" s="28">
        <v>19073459.874600001</v>
      </c>
      <c r="CW154" s="28">
        <f t="shared" si="17"/>
        <v>166910085.36009079</v>
      </c>
      <c r="CX154" s="28">
        <f t="shared" si="17"/>
        <v>211035403.10006088</v>
      </c>
      <c r="CY154" s="28">
        <f t="shared" si="17"/>
        <v>209767826.94132751</v>
      </c>
      <c r="CZ154" s="28">
        <f t="shared" si="21"/>
        <v>215697659.95086771</v>
      </c>
      <c r="DA154" s="28">
        <f t="shared" si="21"/>
        <v>214829563.95086771</v>
      </c>
      <c r="DC154" s="28">
        <f t="shared" si="22"/>
        <v>4662256.8508068323</v>
      </c>
      <c r="DD154" s="28">
        <f t="shared" si="22"/>
        <v>5061737.0095402002</v>
      </c>
      <c r="DF154" s="28">
        <f t="shared" si="23"/>
        <v>48787574.59077692</v>
      </c>
    </row>
    <row r="155" spans="1:110" x14ac:dyDescent="0.3">
      <c r="A155" s="27" t="s">
        <v>184</v>
      </c>
      <c r="B155" s="39">
        <v>122408</v>
      </c>
      <c r="C155" s="39">
        <v>182356.65</v>
      </c>
      <c r="D155" s="39">
        <v>182356.65</v>
      </c>
      <c r="E155" s="39">
        <v>0</v>
      </c>
      <c r="F155" s="39">
        <v>0</v>
      </c>
      <c r="G155" s="40"/>
      <c r="H155" s="39">
        <v>61523</v>
      </c>
      <c r="I155" s="43">
        <v>16417</v>
      </c>
      <c r="J155" s="43">
        <v>16417</v>
      </c>
      <c r="K155" s="43">
        <v>0</v>
      </c>
      <c r="L155" s="43">
        <v>0</v>
      </c>
      <c r="M155" s="40"/>
      <c r="N155" s="39">
        <v>28116.66</v>
      </c>
      <c r="O155" s="28">
        <v>42167.34</v>
      </c>
      <c r="P155" s="28">
        <v>42167.34</v>
      </c>
      <c r="Q155" s="28">
        <v>0</v>
      </c>
      <c r="R155" s="28">
        <v>0</v>
      </c>
      <c r="T155" s="41">
        <v>320698.02</v>
      </c>
      <c r="U155" s="41">
        <v>320698.02</v>
      </c>
      <c r="V155" s="41">
        <v>320698.02</v>
      </c>
      <c r="W155" s="41">
        <v>320698.02</v>
      </c>
      <c r="X155" s="41">
        <v>320698.02</v>
      </c>
      <c r="Z155" s="28">
        <v>0</v>
      </c>
      <c r="AA155" s="28">
        <v>216518</v>
      </c>
      <c r="AB155" s="28">
        <v>137784</v>
      </c>
      <c r="AC155" s="28">
        <v>216518</v>
      </c>
      <c r="AD155" s="28">
        <v>137784</v>
      </c>
      <c r="AE155" s="33">
        <f t="shared" si="18"/>
        <v>3.9366967783479243E-3</v>
      </c>
      <c r="AF155" s="28">
        <f t="shared" si="19"/>
        <v>118100.90335043773</v>
      </c>
      <c r="AH155" s="28">
        <v>12576</v>
      </c>
      <c r="AI155" s="28">
        <v>11697</v>
      </c>
      <c r="AJ155" s="28">
        <v>11697</v>
      </c>
      <c r="AK155" s="28">
        <v>11697</v>
      </c>
      <c r="AL155" s="28">
        <v>11697</v>
      </c>
      <c r="AN155" s="28">
        <v>321279</v>
      </c>
      <c r="AO155" s="28">
        <v>0</v>
      </c>
      <c r="AP155" s="28">
        <v>0</v>
      </c>
      <c r="AQ155" s="28">
        <v>0</v>
      </c>
      <c r="AR155" s="34">
        <v>0</v>
      </c>
      <c r="AS155" s="35">
        <v>467790</v>
      </c>
      <c r="AT155" s="35"/>
      <c r="AU155" s="28">
        <v>0</v>
      </c>
      <c r="AV155" s="28">
        <v>1138073</v>
      </c>
      <c r="AW155" s="28">
        <v>1138073</v>
      </c>
      <c r="AX155" s="28">
        <v>0</v>
      </c>
      <c r="AY155" s="28">
        <v>0</v>
      </c>
      <c r="AZ155" s="42"/>
      <c r="BA155" s="36">
        <v>34255.239867753102</v>
      </c>
      <c r="BB155" s="36">
        <v>0</v>
      </c>
      <c r="BC155" s="36">
        <v>0</v>
      </c>
      <c r="BD155" s="36">
        <v>0</v>
      </c>
      <c r="BE155" s="36">
        <v>0</v>
      </c>
      <c r="BF155" s="36"/>
      <c r="BG155" s="39">
        <v>259091</v>
      </c>
      <c r="BH155" s="39">
        <v>372956</v>
      </c>
      <c r="BI155" s="39">
        <v>372956</v>
      </c>
      <c r="BJ155" s="30">
        <v>0</v>
      </c>
      <c r="BK155" s="30">
        <v>0</v>
      </c>
      <c r="BL155" s="40"/>
      <c r="BM155" s="39">
        <v>0</v>
      </c>
      <c r="BN155" s="39">
        <v>0</v>
      </c>
      <c r="BO155" s="39">
        <v>0</v>
      </c>
      <c r="BP155" s="30">
        <v>0</v>
      </c>
      <c r="BQ155" s="30">
        <v>0</v>
      </c>
      <c r="BR155" s="39"/>
      <c r="BS155" s="43">
        <v>0</v>
      </c>
      <c r="BT155" s="43">
        <v>0</v>
      </c>
      <c r="BU155" s="43">
        <v>0</v>
      </c>
      <c r="BV155" s="36">
        <v>0</v>
      </c>
      <c r="BW155" s="36">
        <v>0</v>
      </c>
      <c r="BX155" s="36"/>
      <c r="BY155" s="43">
        <v>0</v>
      </c>
      <c r="BZ155" s="36">
        <v>0</v>
      </c>
      <c r="CA155" s="36">
        <v>0</v>
      </c>
      <c r="CB155" s="30">
        <v>0</v>
      </c>
      <c r="CC155" s="30">
        <v>0</v>
      </c>
      <c r="CD155" s="43"/>
      <c r="CE155" s="28">
        <f t="shared" si="16"/>
        <v>1159946.9198677531</v>
      </c>
      <c r="CF155" s="28">
        <f t="shared" si="16"/>
        <v>2300883.0099999998</v>
      </c>
      <c r="CG155" s="28">
        <f t="shared" si="16"/>
        <v>2222149.0100000002</v>
      </c>
      <c r="CH155" s="28">
        <f t="shared" si="20"/>
        <v>548913.02</v>
      </c>
      <c r="CI155" s="28">
        <f t="shared" si="20"/>
        <v>470179.02</v>
      </c>
      <c r="CK155" s="43">
        <v>0</v>
      </c>
      <c r="CL155" s="28">
        <v>-2383220.1957899998</v>
      </c>
      <c r="CM155" s="28">
        <v>-2460674.9583466668</v>
      </c>
      <c r="CN155" s="28">
        <v>-2338534.4100872353</v>
      </c>
      <c r="CO155" s="28">
        <v>-2338534.4100872353</v>
      </c>
      <c r="CQ155" s="28">
        <v>0</v>
      </c>
      <c r="CR155" s="28">
        <v>463619.85904000001</v>
      </c>
      <c r="CS155" s="28">
        <v>463619.85904000001</v>
      </c>
      <c r="CT155" s="28">
        <v>463619.85904000001</v>
      </c>
      <c r="CU155" s="28">
        <v>463619.85904000001</v>
      </c>
      <c r="CW155" s="28">
        <f t="shared" si="17"/>
        <v>1159946.9198677531</v>
      </c>
      <c r="CX155" s="28">
        <f t="shared" si="17"/>
        <v>381282.67325000023</v>
      </c>
      <c r="CY155" s="28">
        <f t="shared" si="17"/>
        <v>225093.91069333325</v>
      </c>
      <c r="CZ155" s="28">
        <f t="shared" si="21"/>
        <v>-1326001.5310472352</v>
      </c>
      <c r="DA155" s="28">
        <f t="shared" si="21"/>
        <v>-1404735.5310472352</v>
      </c>
      <c r="DC155" s="28">
        <f t="shared" si="22"/>
        <v>-1707284.2042972355</v>
      </c>
      <c r="DD155" s="28">
        <f t="shared" si="22"/>
        <v>-1629829.4417405685</v>
      </c>
      <c r="DF155" s="28">
        <f t="shared" si="23"/>
        <v>-2485948.4509149883</v>
      </c>
    </row>
    <row r="156" spans="1:110" x14ac:dyDescent="0.3">
      <c r="A156" s="27" t="s">
        <v>185</v>
      </c>
      <c r="B156" s="39">
        <v>15917</v>
      </c>
      <c r="C156" s="39">
        <v>11661.86</v>
      </c>
      <c r="D156" s="39">
        <v>11661.86</v>
      </c>
      <c r="E156" s="39">
        <v>0</v>
      </c>
      <c r="F156" s="39">
        <v>0</v>
      </c>
      <c r="G156" s="40"/>
      <c r="H156" s="39">
        <v>0</v>
      </c>
      <c r="I156" s="39">
        <v>0</v>
      </c>
      <c r="J156" s="39">
        <v>0</v>
      </c>
      <c r="K156" s="39">
        <v>0</v>
      </c>
      <c r="L156" s="39">
        <v>0</v>
      </c>
      <c r="M156" s="40"/>
      <c r="N156" s="39">
        <v>49622.76</v>
      </c>
      <c r="O156" s="28">
        <v>69660.22</v>
      </c>
      <c r="P156" s="28">
        <v>69660.22</v>
      </c>
      <c r="Q156" s="28">
        <v>0</v>
      </c>
      <c r="R156" s="28">
        <v>0</v>
      </c>
      <c r="T156" s="41">
        <v>350996.62</v>
      </c>
      <c r="U156" s="41">
        <v>350996.62</v>
      </c>
      <c r="V156" s="41">
        <v>350996.62</v>
      </c>
      <c r="W156" s="41">
        <v>350996.62</v>
      </c>
      <c r="X156" s="41">
        <v>350996.62</v>
      </c>
      <c r="Z156" s="28">
        <v>0</v>
      </c>
      <c r="AA156" s="28">
        <v>282876</v>
      </c>
      <c r="AB156" s="28">
        <v>180012</v>
      </c>
      <c r="AC156" s="28">
        <v>282876</v>
      </c>
      <c r="AD156" s="28">
        <v>180012</v>
      </c>
      <c r="AE156" s="33">
        <f t="shared" si="18"/>
        <v>5.1432076680550691E-3</v>
      </c>
      <c r="AF156" s="28">
        <f t="shared" si="19"/>
        <v>154296.23004165207</v>
      </c>
      <c r="AH156" s="28">
        <v>4787</v>
      </c>
      <c r="AI156" s="28">
        <v>4768</v>
      </c>
      <c r="AJ156" s="28">
        <v>4768</v>
      </c>
      <c r="AK156" s="28">
        <v>4768</v>
      </c>
      <c r="AL156" s="28">
        <v>4768</v>
      </c>
      <c r="AN156" s="28">
        <v>11753175</v>
      </c>
      <c r="AO156" s="28">
        <v>8230634</v>
      </c>
      <c r="AP156" s="28">
        <v>8230634</v>
      </c>
      <c r="AQ156" s="28">
        <v>7183456</v>
      </c>
      <c r="AR156" s="34">
        <v>7183456</v>
      </c>
      <c r="AS156" s="35">
        <v>11887093</v>
      </c>
      <c r="AT156" s="35"/>
      <c r="AU156" s="28">
        <v>0</v>
      </c>
      <c r="AV156" s="28">
        <v>3605410</v>
      </c>
      <c r="AW156" s="28">
        <v>3605410</v>
      </c>
      <c r="AX156" s="28">
        <v>3476093</v>
      </c>
      <c r="AY156" s="28">
        <v>3476093</v>
      </c>
      <c r="AZ156" s="42"/>
      <c r="BA156" s="36">
        <v>642280.69700699672</v>
      </c>
      <c r="BB156" s="36">
        <v>0</v>
      </c>
      <c r="BC156" s="36">
        <v>0</v>
      </c>
      <c r="BD156" s="36">
        <v>0</v>
      </c>
      <c r="BE156" s="36">
        <v>0</v>
      </c>
      <c r="BF156" s="36"/>
      <c r="BG156" s="39">
        <v>453012</v>
      </c>
      <c r="BH156" s="39">
        <v>652100</v>
      </c>
      <c r="BI156" s="39">
        <v>652100</v>
      </c>
      <c r="BJ156" s="30">
        <v>0</v>
      </c>
      <c r="BK156" s="30">
        <v>0</v>
      </c>
      <c r="BL156" s="40"/>
      <c r="BM156" s="39">
        <v>0</v>
      </c>
      <c r="BN156" s="39">
        <v>0</v>
      </c>
      <c r="BO156" s="39">
        <v>0</v>
      </c>
      <c r="BP156" s="30">
        <v>0</v>
      </c>
      <c r="BQ156" s="30">
        <v>0</v>
      </c>
      <c r="BR156" s="39"/>
      <c r="BS156" s="43">
        <v>0</v>
      </c>
      <c r="BT156" s="43">
        <v>0</v>
      </c>
      <c r="BU156" s="43">
        <v>0</v>
      </c>
      <c r="BV156" s="36">
        <v>0</v>
      </c>
      <c r="BW156" s="36">
        <v>0</v>
      </c>
      <c r="BX156" s="36"/>
      <c r="BY156" s="43">
        <v>0</v>
      </c>
      <c r="BZ156" s="36">
        <v>0</v>
      </c>
      <c r="CA156" s="36">
        <v>0</v>
      </c>
      <c r="CB156" s="30">
        <v>0</v>
      </c>
      <c r="CC156" s="30">
        <v>0</v>
      </c>
      <c r="CD156" s="43"/>
      <c r="CE156" s="28">
        <f t="shared" si="16"/>
        <v>13269791.077006996</v>
      </c>
      <c r="CF156" s="28">
        <f t="shared" si="16"/>
        <v>13208106.699999999</v>
      </c>
      <c r="CG156" s="28">
        <f t="shared" si="16"/>
        <v>13105242.699999999</v>
      </c>
      <c r="CH156" s="28">
        <f t="shared" si="20"/>
        <v>11298189.619999999</v>
      </c>
      <c r="CI156" s="28">
        <f t="shared" si="20"/>
        <v>11195325.619999999</v>
      </c>
      <c r="CK156" s="43">
        <v>0</v>
      </c>
      <c r="CL156" s="28">
        <v>-2310070.8179402188</v>
      </c>
      <c r="CM156" s="28">
        <v>-2385148.2224573172</v>
      </c>
      <c r="CN156" s="28">
        <v>-2266756.595565367</v>
      </c>
      <c r="CO156" s="28">
        <v>-2266756.595565367</v>
      </c>
      <c r="CQ156" s="28">
        <v>0</v>
      </c>
      <c r="CR156" s="28">
        <v>0</v>
      </c>
      <c r="CS156" s="28">
        <v>0</v>
      </c>
      <c r="CT156" s="28">
        <v>0</v>
      </c>
      <c r="CU156" s="28">
        <v>0</v>
      </c>
      <c r="CW156" s="28">
        <f t="shared" si="17"/>
        <v>13269791.077006996</v>
      </c>
      <c r="CX156" s="28">
        <f t="shared" si="17"/>
        <v>10898035.882059781</v>
      </c>
      <c r="CY156" s="28">
        <f t="shared" si="17"/>
        <v>10720094.477542682</v>
      </c>
      <c r="CZ156" s="28">
        <f t="shared" si="21"/>
        <v>9031433.0244346317</v>
      </c>
      <c r="DA156" s="28">
        <f t="shared" si="21"/>
        <v>8928569.0244346317</v>
      </c>
      <c r="DC156" s="28">
        <f t="shared" si="22"/>
        <v>-1866602.8576251492</v>
      </c>
      <c r="DD156" s="28">
        <f t="shared" si="22"/>
        <v>-1791525.4531080499</v>
      </c>
      <c r="DF156" s="28">
        <f t="shared" si="23"/>
        <v>-4238358.052572364</v>
      </c>
    </row>
    <row r="157" spans="1:110" x14ac:dyDescent="0.3">
      <c r="A157" s="27" t="s">
        <v>186</v>
      </c>
      <c r="B157" s="39">
        <v>0</v>
      </c>
      <c r="C157" s="39">
        <v>217323.8</v>
      </c>
      <c r="D157" s="39">
        <v>217323.8</v>
      </c>
      <c r="E157" s="39">
        <v>217323.8</v>
      </c>
      <c r="F157" s="39">
        <v>217323.8</v>
      </c>
      <c r="G157" s="40"/>
      <c r="H157" s="39">
        <v>961435</v>
      </c>
      <c r="I157" s="43">
        <v>734117</v>
      </c>
      <c r="J157" s="43">
        <v>734117</v>
      </c>
      <c r="K157" s="43">
        <v>734117</v>
      </c>
      <c r="L157" s="43">
        <v>734117</v>
      </c>
      <c r="M157" s="40"/>
      <c r="N157" s="39">
        <v>130333.5</v>
      </c>
      <c r="O157" s="28">
        <v>194501.78</v>
      </c>
      <c r="P157" s="28">
        <v>194501.78</v>
      </c>
      <c r="Q157" s="28">
        <v>0</v>
      </c>
      <c r="R157" s="28">
        <v>0</v>
      </c>
      <c r="T157" s="41">
        <v>686908</v>
      </c>
      <c r="U157" s="41">
        <v>686908</v>
      </c>
      <c r="V157" s="41">
        <v>686908</v>
      </c>
      <c r="W157" s="41">
        <v>686908</v>
      </c>
      <c r="X157" s="41">
        <v>686908</v>
      </c>
      <c r="Z157" s="28">
        <v>0</v>
      </c>
      <c r="AA157" s="28">
        <v>792265</v>
      </c>
      <c r="AB157" s="28">
        <v>504169</v>
      </c>
      <c r="AC157" s="28">
        <v>792265</v>
      </c>
      <c r="AD157" s="28">
        <v>504169</v>
      </c>
      <c r="AE157" s="33">
        <f t="shared" si="18"/>
        <v>1.4404839658124582E-2</v>
      </c>
      <c r="AF157" s="28">
        <f t="shared" si="19"/>
        <v>432145.18974373746</v>
      </c>
      <c r="AH157" s="28">
        <v>69469</v>
      </c>
      <c r="AI157" s="28">
        <v>72142</v>
      </c>
      <c r="AJ157" s="28">
        <v>72142</v>
      </c>
      <c r="AK157" s="28">
        <v>72142</v>
      </c>
      <c r="AL157" s="28">
        <v>72142</v>
      </c>
      <c r="AN157" s="28">
        <v>20961352</v>
      </c>
      <c r="AO157" s="28">
        <v>12410193</v>
      </c>
      <c r="AP157" s="28">
        <v>12410193</v>
      </c>
      <c r="AQ157" s="28">
        <v>6746914</v>
      </c>
      <c r="AR157" s="34">
        <v>6746914</v>
      </c>
      <c r="AS157" s="35">
        <v>21413081</v>
      </c>
      <c r="AT157" s="35"/>
      <c r="AU157" s="28">
        <v>0</v>
      </c>
      <c r="AV157" s="28">
        <v>6140919</v>
      </c>
      <c r="AW157" s="28">
        <v>6140919</v>
      </c>
      <c r="AX157" s="28">
        <v>0</v>
      </c>
      <c r="AY157" s="28">
        <v>0</v>
      </c>
      <c r="AZ157" s="42"/>
      <c r="BA157" s="36">
        <v>805784.4220795898</v>
      </c>
      <c r="BB157" s="36">
        <v>0</v>
      </c>
      <c r="BC157" s="36">
        <v>0</v>
      </c>
      <c r="BD157" s="36">
        <v>0</v>
      </c>
      <c r="BE157" s="36">
        <v>0</v>
      </c>
      <c r="BF157" s="36"/>
      <c r="BG157" s="39">
        <v>1614320</v>
      </c>
      <c r="BH157" s="39">
        <v>2075223</v>
      </c>
      <c r="BI157" s="39">
        <v>2075223</v>
      </c>
      <c r="BJ157" s="30">
        <v>0</v>
      </c>
      <c r="BK157" s="30">
        <v>0</v>
      </c>
      <c r="BL157" s="40"/>
      <c r="BM157" s="39">
        <v>202308</v>
      </c>
      <c r="BN157" s="39">
        <v>211483</v>
      </c>
      <c r="BO157" s="39">
        <v>211483</v>
      </c>
      <c r="BP157" s="30">
        <v>0</v>
      </c>
      <c r="BQ157" s="30">
        <v>0</v>
      </c>
      <c r="BR157" s="39"/>
      <c r="BS157" s="43">
        <v>0</v>
      </c>
      <c r="BT157" s="43">
        <v>2506040</v>
      </c>
      <c r="BU157" s="43">
        <v>2506040</v>
      </c>
      <c r="BV157" s="36">
        <v>0</v>
      </c>
      <c r="BW157" s="36">
        <v>0</v>
      </c>
      <c r="BX157" s="36"/>
      <c r="BY157" s="43">
        <v>0</v>
      </c>
      <c r="BZ157" s="36">
        <v>0</v>
      </c>
      <c r="CA157" s="36">
        <v>0</v>
      </c>
      <c r="CB157" s="30">
        <v>0</v>
      </c>
      <c r="CC157" s="30">
        <v>0</v>
      </c>
      <c r="CD157" s="43"/>
      <c r="CE157" s="28">
        <f t="shared" si="16"/>
        <v>25431909.922079589</v>
      </c>
      <c r="CF157" s="28">
        <f t="shared" si="16"/>
        <v>26041115.580000002</v>
      </c>
      <c r="CG157" s="28">
        <f t="shared" si="16"/>
        <v>25753019.580000002</v>
      </c>
      <c r="CH157" s="28">
        <f t="shared" si="20"/>
        <v>9249669.8000000007</v>
      </c>
      <c r="CI157" s="28">
        <f t="shared" si="20"/>
        <v>8961573.8000000007</v>
      </c>
      <c r="CK157" s="43">
        <v>0</v>
      </c>
      <c r="CL157" s="28">
        <v>-8011568.2264799997</v>
      </c>
      <c r="CM157" s="28">
        <v>-8271944.5508266678</v>
      </c>
      <c r="CN157" s="28">
        <v>-7861349.9539326364</v>
      </c>
      <c r="CO157" s="28">
        <v>-7861349.9539326364</v>
      </c>
      <c r="CQ157" s="28">
        <v>0</v>
      </c>
      <c r="CR157" s="28">
        <v>0</v>
      </c>
      <c r="CS157" s="28">
        <v>0</v>
      </c>
      <c r="CT157" s="28">
        <v>0</v>
      </c>
      <c r="CU157" s="28">
        <v>0</v>
      </c>
      <c r="CW157" s="28">
        <f t="shared" si="17"/>
        <v>25431909.922079589</v>
      </c>
      <c r="CX157" s="28">
        <f t="shared" si="17"/>
        <v>18029547.353520002</v>
      </c>
      <c r="CY157" s="28">
        <f t="shared" si="17"/>
        <v>17481075.029173333</v>
      </c>
      <c r="CZ157" s="28">
        <f t="shared" si="21"/>
        <v>1388319.8460673636</v>
      </c>
      <c r="DA157" s="28">
        <f t="shared" si="21"/>
        <v>1100223.8460673636</v>
      </c>
      <c r="DC157" s="28">
        <f t="shared" si="22"/>
        <v>-16641227.507452639</v>
      </c>
      <c r="DD157" s="28">
        <f t="shared" si="22"/>
        <v>-16380851.18310597</v>
      </c>
      <c r="DF157" s="28">
        <f t="shared" si="23"/>
        <v>-24043590.076012224</v>
      </c>
    </row>
    <row r="158" spans="1:110" x14ac:dyDescent="0.3">
      <c r="A158" s="27" t="s">
        <v>187</v>
      </c>
      <c r="B158" s="39">
        <v>0</v>
      </c>
      <c r="C158" s="39">
        <v>63554.09</v>
      </c>
      <c r="D158" s="39">
        <v>63554.09</v>
      </c>
      <c r="E158" s="39">
        <v>63554.09</v>
      </c>
      <c r="F158" s="39">
        <v>63554.09</v>
      </c>
      <c r="G158" s="40"/>
      <c r="H158" s="39">
        <v>5008541</v>
      </c>
      <c r="I158" s="43">
        <v>5461372</v>
      </c>
      <c r="J158" s="43">
        <v>5461372</v>
      </c>
      <c r="K158" s="43">
        <v>5461372</v>
      </c>
      <c r="L158" s="43">
        <v>5461372</v>
      </c>
      <c r="M158" s="40"/>
      <c r="N158" s="39">
        <v>640155.12</v>
      </c>
      <c r="O158" s="28">
        <v>951618.17</v>
      </c>
      <c r="P158" s="28">
        <v>951618.17</v>
      </c>
      <c r="Q158" s="28">
        <v>0</v>
      </c>
      <c r="R158" s="28">
        <v>0</v>
      </c>
      <c r="T158" s="41">
        <v>616673</v>
      </c>
      <c r="U158" s="41">
        <v>616673</v>
      </c>
      <c r="V158" s="41">
        <v>616673</v>
      </c>
      <c r="W158" s="41">
        <v>616673</v>
      </c>
      <c r="X158" s="41">
        <v>616673</v>
      </c>
      <c r="Z158" s="28">
        <v>0</v>
      </c>
      <c r="AA158" s="28">
        <v>1064743</v>
      </c>
      <c r="AB158" s="28">
        <v>677563</v>
      </c>
      <c r="AC158" s="28">
        <v>1064743</v>
      </c>
      <c r="AD158" s="28">
        <v>677563</v>
      </c>
      <c r="AE158" s="33">
        <f t="shared" si="18"/>
        <v>1.9358992498861544E-2</v>
      </c>
      <c r="AF158" s="28">
        <f t="shared" si="19"/>
        <v>580769.77496584633</v>
      </c>
      <c r="AH158" s="28">
        <v>210626</v>
      </c>
      <c r="AI158" s="28">
        <v>206749</v>
      </c>
      <c r="AJ158" s="28">
        <v>206749</v>
      </c>
      <c r="AK158" s="28">
        <v>206749</v>
      </c>
      <c r="AL158" s="28">
        <v>206749</v>
      </c>
      <c r="AN158" s="28">
        <v>45140487</v>
      </c>
      <c r="AO158" s="28">
        <v>41558928</v>
      </c>
      <c r="AP158" s="28">
        <v>41558928</v>
      </c>
      <c r="AQ158" s="28">
        <v>43370571</v>
      </c>
      <c r="AR158" s="34">
        <v>43370571</v>
      </c>
      <c r="AS158" s="35">
        <v>45449034</v>
      </c>
      <c r="AT158" s="35"/>
      <c r="AU158" s="28">
        <v>0</v>
      </c>
      <c r="AV158" s="28">
        <v>14194437</v>
      </c>
      <c r="AW158" s="28">
        <v>14194437</v>
      </c>
      <c r="AX158" s="28">
        <v>17961379</v>
      </c>
      <c r="AY158" s="28">
        <v>17961379</v>
      </c>
      <c r="AZ158" s="42"/>
      <c r="BA158" s="36">
        <v>147516.45789527884</v>
      </c>
      <c r="BB158" s="36">
        <v>0</v>
      </c>
      <c r="BC158" s="36">
        <v>0</v>
      </c>
      <c r="BD158" s="36">
        <v>0</v>
      </c>
      <c r="BE158" s="36">
        <v>0</v>
      </c>
      <c r="BF158" s="36"/>
      <c r="BG158" s="39">
        <v>1121850</v>
      </c>
      <c r="BH158" s="39">
        <v>1614877</v>
      </c>
      <c r="BI158" s="39">
        <v>1614877</v>
      </c>
      <c r="BJ158" s="30">
        <v>0</v>
      </c>
      <c r="BK158" s="30">
        <v>0</v>
      </c>
      <c r="BL158" s="40"/>
      <c r="BM158" s="39">
        <v>324832</v>
      </c>
      <c r="BN158" s="39">
        <v>339563</v>
      </c>
      <c r="BO158" s="39">
        <v>339563</v>
      </c>
      <c r="BP158" s="30">
        <v>0</v>
      </c>
      <c r="BQ158" s="30">
        <v>0</v>
      </c>
      <c r="BR158" s="39"/>
      <c r="BS158" s="43">
        <v>0</v>
      </c>
      <c r="BT158" s="28">
        <v>2255190</v>
      </c>
      <c r="BU158" s="28">
        <v>2255190</v>
      </c>
      <c r="BV158" s="36">
        <v>0</v>
      </c>
      <c r="BW158" s="36">
        <v>0</v>
      </c>
      <c r="BX158" s="36"/>
      <c r="BY158" s="43">
        <v>0</v>
      </c>
      <c r="BZ158" s="36">
        <v>0</v>
      </c>
      <c r="CA158" s="36">
        <v>0</v>
      </c>
      <c r="CB158" s="30">
        <v>2539800</v>
      </c>
      <c r="CC158" s="30">
        <v>2539800</v>
      </c>
      <c r="CE158" s="28">
        <f t="shared" si="16"/>
        <v>53210680.577895276</v>
      </c>
      <c r="CF158" s="28">
        <f t="shared" si="16"/>
        <v>68327704.260000005</v>
      </c>
      <c r="CG158" s="28">
        <f t="shared" si="16"/>
        <v>67940524.260000005</v>
      </c>
      <c r="CH158" s="28">
        <f t="shared" si="20"/>
        <v>71284841.090000004</v>
      </c>
      <c r="CI158" s="28">
        <f t="shared" si="20"/>
        <v>70897661.090000004</v>
      </c>
      <c r="CK158" s="43">
        <v>0</v>
      </c>
      <c r="CL158" s="28">
        <v>-4458509.6207400002</v>
      </c>
      <c r="CM158" s="28">
        <v>-4603411.3820799999</v>
      </c>
      <c r="CN158" s="28">
        <v>-4374911.8038794147</v>
      </c>
      <c r="CO158" s="28">
        <v>-4374911.8038794147</v>
      </c>
      <c r="CQ158" s="28">
        <v>0</v>
      </c>
      <c r="CR158" s="28">
        <v>0</v>
      </c>
      <c r="CS158" s="28">
        <v>0</v>
      </c>
      <c r="CT158" s="28">
        <v>0</v>
      </c>
      <c r="CU158" s="28">
        <v>0</v>
      </c>
      <c r="CW158" s="28">
        <f t="shared" si="17"/>
        <v>53210680.577895276</v>
      </c>
      <c r="CX158" s="28">
        <f t="shared" si="17"/>
        <v>63869194.639260009</v>
      </c>
      <c r="CY158" s="28">
        <f t="shared" si="17"/>
        <v>63337112.877920002</v>
      </c>
      <c r="CZ158" s="28">
        <f t="shared" si="21"/>
        <v>66909929.286120594</v>
      </c>
      <c r="DA158" s="28">
        <f t="shared" si="21"/>
        <v>66522749.286120594</v>
      </c>
      <c r="DC158" s="28">
        <f t="shared" si="22"/>
        <v>3040734.6468605846</v>
      </c>
      <c r="DD158" s="28">
        <f t="shared" si="22"/>
        <v>3185636.4082005918</v>
      </c>
      <c r="DF158" s="28">
        <f t="shared" si="23"/>
        <v>13699248.708225317</v>
      </c>
    </row>
    <row r="159" spans="1:110" x14ac:dyDescent="0.3">
      <c r="A159" s="27" t="s">
        <v>188</v>
      </c>
      <c r="B159" s="39">
        <v>0</v>
      </c>
      <c r="C159" s="39">
        <v>19342.09</v>
      </c>
      <c r="D159" s="39">
        <v>19342.09</v>
      </c>
      <c r="E159" s="39">
        <v>0</v>
      </c>
      <c r="F159" s="39">
        <v>0</v>
      </c>
      <c r="G159" s="40"/>
      <c r="H159" s="39">
        <v>0</v>
      </c>
      <c r="I159" s="39">
        <v>0</v>
      </c>
      <c r="J159" s="39">
        <v>0</v>
      </c>
      <c r="K159" s="39">
        <v>0</v>
      </c>
      <c r="L159" s="39">
        <v>0</v>
      </c>
      <c r="M159" s="40"/>
      <c r="N159" s="39">
        <v>10682.76</v>
      </c>
      <c r="O159" s="28">
        <v>16749.14</v>
      </c>
      <c r="P159" s="28">
        <v>16749.14</v>
      </c>
      <c r="Q159" s="28">
        <v>0</v>
      </c>
      <c r="R159" s="28">
        <v>0</v>
      </c>
      <c r="T159" s="41">
        <v>216780</v>
      </c>
      <c r="U159" s="41">
        <v>216780</v>
      </c>
      <c r="V159" s="41">
        <v>216780</v>
      </c>
      <c r="W159" s="41">
        <v>216780</v>
      </c>
      <c r="X159" s="41">
        <v>216780</v>
      </c>
      <c r="Z159" s="28">
        <v>0</v>
      </c>
      <c r="AA159" s="28">
        <v>77661</v>
      </c>
      <c r="AB159" s="28">
        <v>49421</v>
      </c>
      <c r="AC159" s="28">
        <v>77661</v>
      </c>
      <c r="AD159" s="28">
        <v>49421</v>
      </c>
      <c r="AE159" s="33">
        <f t="shared" si="18"/>
        <v>1.4120202870120642E-3</v>
      </c>
      <c r="AF159" s="28">
        <f t="shared" si="19"/>
        <v>42360.608610361924</v>
      </c>
      <c r="AH159" s="28">
        <v>1564</v>
      </c>
      <c r="AI159" s="28">
        <v>1211</v>
      </c>
      <c r="AJ159" s="28">
        <v>1211</v>
      </c>
      <c r="AK159" s="28">
        <v>1211</v>
      </c>
      <c r="AL159" s="28">
        <v>1211</v>
      </c>
      <c r="AN159" s="28">
        <v>70393</v>
      </c>
      <c r="AO159" s="28">
        <v>0</v>
      </c>
      <c r="AP159" s="28">
        <v>0</v>
      </c>
      <c r="AQ159" s="28">
        <v>0</v>
      </c>
      <c r="AR159" s="34">
        <v>0</v>
      </c>
      <c r="AS159" s="35">
        <v>125192</v>
      </c>
      <c r="AT159" s="35"/>
      <c r="AU159" s="28">
        <v>0</v>
      </c>
      <c r="AV159" s="28">
        <v>342848</v>
      </c>
      <c r="AW159" s="28">
        <v>342848</v>
      </c>
      <c r="AX159" s="28">
        <v>0</v>
      </c>
      <c r="AY159" s="28">
        <v>0</v>
      </c>
      <c r="AZ159" s="42"/>
      <c r="BA159" s="36">
        <v>267405.01273553399</v>
      </c>
      <c r="BB159" s="36">
        <v>0</v>
      </c>
      <c r="BC159" s="36">
        <v>0</v>
      </c>
      <c r="BD159" s="36">
        <v>0</v>
      </c>
      <c r="BE159" s="36">
        <v>0</v>
      </c>
      <c r="BF159" s="36"/>
      <c r="BG159" s="39">
        <v>80601</v>
      </c>
      <c r="BH159" s="39">
        <v>116023</v>
      </c>
      <c r="BI159" s="39">
        <v>116023</v>
      </c>
      <c r="BJ159" s="30">
        <v>0</v>
      </c>
      <c r="BK159" s="30">
        <v>0</v>
      </c>
      <c r="BL159" s="40"/>
      <c r="BM159" s="39">
        <v>0</v>
      </c>
      <c r="BN159" s="39">
        <v>0</v>
      </c>
      <c r="BO159" s="39">
        <v>0</v>
      </c>
      <c r="BP159" s="30">
        <v>0</v>
      </c>
      <c r="BQ159" s="30">
        <v>0</v>
      </c>
      <c r="BR159" s="39"/>
      <c r="BS159" s="43">
        <v>0</v>
      </c>
      <c r="BT159" s="43">
        <v>0</v>
      </c>
      <c r="BU159" s="43">
        <v>0</v>
      </c>
      <c r="BV159" s="36">
        <v>0</v>
      </c>
      <c r="BW159" s="36">
        <v>0</v>
      </c>
      <c r="BX159" s="36"/>
      <c r="BY159" s="43">
        <v>0</v>
      </c>
      <c r="BZ159" s="36">
        <v>0</v>
      </c>
      <c r="CA159" s="36">
        <v>0</v>
      </c>
      <c r="CB159" s="30">
        <v>0</v>
      </c>
      <c r="CC159" s="30">
        <v>0</v>
      </c>
      <c r="CD159" s="43"/>
      <c r="CE159" s="28">
        <f t="shared" si="16"/>
        <v>647425.772735534</v>
      </c>
      <c r="CF159" s="28">
        <f t="shared" si="16"/>
        <v>790614.23</v>
      </c>
      <c r="CG159" s="28">
        <f t="shared" si="16"/>
        <v>762374.23</v>
      </c>
      <c r="CH159" s="28">
        <f t="shared" si="20"/>
        <v>295652</v>
      </c>
      <c r="CI159" s="28">
        <f t="shared" si="20"/>
        <v>267412</v>
      </c>
      <c r="CK159" s="43">
        <v>0</v>
      </c>
      <c r="CL159" s="28">
        <v>-823917.40934999997</v>
      </c>
      <c r="CM159" s="28">
        <v>-850694.76186666673</v>
      </c>
      <c r="CN159" s="28">
        <v>-808468.81720730604</v>
      </c>
      <c r="CO159" s="28">
        <v>-808468.81720730604</v>
      </c>
      <c r="CQ159" s="28">
        <v>0</v>
      </c>
      <c r="CR159" s="28">
        <v>380231.85200000001</v>
      </c>
      <c r="CS159" s="28">
        <v>380231.85200000001</v>
      </c>
      <c r="CT159" s="28">
        <v>380231.85200000001</v>
      </c>
      <c r="CU159" s="28">
        <v>380231.85200000001</v>
      </c>
      <c r="CW159" s="28">
        <f t="shared" si="17"/>
        <v>647425.772735534</v>
      </c>
      <c r="CX159" s="28">
        <f t="shared" si="17"/>
        <v>346928.67265000008</v>
      </c>
      <c r="CY159" s="28">
        <f t="shared" si="17"/>
        <v>291911.32013333333</v>
      </c>
      <c r="CZ159" s="28">
        <f t="shared" si="21"/>
        <v>-132584.96520730603</v>
      </c>
      <c r="DA159" s="28">
        <f t="shared" si="21"/>
        <v>-160824.96520730603</v>
      </c>
      <c r="DC159" s="28">
        <f t="shared" si="22"/>
        <v>-479513.63785730611</v>
      </c>
      <c r="DD159" s="28">
        <f t="shared" si="22"/>
        <v>-452736.28534063936</v>
      </c>
      <c r="DF159" s="28">
        <f t="shared" si="23"/>
        <v>-780010.73794283997</v>
      </c>
    </row>
    <row r="160" spans="1:110" x14ac:dyDescent="0.3">
      <c r="A160" s="27" t="s">
        <v>189</v>
      </c>
      <c r="B160" s="39">
        <v>0</v>
      </c>
      <c r="C160" s="39">
        <v>4017.46</v>
      </c>
      <c r="D160" s="39">
        <v>4017.46</v>
      </c>
      <c r="E160" s="39">
        <v>0</v>
      </c>
      <c r="F160" s="39">
        <v>0</v>
      </c>
      <c r="G160" s="40"/>
      <c r="H160" s="39">
        <v>0</v>
      </c>
      <c r="I160" s="39">
        <v>0</v>
      </c>
      <c r="J160" s="39">
        <v>0</v>
      </c>
      <c r="K160" s="39">
        <v>0</v>
      </c>
      <c r="L160" s="39">
        <v>0</v>
      </c>
      <c r="M160" s="40"/>
      <c r="N160" s="39">
        <v>5978.9400000000005</v>
      </c>
      <c r="O160" s="28">
        <v>8893.2800000000007</v>
      </c>
      <c r="P160" s="28">
        <v>8893.2800000000007</v>
      </c>
      <c r="Q160" s="28">
        <v>0</v>
      </c>
      <c r="R160" s="28">
        <v>0</v>
      </c>
      <c r="T160" s="41">
        <v>251770.52</v>
      </c>
      <c r="U160" s="41">
        <v>251770.52</v>
      </c>
      <c r="V160" s="41">
        <v>251770.52</v>
      </c>
      <c r="W160" s="41">
        <v>251770.52</v>
      </c>
      <c r="X160" s="41">
        <v>251770.52</v>
      </c>
      <c r="Z160" s="28">
        <v>0</v>
      </c>
      <c r="AA160" s="28">
        <v>119606</v>
      </c>
      <c r="AB160" s="28">
        <v>76113</v>
      </c>
      <c r="AC160" s="28">
        <v>119606</v>
      </c>
      <c r="AD160" s="28">
        <v>76113</v>
      </c>
      <c r="AE160" s="33">
        <f t="shared" si="18"/>
        <v>2.1746577876716106E-3</v>
      </c>
      <c r="AF160" s="28">
        <f t="shared" si="19"/>
        <v>65239.733630148323</v>
      </c>
      <c r="AH160" s="28">
        <v>80</v>
      </c>
      <c r="AI160" s="28">
        <v>80</v>
      </c>
      <c r="AJ160" s="28">
        <v>80</v>
      </c>
      <c r="AK160" s="28">
        <v>80</v>
      </c>
      <c r="AL160" s="28">
        <v>80</v>
      </c>
      <c r="AN160" s="28">
        <v>263431</v>
      </c>
      <c r="AO160" s="28">
        <v>0</v>
      </c>
      <c r="AP160" s="28">
        <v>0</v>
      </c>
      <c r="AQ160" s="28">
        <v>0</v>
      </c>
      <c r="AR160" s="34">
        <v>0</v>
      </c>
      <c r="AS160" s="35">
        <v>364157</v>
      </c>
      <c r="AT160" s="35"/>
      <c r="AU160" s="28">
        <v>0</v>
      </c>
      <c r="AV160" s="28">
        <v>150203</v>
      </c>
      <c r="AW160" s="28">
        <v>150203</v>
      </c>
      <c r="AX160" s="28">
        <v>0</v>
      </c>
      <c r="AY160" s="28">
        <v>0</v>
      </c>
      <c r="AZ160" s="42"/>
      <c r="BA160" s="36">
        <v>452.95130470443627</v>
      </c>
      <c r="BB160" s="36">
        <v>0</v>
      </c>
      <c r="BC160" s="36">
        <v>0</v>
      </c>
      <c r="BD160" s="36">
        <v>0</v>
      </c>
      <c r="BE160" s="36">
        <v>0</v>
      </c>
      <c r="BF160" s="36"/>
      <c r="BG160" s="39">
        <v>211384</v>
      </c>
      <c r="BH160" s="39">
        <v>304282</v>
      </c>
      <c r="BI160" s="39">
        <v>304282</v>
      </c>
      <c r="BJ160" s="30">
        <v>0</v>
      </c>
      <c r="BK160" s="30">
        <v>0</v>
      </c>
      <c r="BL160" s="40"/>
      <c r="BM160" s="39">
        <v>0</v>
      </c>
      <c r="BN160" s="39">
        <v>0</v>
      </c>
      <c r="BO160" s="39">
        <v>0</v>
      </c>
      <c r="BP160" s="30">
        <v>0</v>
      </c>
      <c r="BQ160" s="30">
        <v>0</v>
      </c>
      <c r="BR160" s="39"/>
      <c r="BS160" s="43">
        <v>0</v>
      </c>
      <c r="BT160" s="43">
        <v>0</v>
      </c>
      <c r="BU160" s="43">
        <v>0</v>
      </c>
      <c r="BV160" s="36">
        <v>0</v>
      </c>
      <c r="BW160" s="36">
        <v>0</v>
      </c>
      <c r="BX160" s="36"/>
      <c r="BY160" s="43">
        <v>0</v>
      </c>
      <c r="BZ160" s="36">
        <v>0</v>
      </c>
      <c r="CA160" s="36">
        <v>0</v>
      </c>
      <c r="CB160" s="30">
        <v>0</v>
      </c>
      <c r="CC160" s="30">
        <v>0</v>
      </c>
      <c r="CD160" s="43"/>
      <c r="CE160" s="28">
        <f t="shared" si="16"/>
        <v>733097.41130470438</v>
      </c>
      <c r="CF160" s="28">
        <f t="shared" si="16"/>
        <v>838852.26</v>
      </c>
      <c r="CG160" s="28">
        <f t="shared" si="16"/>
        <v>795359.26</v>
      </c>
      <c r="CH160" s="28">
        <f t="shared" si="20"/>
        <v>371456.52</v>
      </c>
      <c r="CI160" s="28">
        <f t="shared" si="20"/>
        <v>327963.52000000002</v>
      </c>
      <c r="CK160" s="43">
        <v>0</v>
      </c>
      <c r="CL160" s="28">
        <v>-2355643.7280600001</v>
      </c>
      <c r="CM160" s="28">
        <v>-2432202.2541866666</v>
      </c>
      <c r="CN160" s="28">
        <v>-2311475.0058369758</v>
      </c>
      <c r="CO160" s="28">
        <v>-2311475.0058369758</v>
      </c>
      <c r="CQ160" s="28">
        <v>0</v>
      </c>
      <c r="CR160" s="28">
        <v>0</v>
      </c>
      <c r="CS160" s="28">
        <v>0</v>
      </c>
      <c r="CT160" s="28">
        <v>0</v>
      </c>
      <c r="CU160" s="28">
        <v>0</v>
      </c>
      <c r="CW160" s="28">
        <f t="shared" si="17"/>
        <v>733097.41130470438</v>
      </c>
      <c r="CX160" s="28">
        <f t="shared" si="17"/>
        <v>-1516791.4680600001</v>
      </c>
      <c r="CY160" s="28">
        <f t="shared" si="17"/>
        <v>-1636842.9941866666</v>
      </c>
      <c r="CZ160" s="28">
        <f t="shared" si="21"/>
        <v>-1940018.4858369757</v>
      </c>
      <c r="DA160" s="28">
        <f t="shared" si="21"/>
        <v>-1983511.4858369757</v>
      </c>
      <c r="DC160" s="28">
        <f t="shared" si="22"/>
        <v>-423227.01777697564</v>
      </c>
      <c r="DD160" s="28">
        <f t="shared" si="22"/>
        <v>-346668.49165030918</v>
      </c>
      <c r="DF160" s="28">
        <f t="shared" si="23"/>
        <v>-2673115.8971416801</v>
      </c>
    </row>
    <row r="161" spans="1:110" x14ac:dyDescent="0.3">
      <c r="A161" s="27" t="s">
        <v>190</v>
      </c>
      <c r="B161" s="39">
        <v>365527</v>
      </c>
      <c r="C161" s="39">
        <v>421602.06</v>
      </c>
      <c r="D161" s="39">
        <v>421602.06</v>
      </c>
      <c r="E161" s="39">
        <v>0</v>
      </c>
      <c r="F161" s="39">
        <v>0</v>
      </c>
      <c r="G161" s="40"/>
      <c r="H161" s="39">
        <v>172387</v>
      </c>
      <c r="I161" s="39">
        <v>0</v>
      </c>
      <c r="J161" s="39">
        <v>0</v>
      </c>
      <c r="K161" s="39">
        <v>0</v>
      </c>
      <c r="L161" s="39">
        <v>0</v>
      </c>
      <c r="M161" s="40"/>
      <c r="N161" s="39">
        <v>17569.86</v>
      </c>
      <c r="O161" s="28">
        <v>26431.22</v>
      </c>
      <c r="P161" s="28">
        <v>26431.22</v>
      </c>
      <c r="Q161" s="28">
        <v>0</v>
      </c>
      <c r="R161" s="28">
        <v>0</v>
      </c>
      <c r="T161" s="41">
        <v>388555.76</v>
      </c>
      <c r="U161" s="41">
        <v>388555.76</v>
      </c>
      <c r="V161" s="41">
        <v>388555.76</v>
      </c>
      <c r="W161" s="41">
        <v>388555.76</v>
      </c>
      <c r="X161" s="41">
        <v>388555.76</v>
      </c>
      <c r="Z161" s="28">
        <v>0</v>
      </c>
      <c r="AA161" s="28">
        <v>268389</v>
      </c>
      <c r="AB161" s="28">
        <v>170793</v>
      </c>
      <c r="AC161" s="28">
        <v>268389</v>
      </c>
      <c r="AD161" s="28">
        <v>170793</v>
      </c>
      <c r="AE161" s="33">
        <f t="shared" si="18"/>
        <v>4.8798072753490291E-3</v>
      </c>
      <c r="AF161" s="28">
        <f t="shared" si="19"/>
        <v>146394.21826047087</v>
      </c>
      <c r="AH161" s="28">
        <v>235</v>
      </c>
      <c r="AI161" s="28">
        <v>155</v>
      </c>
      <c r="AJ161" s="28">
        <v>155</v>
      </c>
      <c r="AK161" s="28">
        <v>155</v>
      </c>
      <c r="AL161" s="28">
        <v>155</v>
      </c>
      <c r="AN161" s="28">
        <v>465334</v>
      </c>
      <c r="AO161" s="28">
        <v>0</v>
      </c>
      <c r="AP161" s="28">
        <v>0</v>
      </c>
      <c r="AQ161" s="28">
        <v>0</v>
      </c>
      <c r="AR161" s="34">
        <v>0</v>
      </c>
      <c r="AS161" s="35">
        <v>873442</v>
      </c>
      <c r="AT161" s="35"/>
      <c r="AU161" s="28">
        <v>0</v>
      </c>
      <c r="AV161" s="28">
        <v>198687</v>
      </c>
      <c r="AW161" s="28">
        <v>198687</v>
      </c>
      <c r="AX161" s="28">
        <v>0</v>
      </c>
      <c r="AY161" s="28">
        <v>0</v>
      </c>
      <c r="AZ161" s="42"/>
      <c r="BA161" s="36">
        <v>0</v>
      </c>
      <c r="BB161" s="36">
        <v>0</v>
      </c>
      <c r="BC161" s="36">
        <v>0</v>
      </c>
      <c r="BD161" s="36">
        <v>0</v>
      </c>
      <c r="BE161" s="36">
        <v>0</v>
      </c>
      <c r="BF161" s="36"/>
      <c r="BG161" s="39">
        <v>262402</v>
      </c>
      <c r="BH161" s="39">
        <v>377722</v>
      </c>
      <c r="BI161" s="39">
        <v>377722</v>
      </c>
      <c r="BJ161" s="30">
        <v>0</v>
      </c>
      <c r="BK161" s="30">
        <v>0</v>
      </c>
      <c r="BL161" s="40"/>
      <c r="BM161" s="39">
        <v>0</v>
      </c>
      <c r="BN161" s="39">
        <v>0</v>
      </c>
      <c r="BO161" s="39">
        <v>0</v>
      </c>
      <c r="BP161" s="30">
        <v>0</v>
      </c>
      <c r="BQ161" s="30">
        <v>0</v>
      </c>
      <c r="BR161" s="39"/>
      <c r="BS161" s="43">
        <v>0</v>
      </c>
      <c r="BT161" s="43">
        <v>0</v>
      </c>
      <c r="BU161" s="43">
        <v>0</v>
      </c>
      <c r="BV161" s="36">
        <v>0</v>
      </c>
      <c r="BW161" s="36">
        <v>0</v>
      </c>
      <c r="BX161" s="36"/>
      <c r="BY161" s="43">
        <v>0</v>
      </c>
      <c r="BZ161" s="36">
        <v>0</v>
      </c>
      <c r="CA161" s="36">
        <v>0</v>
      </c>
      <c r="CB161" s="30">
        <v>0</v>
      </c>
      <c r="CC161" s="30">
        <v>0</v>
      </c>
      <c r="CD161" s="43"/>
      <c r="CE161" s="28">
        <f t="shared" si="16"/>
        <v>1672010.62</v>
      </c>
      <c r="CF161" s="28">
        <f t="shared" si="16"/>
        <v>1681542.04</v>
      </c>
      <c r="CG161" s="28">
        <f t="shared" si="16"/>
        <v>1583946.04</v>
      </c>
      <c r="CH161" s="28">
        <f t="shared" si="20"/>
        <v>657099.76</v>
      </c>
      <c r="CI161" s="28">
        <f t="shared" si="20"/>
        <v>559503.76</v>
      </c>
      <c r="CK161" s="43">
        <v>0</v>
      </c>
      <c r="CL161" s="28">
        <v>-5877869.6835599998</v>
      </c>
      <c r="CM161" s="28">
        <v>-6068900.7101866668</v>
      </c>
      <c r="CN161" s="28">
        <v>-5767658.6231081272</v>
      </c>
      <c r="CO161" s="28">
        <v>-5767658.6231081272</v>
      </c>
      <c r="CQ161" s="28">
        <v>0</v>
      </c>
      <c r="CR161" s="28">
        <v>498961.58399999997</v>
      </c>
      <c r="CS161" s="28">
        <v>498961.58399999997</v>
      </c>
      <c r="CT161" s="28">
        <v>498961.58399999997</v>
      </c>
      <c r="CU161" s="28">
        <v>498961.58399999997</v>
      </c>
      <c r="CW161" s="28">
        <f t="shared" si="17"/>
        <v>1672010.62</v>
      </c>
      <c r="CX161" s="28">
        <f t="shared" si="17"/>
        <v>-3697366.05956</v>
      </c>
      <c r="CY161" s="28">
        <f t="shared" si="17"/>
        <v>-3985993.0861866674</v>
      </c>
      <c r="CZ161" s="28">
        <f t="shared" si="21"/>
        <v>-4611597.2791081276</v>
      </c>
      <c r="DA161" s="28">
        <f t="shared" si="21"/>
        <v>-4709193.2791081276</v>
      </c>
      <c r="DC161" s="28">
        <f t="shared" si="22"/>
        <v>-914231.21954812761</v>
      </c>
      <c r="DD161" s="28">
        <f t="shared" si="22"/>
        <v>-723200.19292146014</v>
      </c>
      <c r="DF161" s="28">
        <f t="shared" si="23"/>
        <v>-6283607.8991081277</v>
      </c>
    </row>
    <row r="162" spans="1:110" x14ac:dyDescent="0.3">
      <c r="A162" s="27" t="s">
        <v>191</v>
      </c>
      <c r="B162" s="39">
        <v>107242</v>
      </c>
      <c r="C162" s="39">
        <v>162341.65</v>
      </c>
      <c r="D162" s="39">
        <v>162341.65</v>
      </c>
      <c r="E162" s="39">
        <v>0</v>
      </c>
      <c r="F162" s="39">
        <v>0</v>
      </c>
      <c r="G162" s="40"/>
      <c r="H162" s="39">
        <v>8592</v>
      </c>
      <c r="I162" s="43">
        <v>10687</v>
      </c>
      <c r="J162" s="43">
        <v>10687</v>
      </c>
      <c r="K162" s="43">
        <v>0</v>
      </c>
      <c r="L162" s="43">
        <v>0</v>
      </c>
      <c r="M162" s="40"/>
      <c r="N162" s="39">
        <v>138041.64000000001</v>
      </c>
      <c r="O162" s="28">
        <v>207167.19</v>
      </c>
      <c r="P162" s="28">
        <v>207167.19</v>
      </c>
      <c r="Q162" s="28">
        <v>0</v>
      </c>
      <c r="R162" s="28">
        <v>0</v>
      </c>
      <c r="T162" s="41">
        <v>400727.42</v>
      </c>
      <c r="U162" s="41">
        <v>400727.42</v>
      </c>
      <c r="V162" s="41">
        <v>400727.42</v>
      </c>
      <c r="W162" s="41">
        <v>400727.42</v>
      </c>
      <c r="X162" s="41">
        <v>400727.42</v>
      </c>
      <c r="Z162" s="28">
        <v>0</v>
      </c>
      <c r="AA162" s="28">
        <v>335505</v>
      </c>
      <c r="AB162" s="28">
        <v>213503</v>
      </c>
      <c r="AC162" s="28">
        <v>335505</v>
      </c>
      <c r="AD162" s="28">
        <v>213503</v>
      </c>
      <c r="AE162" s="33">
        <f t="shared" si="18"/>
        <v>6.1001000037854605E-3</v>
      </c>
      <c r="AF162" s="28">
        <f t="shared" si="19"/>
        <v>183003.00011356382</v>
      </c>
      <c r="AH162" s="28">
        <v>29758</v>
      </c>
      <c r="AI162" s="28">
        <v>31155</v>
      </c>
      <c r="AJ162" s="28">
        <v>31155</v>
      </c>
      <c r="AK162" s="28">
        <v>31155</v>
      </c>
      <c r="AL162" s="28">
        <v>31155</v>
      </c>
      <c r="AN162" s="28">
        <v>9348852</v>
      </c>
      <c r="AO162" s="28">
        <v>10333976</v>
      </c>
      <c r="AP162" s="28">
        <v>10333976</v>
      </c>
      <c r="AQ162" s="28">
        <v>8844853</v>
      </c>
      <c r="AR162" s="34">
        <v>8844853</v>
      </c>
      <c r="AS162" s="35">
        <v>9534526</v>
      </c>
      <c r="AT162" s="35"/>
      <c r="AU162" s="28">
        <v>0</v>
      </c>
      <c r="AV162" s="28">
        <v>4729254</v>
      </c>
      <c r="AW162" s="28">
        <v>4729254</v>
      </c>
      <c r="AX162" s="28">
        <v>4036809</v>
      </c>
      <c r="AY162" s="28">
        <v>4036809</v>
      </c>
      <c r="AZ162" s="42"/>
      <c r="BA162" s="36">
        <v>21785.256530725808</v>
      </c>
      <c r="BB162" s="36">
        <v>0</v>
      </c>
      <c r="BC162" s="36">
        <v>0</v>
      </c>
      <c r="BD162" s="36">
        <v>0</v>
      </c>
      <c r="BE162" s="36">
        <v>0</v>
      </c>
      <c r="BF162" s="36"/>
      <c r="BG162" s="39">
        <v>940267</v>
      </c>
      <c r="BH162" s="39">
        <v>1353493</v>
      </c>
      <c r="BI162" s="39">
        <v>1353493</v>
      </c>
      <c r="BJ162" s="30">
        <v>0</v>
      </c>
      <c r="BK162" s="30">
        <v>0</v>
      </c>
      <c r="BL162" s="40"/>
      <c r="BM162" s="39">
        <v>0</v>
      </c>
      <c r="BN162" s="39">
        <v>0</v>
      </c>
      <c r="BO162" s="39">
        <v>0</v>
      </c>
      <c r="BP162" s="30">
        <v>0</v>
      </c>
      <c r="BQ162" s="30">
        <v>0</v>
      </c>
      <c r="BR162" s="39"/>
      <c r="BS162" s="43">
        <v>0</v>
      </c>
      <c r="BT162" s="28">
        <v>933483.7306477956</v>
      </c>
      <c r="BU162" s="28">
        <v>933483.7306477956</v>
      </c>
      <c r="BV162" s="36">
        <v>0</v>
      </c>
      <c r="BW162" s="36">
        <v>0</v>
      </c>
      <c r="BX162" s="36"/>
      <c r="BY162" s="43">
        <v>0</v>
      </c>
      <c r="BZ162" s="36">
        <v>0</v>
      </c>
      <c r="CA162" s="36">
        <v>0</v>
      </c>
      <c r="CB162" s="30">
        <v>0</v>
      </c>
      <c r="CC162" s="30">
        <v>0</v>
      </c>
      <c r="CE162" s="28">
        <f t="shared" si="16"/>
        <v>10995265.316530727</v>
      </c>
      <c r="CF162" s="28">
        <f t="shared" si="16"/>
        <v>18497789.990647797</v>
      </c>
      <c r="CG162" s="28">
        <f t="shared" si="16"/>
        <v>18375787.990647797</v>
      </c>
      <c r="CH162" s="28">
        <f t="shared" si="20"/>
        <v>13649049.42</v>
      </c>
      <c r="CI162" s="28">
        <f t="shared" si="20"/>
        <v>13527047.42</v>
      </c>
      <c r="CK162" s="43">
        <v>0</v>
      </c>
      <c r="CL162" s="28">
        <v>-2801869.77483</v>
      </c>
      <c r="CM162" s="28">
        <v>-2892930.6673600003</v>
      </c>
      <c r="CN162" s="28">
        <v>-2749334.2380188056</v>
      </c>
      <c r="CO162" s="28">
        <v>-2749334.2380188056</v>
      </c>
      <c r="CQ162" s="28">
        <v>0</v>
      </c>
      <c r="CR162" s="28">
        <v>0</v>
      </c>
      <c r="CS162" s="28">
        <v>0</v>
      </c>
      <c r="CT162" s="28">
        <v>0</v>
      </c>
      <c r="CU162" s="28">
        <v>0</v>
      </c>
      <c r="CW162" s="28">
        <f t="shared" si="17"/>
        <v>10995265.316530727</v>
      </c>
      <c r="CX162" s="28">
        <f t="shared" si="17"/>
        <v>15695920.215817796</v>
      </c>
      <c r="CY162" s="28">
        <f t="shared" si="17"/>
        <v>15482857.323287794</v>
      </c>
      <c r="CZ162" s="28">
        <f t="shared" si="21"/>
        <v>10899715.181981195</v>
      </c>
      <c r="DA162" s="28">
        <f t="shared" si="21"/>
        <v>10777713.181981195</v>
      </c>
      <c r="DC162" s="28">
        <f t="shared" si="22"/>
        <v>-4796205.0338366013</v>
      </c>
      <c r="DD162" s="28">
        <f t="shared" si="22"/>
        <v>-4705144.1413065996</v>
      </c>
      <c r="DF162" s="28">
        <f t="shared" si="23"/>
        <v>-95550.134549532086</v>
      </c>
    </row>
    <row r="163" spans="1:110" x14ac:dyDescent="0.3">
      <c r="A163" s="27" t="s">
        <v>192</v>
      </c>
      <c r="B163" s="39">
        <v>17136</v>
      </c>
      <c r="C163" s="39">
        <v>29942.04</v>
      </c>
      <c r="D163" s="39">
        <v>29942.04</v>
      </c>
      <c r="E163" s="39">
        <v>0</v>
      </c>
      <c r="F163" s="39">
        <v>0</v>
      </c>
      <c r="G163" s="40"/>
      <c r="H163" s="39">
        <v>0</v>
      </c>
      <c r="I163" s="39">
        <v>0</v>
      </c>
      <c r="J163" s="39">
        <v>0</v>
      </c>
      <c r="K163" s="39">
        <v>0</v>
      </c>
      <c r="L163" s="39">
        <v>0</v>
      </c>
      <c r="M163" s="40"/>
      <c r="N163" s="39">
        <v>21945</v>
      </c>
      <c r="O163" s="28">
        <v>33018.629999999997</v>
      </c>
      <c r="P163" s="28">
        <v>33018.629999999997</v>
      </c>
      <c r="Q163" s="28">
        <v>0</v>
      </c>
      <c r="R163" s="28">
        <v>0</v>
      </c>
      <c r="T163" s="41">
        <v>258131.96</v>
      </c>
      <c r="U163" s="41">
        <v>258131.96</v>
      </c>
      <c r="V163" s="41">
        <v>258131.96</v>
      </c>
      <c r="W163" s="41">
        <v>258131.96</v>
      </c>
      <c r="X163" s="41">
        <v>258131.96</v>
      </c>
      <c r="Z163" s="28">
        <v>0</v>
      </c>
      <c r="AA163" s="28">
        <v>107046</v>
      </c>
      <c r="AB163" s="28">
        <v>68120</v>
      </c>
      <c r="AC163" s="28">
        <v>107046</v>
      </c>
      <c r="AD163" s="28">
        <v>68120</v>
      </c>
      <c r="AE163" s="33">
        <f t="shared" si="18"/>
        <v>1.9462938108380453E-3</v>
      </c>
      <c r="AF163" s="28">
        <f t="shared" si="19"/>
        <v>58388.814325141357</v>
      </c>
      <c r="AH163" s="28">
        <v>0</v>
      </c>
      <c r="AI163" s="28">
        <v>0</v>
      </c>
      <c r="AJ163" s="28">
        <v>0</v>
      </c>
      <c r="AK163" s="28">
        <v>0</v>
      </c>
      <c r="AL163" s="28">
        <v>0</v>
      </c>
      <c r="AN163" s="28">
        <v>3637161</v>
      </c>
      <c r="AO163" s="28">
        <v>2265922</v>
      </c>
      <c r="AP163" s="28">
        <v>2265922</v>
      </c>
      <c r="AQ163" s="28">
        <v>2046603</v>
      </c>
      <c r="AR163" s="34">
        <v>2046603</v>
      </c>
      <c r="AS163" s="35">
        <v>3671435</v>
      </c>
      <c r="AT163" s="35"/>
      <c r="AU163" s="28">
        <v>0</v>
      </c>
      <c r="AV163" s="28">
        <v>1216932</v>
      </c>
      <c r="AW163" s="28">
        <v>1216932</v>
      </c>
      <c r="AX163" s="28">
        <v>1313853</v>
      </c>
      <c r="AY163" s="28">
        <v>1313853</v>
      </c>
      <c r="AZ163" s="42"/>
      <c r="BA163" s="36">
        <v>20018.108482794418</v>
      </c>
      <c r="BB163" s="36">
        <v>0</v>
      </c>
      <c r="BC163" s="36">
        <v>0</v>
      </c>
      <c r="BD163" s="36">
        <v>0</v>
      </c>
      <c r="BE163" s="36">
        <v>0</v>
      </c>
      <c r="BF163" s="36"/>
      <c r="BG163" s="39">
        <v>121568</v>
      </c>
      <c r="BH163" s="39">
        <v>174995</v>
      </c>
      <c r="BI163" s="39">
        <v>174995</v>
      </c>
      <c r="BJ163" s="30">
        <v>0</v>
      </c>
      <c r="BK163" s="30">
        <v>0</v>
      </c>
      <c r="BL163" s="40"/>
      <c r="BM163" s="39">
        <v>0</v>
      </c>
      <c r="BN163" s="39">
        <v>0</v>
      </c>
      <c r="BO163" s="39">
        <v>0</v>
      </c>
      <c r="BP163" s="30">
        <v>0</v>
      </c>
      <c r="BQ163" s="30">
        <v>0</v>
      </c>
      <c r="BR163" s="39"/>
      <c r="BS163" s="43">
        <v>0</v>
      </c>
      <c r="BT163" s="43">
        <v>0</v>
      </c>
      <c r="BU163" s="43">
        <v>0</v>
      </c>
      <c r="BV163" s="36">
        <v>0</v>
      </c>
      <c r="BW163" s="36">
        <v>0</v>
      </c>
      <c r="BX163" s="36"/>
      <c r="BY163" s="43">
        <v>0</v>
      </c>
      <c r="BZ163" s="36">
        <v>0</v>
      </c>
      <c r="CA163" s="36">
        <v>0</v>
      </c>
      <c r="CB163" s="30">
        <v>0</v>
      </c>
      <c r="CC163" s="30">
        <v>0</v>
      </c>
      <c r="CD163" s="43"/>
      <c r="CE163" s="28">
        <f t="shared" si="16"/>
        <v>4075960.0684827943</v>
      </c>
      <c r="CF163" s="28">
        <f t="shared" si="16"/>
        <v>4085987.63</v>
      </c>
      <c r="CG163" s="28">
        <f t="shared" si="16"/>
        <v>4047061.63</v>
      </c>
      <c r="CH163" s="28">
        <f t="shared" si="20"/>
        <v>3725633.96</v>
      </c>
      <c r="CI163" s="28">
        <f t="shared" si="20"/>
        <v>3686707.96</v>
      </c>
      <c r="CK163" s="43">
        <v>0</v>
      </c>
      <c r="CL163" s="28">
        <v>-613739.36699189537</v>
      </c>
      <c r="CM163" s="28">
        <v>-633685.9237666371</v>
      </c>
      <c r="CN163" s="28">
        <v>-602231.64903985814</v>
      </c>
      <c r="CO163" s="28">
        <v>-602231.64903985814</v>
      </c>
      <c r="CQ163" s="28">
        <v>0</v>
      </c>
      <c r="CR163" s="28">
        <v>0</v>
      </c>
      <c r="CS163" s="28">
        <v>0</v>
      </c>
      <c r="CT163" s="28">
        <v>0</v>
      </c>
      <c r="CU163" s="28">
        <v>0</v>
      </c>
      <c r="CW163" s="28">
        <f t="shared" si="17"/>
        <v>4075960.0684827943</v>
      </c>
      <c r="CX163" s="28">
        <f t="shared" si="17"/>
        <v>3472248.2630081046</v>
      </c>
      <c r="CY163" s="28">
        <f t="shared" si="17"/>
        <v>3413375.7062333627</v>
      </c>
      <c r="CZ163" s="28">
        <f t="shared" si="21"/>
        <v>3123402.3109601419</v>
      </c>
      <c r="DA163" s="28">
        <f t="shared" si="21"/>
        <v>3084476.3109601419</v>
      </c>
      <c r="DC163" s="28">
        <f t="shared" si="22"/>
        <v>-348845.9520479627</v>
      </c>
      <c r="DD163" s="28">
        <f t="shared" si="22"/>
        <v>-328899.39527322073</v>
      </c>
      <c r="DF163" s="28">
        <f t="shared" si="23"/>
        <v>-952557.75752265239</v>
      </c>
    </row>
    <row r="164" spans="1:110" x14ac:dyDescent="0.3">
      <c r="A164" s="27" t="s">
        <v>193</v>
      </c>
      <c r="B164" s="39">
        <v>330</v>
      </c>
      <c r="C164" s="39">
        <v>58175.37</v>
      </c>
      <c r="D164" s="39">
        <v>58175.37</v>
      </c>
      <c r="E164" s="39">
        <v>0</v>
      </c>
      <c r="F164" s="39">
        <v>0</v>
      </c>
      <c r="G164" s="40"/>
      <c r="H164" s="39">
        <v>0</v>
      </c>
      <c r="I164" s="39">
        <v>0</v>
      </c>
      <c r="J164" s="39">
        <v>0</v>
      </c>
      <c r="K164" s="39">
        <v>0</v>
      </c>
      <c r="L164" s="39">
        <v>0</v>
      </c>
      <c r="M164" s="40"/>
      <c r="N164" s="39">
        <v>7168.92</v>
      </c>
      <c r="O164" s="28">
        <v>10967.22</v>
      </c>
      <c r="P164" s="28">
        <v>10967.22</v>
      </c>
      <c r="Q164" s="28">
        <v>0</v>
      </c>
      <c r="R164" s="28">
        <v>0</v>
      </c>
      <c r="T164" s="41">
        <v>316218.11</v>
      </c>
      <c r="U164" s="41">
        <v>316218.11</v>
      </c>
      <c r="V164" s="41">
        <v>316218.11</v>
      </c>
      <c r="W164" s="41">
        <v>316218.11</v>
      </c>
      <c r="X164" s="41">
        <v>316218.11</v>
      </c>
      <c r="Z164" s="28">
        <v>0</v>
      </c>
      <c r="AA164" s="28">
        <v>206974</v>
      </c>
      <c r="AB164" s="28">
        <v>131710</v>
      </c>
      <c r="AC164" s="28">
        <v>206974</v>
      </c>
      <c r="AD164" s="28">
        <v>131710</v>
      </c>
      <c r="AE164" s="33">
        <f t="shared" si="18"/>
        <v>3.7631692469068771E-3</v>
      </c>
      <c r="AF164" s="28">
        <f t="shared" si="19"/>
        <v>112895.07740720631</v>
      </c>
      <c r="AH164" s="28">
        <v>174</v>
      </c>
      <c r="AI164" s="28">
        <v>145</v>
      </c>
      <c r="AJ164" s="28">
        <v>145</v>
      </c>
      <c r="AK164" s="28">
        <v>145</v>
      </c>
      <c r="AL164" s="28">
        <v>145</v>
      </c>
      <c r="AN164" s="28">
        <v>462941</v>
      </c>
      <c r="AO164" s="28">
        <v>0</v>
      </c>
      <c r="AP164" s="28">
        <v>0</v>
      </c>
      <c r="AQ164" s="28">
        <v>0</v>
      </c>
      <c r="AR164" s="34">
        <v>0</v>
      </c>
      <c r="AS164" s="35">
        <v>636369</v>
      </c>
      <c r="AT164" s="35"/>
      <c r="AU164" s="28">
        <v>0</v>
      </c>
      <c r="AV164" s="28">
        <v>431204</v>
      </c>
      <c r="AW164" s="28">
        <v>431204</v>
      </c>
      <c r="AX164" s="28">
        <v>0</v>
      </c>
      <c r="AY164" s="28">
        <v>0</v>
      </c>
      <c r="AZ164" s="42"/>
      <c r="BA164" s="36">
        <v>307058.45395066839</v>
      </c>
      <c r="BB164" s="36">
        <v>0</v>
      </c>
      <c r="BC164" s="36">
        <v>0</v>
      </c>
      <c r="BD164" s="36">
        <v>0</v>
      </c>
      <c r="BE164" s="36">
        <v>0</v>
      </c>
      <c r="BF164" s="36"/>
      <c r="BG164" s="39">
        <v>380234</v>
      </c>
      <c r="BH164" s="39">
        <v>547338</v>
      </c>
      <c r="BI164" s="39">
        <v>547338</v>
      </c>
      <c r="BJ164" s="30">
        <v>0</v>
      </c>
      <c r="BK164" s="30">
        <v>0</v>
      </c>
      <c r="BL164" s="40"/>
      <c r="BM164" s="39">
        <v>0</v>
      </c>
      <c r="BN164" s="39">
        <v>0</v>
      </c>
      <c r="BO164" s="39">
        <v>0</v>
      </c>
      <c r="BP164" s="30">
        <v>0</v>
      </c>
      <c r="BQ164" s="30">
        <v>0</v>
      </c>
      <c r="BR164" s="39"/>
      <c r="BS164" s="43">
        <v>0</v>
      </c>
      <c r="BT164" s="43">
        <v>0</v>
      </c>
      <c r="BU164" s="43">
        <v>0</v>
      </c>
      <c r="BV164" s="36">
        <v>0</v>
      </c>
      <c r="BW164" s="36">
        <v>0</v>
      </c>
      <c r="BX164" s="36"/>
      <c r="BY164" s="43">
        <v>0</v>
      </c>
      <c r="BZ164" s="36">
        <v>0</v>
      </c>
      <c r="CA164" s="36">
        <v>0</v>
      </c>
      <c r="CB164" s="30">
        <v>0</v>
      </c>
      <c r="CC164" s="30">
        <v>0</v>
      </c>
      <c r="CD164" s="43"/>
      <c r="CE164" s="28">
        <f t="shared" si="16"/>
        <v>1474124.4839506685</v>
      </c>
      <c r="CF164" s="28">
        <f t="shared" si="16"/>
        <v>1571021.7</v>
      </c>
      <c r="CG164" s="28">
        <f t="shared" si="16"/>
        <v>1495757.7</v>
      </c>
      <c r="CH164" s="28">
        <f t="shared" si="20"/>
        <v>523337.11</v>
      </c>
      <c r="CI164" s="28">
        <f t="shared" si="20"/>
        <v>448073.11</v>
      </c>
      <c r="CK164" s="43">
        <v>0</v>
      </c>
      <c r="CL164" s="28">
        <v>-3998114.6635500002</v>
      </c>
      <c r="CM164" s="28">
        <v>-4128053.568266667</v>
      </c>
      <c r="CN164" s="28">
        <v>-3923149.3307678765</v>
      </c>
      <c r="CO164" s="28">
        <v>-3923149.3307678765</v>
      </c>
      <c r="CQ164" s="28">
        <v>0</v>
      </c>
      <c r="CR164" s="28">
        <v>0</v>
      </c>
      <c r="CS164" s="28">
        <v>0</v>
      </c>
      <c r="CT164" s="28">
        <v>0</v>
      </c>
      <c r="CU164" s="28">
        <v>0</v>
      </c>
      <c r="CW164" s="28">
        <f t="shared" si="17"/>
        <v>1474124.4839506685</v>
      </c>
      <c r="CX164" s="28">
        <f t="shared" si="17"/>
        <v>-2427092.96355</v>
      </c>
      <c r="CY164" s="28">
        <f t="shared" si="17"/>
        <v>-2632295.8682666668</v>
      </c>
      <c r="CZ164" s="28">
        <f t="shared" si="21"/>
        <v>-3399812.2207678766</v>
      </c>
      <c r="DA164" s="28">
        <f t="shared" si="21"/>
        <v>-3475076.2207678766</v>
      </c>
      <c r="DC164" s="28">
        <f t="shared" si="22"/>
        <v>-972719.25721787661</v>
      </c>
      <c r="DD164" s="28">
        <f t="shared" si="22"/>
        <v>-842780.35250120983</v>
      </c>
      <c r="DF164" s="28">
        <f t="shared" si="23"/>
        <v>-4873936.7047185451</v>
      </c>
    </row>
    <row r="165" spans="1:110" x14ac:dyDescent="0.3">
      <c r="A165" s="27" t="s">
        <v>194</v>
      </c>
      <c r="B165" s="39">
        <v>31191</v>
      </c>
      <c r="C165" s="39">
        <v>71895.149999999994</v>
      </c>
      <c r="D165" s="39">
        <v>71895.149999999994</v>
      </c>
      <c r="E165" s="39">
        <v>0</v>
      </c>
      <c r="F165" s="39">
        <v>0</v>
      </c>
      <c r="G165" s="40"/>
      <c r="H165" s="39">
        <v>40379</v>
      </c>
      <c r="I165" s="43">
        <v>22709</v>
      </c>
      <c r="J165" s="43">
        <v>22709</v>
      </c>
      <c r="K165" s="43">
        <v>0</v>
      </c>
      <c r="L165" s="43">
        <v>0</v>
      </c>
      <c r="M165" s="40"/>
      <c r="N165" s="39">
        <v>51775.020000000004</v>
      </c>
      <c r="O165" s="28">
        <v>78241.7</v>
      </c>
      <c r="P165" s="28">
        <v>78241.7</v>
      </c>
      <c r="Q165" s="28">
        <v>0</v>
      </c>
      <c r="R165" s="28">
        <v>0</v>
      </c>
      <c r="T165" s="41">
        <v>300692.09000000003</v>
      </c>
      <c r="U165" s="41">
        <v>300692.09000000003</v>
      </c>
      <c r="V165" s="41">
        <v>300692.09000000003</v>
      </c>
      <c r="W165" s="41">
        <v>300692.09000000003</v>
      </c>
      <c r="X165" s="41">
        <v>300692.09000000003</v>
      </c>
      <c r="Z165" s="28">
        <v>0</v>
      </c>
      <c r="AA165" s="28">
        <v>163254</v>
      </c>
      <c r="AB165" s="28">
        <v>103889</v>
      </c>
      <c r="AC165" s="28">
        <v>163254</v>
      </c>
      <c r="AD165" s="28">
        <v>103889</v>
      </c>
      <c r="AE165" s="33">
        <f t="shared" si="18"/>
        <v>2.9682589708588292E-3</v>
      </c>
      <c r="AF165" s="28">
        <f t="shared" si="19"/>
        <v>89047.769125764869</v>
      </c>
      <c r="AH165" s="28">
        <v>10994</v>
      </c>
      <c r="AI165" s="28">
        <v>10628</v>
      </c>
      <c r="AJ165" s="28">
        <v>10628</v>
      </c>
      <c r="AK165" s="28">
        <v>10628</v>
      </c>
      <c r="AL165" s="28">
        <v>10628</v>
      </c>
      <c r="AN165" s="28">
        <v>8024957</v>
      </c>
      <c r="AO165" s="28">
        <v>5659959</v>
      </c>
      <c r="AP165" s="28">
        <v>5659959</v>
      </c>
      <c r="AQ165" s="28">
        <v>5648260</v>
      </c>
      <c r="AR165" s="34">
        <v>5648260</v>
      </c>
      <c r="AS165" s="35">
        <v>8082936</v>
      </c>
      <c r="AT165" s="35"/>
      <c r="AU165" s="28">
        <v>0</v>
      </c>
      <c r="AV165" s="28">
        <v>3567510</v>
      </c>
      <c r="AW165" s="28">
        <v>3567510</v>
      </c>
      <c r="AX165" s="28">
        <v>4195358</v>
      </c>
      <c r="AY165" s="28">
        <v>4195358</v>
      </c>
      <c r="AZ165" s="42"/>
      <c r="BA165" s="36">
        <v>306203.58810798678</v>
      </c>
      <c r="BB165" s="36">
        <v>0</v>
      </c>
      <c r="BC165" s="36">
        <v>0</v>
      </c>
      <c r="BD165" s="36">
        <v>0</v>
      </c>
      <c r="BE165" s="36">
        <v>0</v>
      </c>
      <c r="BF165" s="36"/>
      <c r="BG165" s="39">
        <v>224447</v>
      </c>
      <c r="BH165" s="39">
        <v>323087</v>
      </c>
      <c r="BI165" s="39">
        <v>323087</v>
      </c>
      <c r="BJ165" s="30">
        <v>0</v>
      </c>
      <c r="BK165" s="30">
        <v>0</v>
      </c>
      <c r="BL165" s="40"/>
      <c r="BM165" s="39">
        <v>0</v>
      </c>
      <c r="BN165" s="39">
        <v>0</v>
      </c>
      <c r="BO165" s="39">
        <v>0</v>
      </c>
      <c r="BP165" s="30">
        <v>0</v>
      </c>
      <c r="BQ165" s="30">
        <v>0</v>
      </c>
      <c r="BR165" s="39"/>
      <c r="BS165" s="43">
        <v>0</v>
      </c>
      <c r="BT165" s="43">
        <v>0</v>
      </c>
      <c r="BU165" s="43">
        <v>0</v>
      </c>
      <c r="BV165" s="36">
        <v>0</v>
      </c>
      <c r="BW165" s="36">
        <v>0</v>
      </c>
      <c r="BX165" s="36"/>
      <c r="BY165" s="43">
        <v>0</v>
      </c>
      <c r="BZ165" s="36">
        <v>0</v>
      </c>
      <c r="CA165" s="36">
        <v>0</v>
      </c>
      <c r="CB165" s="30">
        <v>0</v>
      </c>
      <c r="CC165" s="30">
        <v>0</v>
      </c>
      <c r="CD165" s="43"/>
      <c r="CE165" s="28">
        <f t="shared" si="16"/>
        <v>8990638.6981079858</v>
      </c>
      <c r="CF165" s="28">
        <f t="shared" si="16"/>
        <v>10197975.939999999</v>
      </c>
      <c r="CG165" s="28">
        <f t="shared" si="16"/>
        <v>10138610.939999999</v>
      </c>
      <c r="CH165" s="28">
        <f t="shared" si="20"/>
        <v>10318192.09</v>
      </c>
      <c r="CI165" s="28">
        <f t="shared" si="20"/>
        <v>10258827.09</v>
      </c>
      <c r="CK165" s="43">
        <v>0</v>
      </c>
      <c r="CL165" s="28">
        <v>-594612.27482164453</v>
      </c>
      <c r="CM165" s="28">
        <v>-613937.20024857239</v>
      </c>
      <c r="CN165" s="28">
        <v>-583463.19311452797</v>
      </c>
      <c r="CO165" s="28">
        <v>-583463.19311452797</v>
      </c>
      <c r="CQ165" s="28">
        <v>0</v>
      </c>
      <c r="CR165" s="28">
        <v>0</v>
      </c>
      <c r="CS165" s="28">
        <v>0</v>
      </c>
      <c r="CT165" s="28">
        <v>0</v>
      </c>
      <c r="CU165" s="28">
        <v>0</v>
      </c>
      <c r="CW165" s="28">
        <f t="shared" si="17"/>
        <v>8990638.6981079858</v>
      </c>
      <c r="CX165" s="28">
        <f t="shared" si="17"/>
        <v>9603363.6651783548</v>
      </c>
      <c r="CY165" s="28">
        <f t="shared" si="17"/>
        <v>9524673.7397514265</v>
      </c>
      <c r="CZ165" s="28">
        <f t="shared" si="21"/>
        <v>9734728.8968854714</v>
      </c>
      <c r="DA165" s="28">
        <f t="shared" si="21"/>
        <v>9675363.8968854714</v>
      </c>
      <c r="DC165" s="28">
        <f t="shared" si="22"/>
        <v>131365.23170711659</v>
      </c>
      <c r="DD165" s="28">
        <f t="shared" si="22"/>
        <v>150690.15713404492</v>
      </c>
      <c r="DF165" s="28">
        <f t="shared" si="23"/>
        <v>744090.19877748564</v>
      </c>
    </row>
    <row r="166" spans="1:110" x14ac:dyDescent="0.3">
      <c r="A166" s="27" t="s">
        <v>195</v>
      </c>
      <c r="B166" s="39">
        <v>2795180</v>
      </c>
      <c r="C166" s="39">
        <v>3068147.78</v>
      </c>
      <c r="D166" s="39">
        <v>3068147.78</v>
      </c>
      <c r="E166" s="39">
        <v>3068147.78</v>
      </c>
      <c r="F166" s="39">
        <v>3068147.78</v>
      </c>
      <c r="G166" s="40"/>
      <c r="H166" s="39">
        <v>625611</v>
      </c>
      <c r="I166" s="39">
        <v>0</v>
      </c>
      <c r="J166" s="39">
        <v>0</v>
      </c>
      <c r="K166" s="39">
        <v>0</v>
      </c>
      <c r="L166" s="39">
        <v>0</v>
      </c>
      <c r="M166" s="40"/>
      <c r="N166" s="39">
        <v>566206.74</v>
      </c>
      <c r="O166" s="28">
        <v>858973.31</v>
      </c>
      <c r="P166" s="28">
        <v>858973.31</v>
      </c>
      <c r="Q166" s="28">
        <v>0</v>
      </c>
      <c r="R166" s="28">
        <v>0</v>
      </c>
      <c r="T166" s="41">
        <v>367295.91</v>
      </c>
      <c r="U166" s="41">
        <v>367295.91</v>
      </c>
      <c r="V166" s="41">
        <v>367295.91</v>
      </c>
      <c r="W166" s="41">
        <v>367295.91</v>
      </c>
      <c r="X166" s="41">
        <v>367295.91</v>
      </c>
      <c r="Z166" s="28">
        <v>0</v>
      </c>
      <c r="AA166" s="28">
        <v>489230</v>
      </c>
      <c r="AB166" s="28">
        <v>311328</v>
      </c>
      <c r="AC166" s="28">
        <v>489230</v>
      </c>
      <c r="AD166" s="28">
        <v>311328</v>
      </c>
      <c r="AE166" s="33">
        <f t="shared" si="18"/>
        <v>8.8951041708825816E-3</v>
      </c>
      <c r="AF166" s="28">
        <f t="shared" si="19"/>
        <v>266853.12512647745</v>
      </c>
      <c r="AH166" s="28">
        <v>280211</v>
      </c>
      <c r="AI166" s="28">
        <v>276729</v>
      </c>
      <c r="AJ166" s="28">
        <v>276729</v>
      </c>
      <c r="AK166" s="28">
        <v>276729</v>
      </c>
      <c r="AL166" s="28">
        <v>276729</v>
      </c>
      <c r="AN166" s="28">
        <v>26582071</v>
      </c>
      <c r="AO166" s="28">
        <v>25031226</v>
      </c>
      <c r="AP166" s="28">
        <v>25031226</v>
      </c>
      <c r="AQ166" s="28">
        <v>28107618</v>
      </c>
      <c r="AR166" s="34">
        <v>28107618</v>
      </c>
      <c r="AS166" s="35">
        <v>26722093</v>
      </c>
      <c r="AT166" s="35"/>
      <c r="AU166" s="28">
        <v>0</v>
      </c>
      <c r="AV166" s="28">
        <v>7220020</v>
      </c>
      <c r="AW166" s="28">
        <v>7220020</v>
      </c>
      <c r="AX166" s="28">
        <v>9322956</v>
      </c>
      <c r="AY166" s="28">
        <v>9322956</v>
      </c>
      <c r="AZ166" s="42"/>
      <c r="BA166" s="36">
        <v>454574.91184594721</v>
      </c>
      <c r="BB166" s="36">
        <v>0</v>
      </c>
      <c r="BC166" s="36">
        <v>0</v>
      </c>
      <c r="BD166" s="36">
        <v>0</v>
      </c>
      <c r="BE166" s="36">
        <v>0</v>
      </c>
      <c r="BF166" s="36"/>
      <c r="BG166" s="39">
        <v>513847</v>
      </c>
      <c r="BH166" s="39">
        <v>739671</v>
      </c>
      <c r="BI166" s="39">
        <v>739671</v>
      </c>
      <c r="BJ166" s="30">
        <v>0</v>
      </c>
      <c r="BK166" s="30">
        <v>0</v>
      </c>
      <c r="BL166" s="40"/>
      <c r="BM166" s="39">
        <v>1193950</v>
      </c>
      <c r="BN166" s="39">
        <v>1248096</v>
      </c>
      <c r="BO166" s="39">
        <v>1248096</v>
      </c>
      <c r="BP166" s="30">
        <v>0</v>
      </c>
      <c r="BQ166" s="30">
        <v>0</v>
      </c>
      <c r="BR166" s="39"/>
      <c r="BS166" s="43">
        <v>0</v>
      </c>
      <c r="BT166" s="28">
        <v>1189751.1452329524</v>
      </c>
      <c r="BU166" s="28">
        <v>1189751.1452329524</v>
      </c>
      <c r="BV166" s="36">
        <v>0</v>
      </c>
      <c r="BW166" s="36">
        <v>0</v>
      </c>
      <c r="BX166" s="36"/>
      <c r="BY166" s="43">
        <v>0</v>
      </c>
      <c r="BZ166" s="36">
        <v>0</v>
      </c>
      <c r="CA166" s="36">
        <v>0</v>
      </c>
      <c r="CB166" s="30">
        <v>1457066</v>
      </c>
      <c r="CC166" s="30">
        <v>1457066</v>
      </c>
      <c r="CE166" s="28">
        <f t="shared" si="16"/>
        <v>33378947.561845947</v>
      </c>
      <c r="CF166" s="28">
        <f t="shared" si="16"/>
        <v>40489140.145232953</v>
      </c>
      <c r="CG166" s="28">
        <f t="shared" si="16"/>
        <v>40311238.145232953</v>
      </c>
      <c r="CH166" s="28">
        <f t="shared" si="20"/>
        <v>43089042.689999998</v>
      </c>
      <c r="CI166" s="28">
        <f t="shared" si="20"/>
        <v>42911140.689999998</v>
      </c>
      <c r="CK166" s="43">
        <v>0</v>
      </c>
      <c r="CL166" s="28">
        <v>-2520455.9423809228</v>
      </c>
      <c r="CM166" s="28">
        <v>-2602370.8728168583</v>
      </c>
      <c r="CN166" s="28">
        <v>-2473196.9629909974</v>
      </c>
      <c r="CO166" s="28">
        <v>-2473196.9629909974</v>
      </c>
      <c r="CQ166" s="28">
        <v>0</v>
      </c>
      <c r="CR166" s="28">
        <v>2595773.4911999996</v>
      </c>
      <c r="CS166" s="28">
        <v>2595773.4911999996</v>
      </c>
      <c r="CT166" s="28">
        <v>2595773.4911999996</v>
      </c>
      <c r="CU166" s="28">
        <v>2595773.4911999996</v>
      </c>
      <c r="CW166" s="28">
        <f t="shared" si="17"/>
        <v>33378947.561845947</v>
      </c>
      <c r="CX166" s="28">
        <f t="shared" si="17"/>
        <v>40564457.694052026</v>
      </c>
      <c r="CY166" s="28">
        <f t="shared" si="17"/>
        <v>40304640.763616093</v>
      </c>
      <c r="CZ166" s="28">
        <f t="shared" si="21"/>
        <v>43211619.218208998</v>
      </c>
      <c r="DA166" s="28">
        <f t="shared" si="21"/>
        <v>43033717.218208998</v>
      </c>
      <c r="DC166" s="28">
        <f t="shared" si="22"/>
        <v>2647161.5241569728</v>
      </c>
      <c r="DD166" s="28">
        <f t="shared" si="22"/>
        <v>2729076.4545929059</v>
      </c>
      <c r="DF166" s="28">
        <f t="shared" si="23"/>
        <v>9832671.6563630514</v>
      </c>
    </row>
    <row r="167" spans="1:110" x14ac:dyDescent="0.3">
      <c r="A167" s="27" t="s">
        <v>196</v>
      </c>
      <c r="B167" s="39">
        <v>0</v>
      </c>
      <c r="C167" s="39">
        <v>42419.839999999997</v>
      </c>
      <c r="D167" s="39">
        <v>42419.839999999997</v>
      </c>
      <c r="E167" s="39">
        <v>0</v>
      </c>
      <c r="F167" s="39">
        <v>0</v>
      </c>
      <c r="G167" s="40"/>
      <c r="H167" s="39">
        <v>0</v>
      </c>
      <c r="I167" s="39">
        <v>0</v>
      </c>
      <c r="J167" s="39">
        <v>0</v>
      </c>
      <c r="K167" s="39">
        <v>0</v>
      </c>
      <c r="L167" s="39">
        <v>0</v>
      </c>
      <c r="M167" s="40"/>
      <c r="N167" s="39">
        <v>47417.04</v>
      </c>
      <c r="O167" s="28">
        <v>68445.78</v>
      </c>
      <c r="P167" s="28">
        <v>68445.78</v>
      </c>
      <c r="Q167" s="28">
        <v>0</v>
      </c>
      <c r="R167" s="28">
        <v>0</v>
      </c>
      <c r="T167" s="41">
        <v>403232.74</v>
      </c>
      <c r="U167" s="41">
        <v>403232.74</v>
      </c>
      <c r="V167" s="41">
        <v>403232.74</v>
      </c>
      <c r="W167" s="41">
        <v>403232.74</v>
      </c>
      <c r="X167" s="41">
        <v>403232.74</v>
      </c>
      <c r="Z167" s="28">
        <v>0</v>
      </c>
      <c r="AA167" s="28">
        <v>333221</v>
      </c>
      <c r="AB167" s="28">
        <v>212049</v>
      </c>
      <c r="AC167" s="28">
        <v>333221</v>
      </c>
      <c r="AD167" s="28">
        <v>212049</v>
      </c>
      <c r="AE167" s="33">
        <f t="shared" si="18"/>
        <v>6.0585726691447066E-3</v>
      </c>
      <c r="AF167" s="28">
        <f t="shared" si="19"/>
        <v>181757.18007434119</v>
      </c>
      <c r="AH167" s="28">
        <v>57019</v>
      </c>
      <c r="AI167" s="28">
        <v>58218</v>
      </c>
      <c r="AJ167" s="28">
        <v>58218</v>
      </c>
      <c r="AK167" s="28">
        <v>58218</v>
      </c>
      <c r="AL167" s="28">
        <v>58218</v>
      </c>
      <c r="AN167" s="28">
        <v>12130392</v>
      </c>
      <c r="AO167" s="28">
        <v>5961964</v>
      </c>
      <c r="AP167" s="28">
        <v>5961964</v>
      </c>
      <c r="AQ167" s="28">
        <v>4099467</v>
      </c>
      <c r="AR167" s="34">
        <v>4099467</v>
      </c>
      <c r="AS167" s="35">
        <v>12321655</v>
      </c>
      <c r="AT167" s="35"/>
      <c r="AU167" s="28">
        <v>0</v>
      </c>
      <c r="AV167" s="28">
        <v>4744683</v>
      </c>
      <c r="AW167" s="28">
        <v>4744683</v>
      </c>
      <c r="AX167" s="28">
        <v>3534554</v>
      </c>
      <c r="AY167" s="28">
        <v>3534554</v>
      </c>
      <c r="AZ167" s="42"/>
      <c r="BA167" s="36">
        <v>1320999.5189253103</v>
      </c>
      <c r="BB167" s="36">
        <v>0</v>
      </c>
      <c r="BC167" s="36">
        <v>0</v>
      </c>
      <c r="BD167" s="36">
        <v>0</v>
      </c>
      <c r="BE167" s="36">
        <v>0</v>
      </c>
      <c r="BF167" s="36"/>
      <c r="BG167" s="39">
        <v>593921</v>
      </c>
      <c r="BH167" s="39">
        <v>854935</v>
      </c>
      <c r="BI167" s="39">
        <v>854935</v>
      </c>
      <c r="BJ167" s="30">
        <v>0</v>
      </c>
      <c r="BK167" s="30">
        <v>0</v>
      </c>
      <c r="BL167" s="40"/>
      <c r="BM167" s="39">
        <v>9241</v>
      </c>
      <c r="BN167" s="39">
        <v>9660</v>
      </c>
      <c r="BO167" s="39">
        <v>9660</v>
      </c>
      <c r="BP167" s="30">
        <v>0</v>
      </c>
      <c r="BQ167" s="30">
        <v>0</v>
      </c>
      <c r="BR167" s="39"/>
      <c r="BS167" s="43">
        <v>0</v>
      </c>
      <c r="BT167" s="43">
        <v>0</v>
      </c>
      <c r="BU167" s="43">
        <v>0</v>
      </c>
      <c r="BV167" s="36">
        <v>0</v>
      </c>
      <c r="BW167" s="36">
        <v>0</v>
      </c>
      <c r="BX167" s="36"/>
      <c r="BY167" s="43">
        <v>0</v>
      </c>
      <c r="BZ167" s="36">
        <v>0</v>
      </c>
      <c r="CA167" s="36">
        <v>0</v>
      </c>
      <c r="CB167" s="30">
        <v>0</v>
      </c>
      <c r="CC167" s="30">
        <v>0</v>
      </c>
      <c r="CD167" s="43"/>
      <c r="CE167" s="28">
        <f t="shared" si="16"/>
        <v>14562222.29892531</v>
      </c>
      <c r="CF167" s="28">
        <f t="shared" si="16"/>
        <v>12476779.359999999</v>
      </c>
      <c r="CG167" s="28">
        <f t="shared" si="16"/>
        <v>12355607.359999999</v>
      </c>
      <c r="CH167" s="28">
        <f t="shared" si="20"/>
        <v>8428692.7400000002</v>
      </c>
      <c r="CI167" s="28">
        <f t="shared" si="20"/>
        <v>8307520.7400000002</v>
      </c>
      <c r="CK167" s="43">
        <v>0</v>
      </c>
      <c r="CL167" s="28">
        <v>-3208290.3883799999</v>
      </c>
      <c r="CM167" s="28">
        <v>-3312559.9689600002</v>
      </c>
      <c r="CN167" s="28">
        <v>-3148134.3956519067</v>
      </c>
      <c r="CO167" s="28">
        <v>-3148134.3956519067</v>
      </c>
      <c r="CQ167" s="28">
        <v>0</v>
      </c>
      <c r="CR167" s="28">
        <v>0</v>
      </c>
      <c r="CS167" s="28">
        <v>0</v>
      </c>
      <c r="CT167" s="28">
        <v>0</v>
      </c>
      <c r="CU167" s="28">
        <v>0</v>
      </c>
      <c r="CW167" s="28">
        <f t="shared" si="17"/>
        <v>14562222.29892531</v>
      </c>
      <c r="CX167" s="28">
        <f t="shared" si="17"/>
        <v>9268488.971619999</v>
      </c>
      <c r="CY167" s="28">
        <f t="shared" si="17"/>
        <v>9043047.3910399992</v>
      </c>
      <c r="CZ167" s="28">
        <f t="shared" si="21"/>
        <v>5280558.3443480935</v>
      </c>
      <c r="DA167" s="28">
        <f t="shared" si="21"/>
        <v>5159386.3443480935</v>
      </c>
      <c r="DC167" s="28">
        <f t="shared" si="22"/>
        <v>-3987930.6272719055</v>
      </c>
      <c r="DD167" s="28">
        <f t="shared" si="22"/>
        <v>-3883661.0466919057</v>
      </c>
      <c r="DF167" s="28">
        <f t="shared" si="23"/>
        <v>-9281663.9545772169</v>
      </c>
    </row>
    <row r="168" spans="1:110" x14ac:dyDescent="0.3">
      <c r="A168" s="27" t="s">
        <v>197</v>
      </c>
      <c r="B168" s="39">
        <v>25283</v>
      </c>
      <c r="C168" s="39">
        <v>54309.85</v>
      </c>
      <c r="D168" s="39">
        <v>54309.85</v>
      </c>
      <c r="E168" s="39">
        <v>54309.85</v>
      </c>
      <c r="F168" s="39">
        <v>54309.85</v>
      </c>
      <c r="G168" s="40"/>
      <c r="H168" s="39">
        <v>0</v>
      </c>
      <c r="I168" s="39">
        <v>0</v>
      </c>
      <c r="J168" s="39">
        <v>0</v>
      </c>
      <c r="K168" s="39">
        <v>0</v>
      </c>
      <c r="L168" s="39">
        <v>0</v>
      </c>
      <c r="M168" s="40"/>
      <c r="N168" s="39">
        <v>280382.52</v>
      </c>
      <c r="O168" s="28">
        <v>420786.94</v>
      </c>
      <c r="P168" s="28">
        <v>420786.94</v>
      </c>
      <c r="Q168" s="28">
        <v>0</v>
      </c>
      <c r="R168" s="28">
        <v>0</v>
      </c>
      <c r="T168" s="41">
        <v>263451.92</v>
      </c>
      <c r="U168" s="41">
        <v>263451.92</v>
      </c>
      <c r="V168" s="41">
        <v>263451.92</v>
      </c>
      <c r="W168" s="41">
        <v>263451.92</v>
      </c>
      <c r="X168" s="41">
        <v>263451.92</v>
      </c>
      <c r="Z168" s="28">
        <v>0</v>
      </c>
      <c r="AA168" s="28">
        <v>142213</v>
      </c>
      <c r="AB168" s="28">
        <v>90499</v>
      </c>
      <c r="AC168" s="28">
        <v>142213</v>
      </c>
      <c r="AD168" s="28">
        <v>90499</v>
      </c>
      <c r="AE168" s="33">
        <f t="shared" si="18"/>
        <v>2.5856947641267392E-3</v>
      </c>
      <c r="AF168" s="28">
        <f t="shared" si="19"/>
        <v>77570.842923802178</v>
      </c>
      <c r="AH168" s="28">
        <v>18615</v>
      </c>
      <c r="AI168" s="28">
        <v>22431</v>
      </c>
      <c r="AJ168" s="28">
        <v>22431</v>
      </c>
      <c r="AK168" s="28">
        <v>22431</v>
      </c>
      <c r="AL168" s="28">
        <v>22431</v>
      </c>
      <c r="AN168" s="28">
        <v>5167806</v>
      </c>
      <c r="AO168" s="28">
        <v>2854676</v>
      </c>
      <c r="AP168" s="28">
        <v>2854676</v>
      </c>
      <c r="AQ168" s="28">
        <v>1997326</v>
      </c>
      <c r="AR168" s="34">
        <v>1997326</v>
      </c>
      <c r="AS168" s="35">
        <v>5253389</v>
      </c>
      <c r="AT168" s="35"/>
      <c r="AU168" s="28">
        <v>0</v>
      </c>
      <c r="AV168" s="28">
        <v>1401177</v>
      </c>
      <c r="AW168" s="28">
        <v>1401177</v>
      </c>
      <c r="AX168" s="28">
        <v>811351</v>
      </c>
      <c r="AY168" s="28">
        <v>811351</v>
      </c>
      <c r="AZ168" s="42"/>
      <c r="BA168" s="36">
        <v>1907971.2465235852</v>
      </c>
      <c r="BB168" s="36">
        <v>0</v>
      </c>
      <c r="BC168" s="36">
        <v>0</v>
      </c>
      <c r="BD168" s="36">
        <v>0</v>
      </c>
      <c r="BE168" s="36">
        <v>0</v>
      </c>
      <c r="BF168" s="36"/>
      <c r="BG168" s="39">
        <v>256241</v>
      </c>
      <c r="BH168" s="39">
        <v>368853</v>
      </c>
      <c r="BI168" s="39">
        <v>368853</v>
      </c>
      <c r="BJ168" s="30">
        <v>0</v>
      </c>
      <c r="BK168" s="30">
        <v>0</v>
      </c>
      <c r="BL168" s="40"/>
      <c r="BM168" s="39">
        <v>31122</v>
      </c>
      <c r="BN168" s="39">
        <v>32533</v>
      </c>
      <c r="BO168" s="39">
        <v>32533</v>
      </c>
      <c r="BP168" s="30">
        <v>0</v>
      </c>
      <c r="BQ168" s="30">
        <v>0</v>
      </c>
      <c r="BR168" s="39"/>
      <c r="BS168" s="43">
        <v>0</v>
      </c>
      <c r="BT168" s="43">
        <v>0</v>
      </c>
      <c r="BU168" s="43">
        <v>0</v>
      </c>
      <c r="BV168" s="36">
        <v>0</v>
      </c>
      <c r="BW168" s="36">
        <v>0</v>
      </c>
      <c r="BX168" s="36"/>
      <c r="BY168" s="43">
        <v>0</v>
      </c>
      <c r="BZ168" s="36">
        <v>0</v>
      </c>
      <c r="CA168" s="36">
        <v>0</v>
      </c>
      <c r="CB168" s="30">
        <v>0</v>
      </c>
      <c r="CC168" s="30">
        <v>0</v>
      </c>
      <c r="CD168" s="43"/>
      <c r="CE168" s="28">
        <f t="shared" si="16"/>
        <v>7950872.6865235846</v>
      </c>
      <c r="CF168" s="28">
        <f t="shared" si="16"/>
        <v>5560431.71</v>
      </c>
      <c r="CG168" s="28">
        <f t="shared" si="16"/>
        <v>5508717.71</v>
      </c>
      <c r="CH168" s="28">
        <f t="shared" si="20"/>
        <v>3291082.77</v>
      </c>
      <c r="CI168" s="28">
        <f t="shared" si="20"/>
        <v>3239368.77</v>
      </c>
      <c r="CK168" s="43">
        <v>0</v>
      </c>
      <c r="CL168" s="28">
        <v>-1526082.8425499999</v>
      </c>
      <c r="CM168" s="28">
        <v>-1575680.6029333333</v>
      </c>
      <c r="CN168" s="28">
        <v>-1497468.5286115222</v>
      </c>
      <c r="CO168" s="28">
        <v>-1497468.5286115222</v>
      </c>
      <c r="CQ168" s="28">
        <v>0</v>
      </c>
      <c r="CR168" s="28">
        <v>0</v>
      </c>
      <c r="CS168" s="28">
        <v>0</v>
      </c>
      <c r="CT168" s="28">
        <v>0</v>
      </c>
      <c r="CU168" s="28">
        <v>0</v>
      </c>
      <c r="CW168" s="28">
        <f t="shared" si="17"/>
        <v>7950872.6865235846</v>
      </c>
      <c r="CX168" s="28">
        <f t="shared" si="17"/>
        <v>4034348.8674499998</v>
      </c>
      <c r="CY168" s="28">
        <f t="shared" si="17"/>
        <v>3933037.1070666667</v>
      </c>
      <c r="CZ168" s="28">
        <f t="shared" si="21"/>
        <v>1793614.2413884779</v>
      </c>
      <c r="DA168" s="28">
        <f t="shared" si="21"/>
        <v>1741900.2413884779</v>
      </c>
      <c r="DC168" s="28">
        <f t="shared" si="22"/>
        <v>-2240734.6260615219</v>
      </c>
      <c r="DD168" s="28">
        <f t="shared" si="22"/>
        <v>-2191136.8656781889</v>
      </c>
      <c r="DF168" s="28">
        <f t="shared" si="23"/>
        <v>-6157258.4451351073</v>
      </c>
    </row>
    <row r="169" spans="1:110" x14ac:dyDescent="0.3">
      <c r="A169" s="27" t="s">
        <v>198</v>
      </c>
      <c r="B169" s="39">
        <v>0</v>
      </c>
      <c r="C169" s="39">
        <v>1367.09</v>
      </c>
      <c r="D169" s="39">
        <v>1367.09</v>
      </c>
      <c r="E169" s="39">
        <v>0</v>
      </c>
      <c r="F169" s="39">
        <v>0</v>
      </c>
      <c r="G169" s="40"/>
      <c r="H169" s="39">
        <v>0</v>
      </c>
      <c r="I169" s="39">
        <v>0</v>
      </c>
      <c r="J169" s="39">
        <v>0</v>
      </c>
      <c r="K169" s="39">
        <v>0</v>
      </c>
      <c r="L169" s="39">
        <v>0</v>
      </c>
      <c r="M169" s="40"/>
      <c r="N169" s="39">
        <v>40500.240000000005</v>
      </c>
      <c r="O169" s="28">
        <v>60939.42</v>
      </c>
      <c r="P169" s="28">
        <v>60939.42</v>
      </c>
      <c r="Q169" s="28">
        <v>0</v>
      </c>
      <c r="R169" s="28">
        <v>0</v>
      </c>
      <c r="T169" s="41">
        <v>301956.96000000002</v>
      </c>
      <c r="U169" s="41">
        <v>301956.96000000002</v>
      </c>
      <c r="V169" s="41">
        <v>301956.96000000002</v>
      </c>
      <c r="W169" s="41">
        <v>301956.96000000002</v>
      </c>
      <c r="X169" s="41">
        <v>301956.96000000002</v>
      </c>
      <c r="Z169" s="28">
        <v>0</v>
      </c>
      <c r="AA169" s="28">
        <v>209878</v>
      </c>
      <c r="AB169" s="28">
        <v>133558</v>
      </c>
      <c r="AC169" s="28">
        <v>209878</v>
      </c>
      <c r="AD169" s="28">
        <v>133558</v>
      </c>
      <c r="AE169" s="33">
        <f t="shared" si="18"/>
        <v>3.8159693256269948E-3</v>
      </c>
      <c r="AF169" s="28">
        <f t="shared" si="19"/>
        <v>114479.07976880984</v>
      </c>
      <c r="AH169" s="28">
        <v>4089</v>
      </c>
      <c r="AI169" s="28">
        <v>4249</v>
      </c>
      <c r="AJ169" s="28">
        <v>4249</v>
      </c>
      <c r="AK169" s="28">
        <v>4249</v>
      </c>
      <c r="AL169" s="28">
        <v>4249</v>
      </c>
      <c r="AN169" s="28">
        <v>13423576</v>
      </c>
      <c r="AO169" s="28">
        <v>7699059</v>
      </c>
      <c r="AP169" s="28">
        <v>7699059</v>
      </c>
      <c r="AQ169" s="28">
        <v>6783712</v>
      </c>
      <c r="AR169" s="34">
        <v>6783712</v>
      </c>
      <c r="AS169" s="35">
        <v>13518248</v>
      </c>
      <c r="AT169" s="35"/>
      <c r="AU169" s="28">
        <v>0</v>
      </c>
      <c r="AV169" s="28">
        <v>2328086</v>
      </c>
      <c r="AW169" s="28">
        <v>2328086</v>
      </c>
      <c r="AX169" s="28">
        <v>2281229</v>
      </c>
      <c r="AY169" s="28">
        <v>2281229</v>
      </c>
      <c r="AZ169" s="42"/>
      <c r="BA169" s="36">
        <v>234915.85764973881</v>
      </c>
      <c r="BB169" s="36">
        <v>0</v>
      </c>
      <c r="BC169" s="36">
        <v>0</v>
      </c>
      <c r="BD169" s="36">
        <v>0</v>
      </c>
      <c r="BE169" s="36">
        <v>0</v>
      </c>
      <c r="BF169" s="36"/>
      <c r="BG169" s="39">
        <v>340859</v>
      </c>
      <c r="BH169" s="39">
        <v>490659</v>
      </c>
      <c r="BI169" s="39">
        <v>490659</v>
      </c>
      <c r="BJ169" s="30">
        <v>0</v>
      </c>
      <c r="BK169" s="30">
        <v>0</v>
      </c>
      <c r="BL169" s="40"/>
      <c r="BM169" s="39">
        <v>0</v>
      </c>
      <c r="BN169" s="39">
        <v>0</v>
      </c>
      <c r="BO169" s="39">
        <v>0</v>
      </c>
      <c r="BP169" s="30">
        <v>0</v>
      </c>
      <c r="BQ169" s="30">
        <v>0</v>
      </c>
      <c r="BR169" s="39"/>
      <c r="BS169" s="43">
        <v>0</v>
      </c>
      <c r="BT169" s="43">
        <v>0</v>
      </c>
      <c r="BU169" s="43">
        <v>0</v>
      </c>
      <c r="BV169" s="36">
        <v>0</v>
      </c>
      <c r="BW169" s="36">
        <v>0</v>
      </c>
      <c r="BX169" s="36"/>
      <c r="BY169" s="43">
        <v>0</v>
      </c>
      <c r="BZ169" s="36">
        <v>0</v>
      </c>
      <c r="CA169" s="36">
        <v>0</v>
      </c>
      <c r="CB169" s="30">
        <v>0</v>
      </c>
      <c r="CC169" s="30">
        <v>0</v>
      </c>
      <c r="CD169" s="43"/>
      <c r="CE169" s="28">
        <f t="shared" si="16"/>
        <v>14345897.057649739</v>
      </c>
      <c r="CF169" s="28">
        <f t="shared" si="16"/>
        <v>11096194.470000001</v>
      </c>
      <c r="CG169" s="28">
        <f t="shared" si="16"/>
        <v>11019874.470000001</v>
      </c>
      <c r="CH169" s="28">
        <f t="shared" si="20"/>
        <v>9581024.9600000009</v>
      </c>
      <c r="CI169" s="28">
        <f t="shared" si="20"/>
        <v>9504704.9600000009</v>
      </c>
      <c r="CK169" s="43">
        <v>0</v>
      </c>
      <c r="CL169" s="28">
        <v>-1830112.2163800001</v>
      </c>
      <c r="CM169" s="28">
        <v>-1889590.9449600002</v>
      </c>
      <c r="CN169" s="28">
        <v>-1795797.2997568392</v>
      </c>
      <c r="CO169" s="28">
        <v>-1795797.2997568392</v>
      </c>
      <c r="CQ169" s="28">
        <v>0</v>
      </c>
      <c r="CR169" s="28">
        <v>0</v>
      </c>
      <c r="CS169" s="28">
        <v>0</v>
      </c>
      <c r="CT169" s="28">
        <v>0</v>
      </c>
      <c r="CU169" s="28">
        <v>0</v>
      </c>
      <c r="CW169" s="28">
        <f t="shared" si="17"/>
        <v>14345897.057649739</v>
      </c>
      <c r="CX169" s="28">
        <f t="shared" si="17"/>
        <v>9266082.2536200006</v>
      </c>
      <c r="CY169" s="28">
        <f t="shared" si="17"/>
        <v>9130283.5250400007</v>
      </c>
      <c r="CZ169" s="28">
        <f t="shared" si="21"/>
        <v>7785227.660243161</v>
      </c>
      <c r="DA169" s="28">
        <f t="shared" si="21"/>
        <v>7708907.660243161</v>
      </c>
      <c r="DC169" s="28">
        <f t="shared" si="22"/>
        <v>-1480854.5933768395</v>
      </c>
      <c r="DD169" s="28">
        <f t="shared" si="22"/>
        <v>-1421375.8647968397</v>
      </c>
      <c r="DF169" s="28">
        <f t="shared" si="23"/>
        <v>-6560669.3974065781</v>
      </c>
    </row>
    <row r="170" spans="1:110" x14ac:dyDescent="0.3">
      <c r="A170" s="27" t="s">
        <v>199</v>
      </c>
      <c r="B170" s="39">
        <v>0</v>
      </c>
      <c r="C170" s="39">
        <v>10534.66</v>
      </c>
      <c r="D170" s="39">
        <v>10534.66</v>
      </c>
      <c r="E170" s="39">
        <v>0</v>
      </c>
      <c r="F170" s="39">
        <v>0</v>
      </c>
      <c r="G170" s="40"/>
      <c r="H170" s="39">
        <v>0</v>
      </c>
      <c r="I170" s="43">
        <v>56</v>
      </c>
      <c r="J170" s="43">
        <v>56</v>
      </c>
      <c r="K170" s="43">
        <v>0</v>
      </c>
      <c r="L170" s="43">
        <v>0</v>
      </c>
      <c r="M170" s="40"/>
      <c r="N170" s="39">
        <v>7384.08</v>
      </c>
      <c r="O170" s="28">
        <v>11091.08</v>
      </c>
      <c r="P170" s="28">
        <v>11091.08</v>
      </c>
      <c r="Q170" s="28">
        <v>0</v>
      </c>
      <c r="R170" s="28">
        <v>0</v>
      </c>
      <c r="T170" s="41">
        <v>240645.5</v>
      </c>
      <c r="U170" s="41">
        <v>240645.5</v>
      </c>
      <c r="V170" s="41">
        <v>240645.5</v>
      </c>
      <c r="W170" s="41">
        <v>240645.5</v>
      </c>
      <c r="X170" s="41">
        <v>240645.5</v>
      </c>
      <c r="Z170" s="28">
        <v>0</v>
      </c>
      <c r="AA170" s="28">
        <v>118215</v>
      </c>
      <c r="AB170" s="28">
        <v>75227</v>
      </c>
      <c r="AC170" s="28">
        <v>118215</v>
      </c>
      <c r="AD170" s="28">
        <v>75227</v>
      </c>
      <c r="AE170" s="33">
        <f t="shared" si="18"/>
        <v>2.149366840874199E-3</v>
      </c>
      <c r="AF170" s="28">
        <f t="shared" si="19"/>
        <v>64481.005226225971</v>
      </c>
      <c r="AH170" s="28">
        <v>0</v>
      </c>
      <c r="AI170" s="28">
        <v>0</v>
      </c>
      <c r="AJ170" s="28">
        <v>0</v>
      </c>
      <c r="AK170" s="28">
        <v>0</v>
      </c>
      <c r="AL170" s="28">
        <v>0</v>
      </c>
      <c r="AN170" s="28">
        <v>656185</v>
      </c>
      <c r="AO170" s="28">
        <v>31797</v>
      </c>
      <c r="AP170" s="28">
        <v>31797</v>
      </c>
      <c r="AQ170" s="28">
        <v>31797</v>
      </c>
      <c r="AR170" s="34">
        <v>31797</v>
      </c>
      <c r="AS170" s="35">
        <v>724354</v>
      </c>
      <c r="AT170" s="35"/>
      <c r="AU170" s="28">
        <v>0</v>
      </c>
      <c r="AV170" s="28">
        <v>518259</v>
      </c>
      <c r="AW170" s="28">
        <v>518259</v>
      </c>
      <c r="AX170" s="28">
        <v>0</v>
      </c>
      <c r="AY170" s="28">
        <v>0</v>
      </c>
      <c r="AZ170" s="42"/>
      <c r="BA170" s="36">
        <v>29920.304493856427</v>
      </c>
      <c r="BB170" s="36">
        <v>0</v>
      </c>
      <c r="BC170" s="36">
        <v>0</v>
      </c>
      <c r="BD170" s="36">
        <v>0</v>
      </c>
      <c r="BE170" s="36">
        <v>0</v>
      </c>
      <c r="BF170" s="36"/>
      <c r="BG170" s="39">
        <v>247758</v>
      </c>
      <c r="BH170" s="39">
        <f>274418+500000</f>
        <v>774418</v>
      </c>
      <c r="BI170" s="39">
        <f>274418+500000</f>
        <v>774418</v>
      </c>
      <c r="BJ170" s="30">
        <v>0</v>
      </c>
      <c r="BK170" s="30">
        <v>0</v>
      </c>
      <c r="BL170" s="40"/>
      <c r="BM170" s="39">
        <v>0</v>
      </c>
      <c r="BN170" s="39">
        <v>0</v>
      </c>
      <c r="BO170" s="39">
        <v>0</v>
      </c>
      <c r="BP170" s="30">
        <v>0</v>
      </c>
      <c r="BQ170" s="30">
        <v>0</v>
      </c>
      <c r="BR170" s="39"/>
      <c r="BS170" s="43">
        <v>0</v>
      </c>
      <c r="BT170" s="28">
        <v>276814.55424363731</v>
      </c>
      <c r="BU170" s="28">
        <v>276814.55424363731</v>
      </c>
      <c r="BV170" s="36">
        <v>0</v>
      </c>
      <c r="BW170" s="36">
        <v>0</v>
      </c>
      <c r="BX170" s="36"/>
      <c r="BY170" s="43">
        <v>0</v>
      </c>
      <c r="BZ170" s="36">
        <v>0</v>
      </c>
      <c r="CA170" s="36">
        <v>0</v>
      </c>
      <c r="CB170" s="30">
        <v>0</v>
      </c>
      <c r="CC170" s="30">
        <v>0</v>
      </c>
      <c r="CE170" s="28">
        <f t="shared" si="16"/>
        <v>1181892.8844938565</v>
      </c>
      <c r="CF170" s="28">
        <f t="shared" si="16"/>
        <v>1981830.7942436372</v>
      </c>
      <c r="CG170" s="28">
        <f t="shared" si="16"/>
        <v>1938842.7942436372</v>
      </c>
      <c r="CH170" s="28">
        <f t="shared" si="20"/>
        <v>390657.5</v>
      </c>
      <c r="CI170" s="28">
        <f t="shared" si="20"/>
        <v>347669.5</v>
      </c>
      <c r="CK170" s="43">
        <v>0</v>
      </c>
      <c r="CL170" s="28">
        <v>-1288548.1919681858</v>
      </c>
      <c r="CM170" s="28">
        <v>-1330426.0656233453</v>
      </c>
      <c r="CN170" s="28">
        <v>-1264387.6932968125</v>
      </c>
      <c r="CO170" s="28">
        <v>-1264387.6932968125</v>
      </c>
      <c r="CQ170" s="28">
        <v>0</v>
      </c>
      <c r="CR170" s="28">
        <v>0</v>
      </c>
      <c r="CS170" s="28">
        <v>0</v>
      </c>
      <c r="CT170" s="28">
        <v>0</v>
      </c>
      <c r="CU170" s="28">
        <v>0</v>
      </c>
      <c r="CW170" s="28">
        <f t="shared" si="17"/>
        <v>1181892.8844938565</v>
      </c>
      <c r="CX170" s="28">
        <f t="shared" si="17"/>
        <v>693282.60227545141</v>
      </c>
      <c r="CY170" s="28">
        <f t="shared" si="17"/>
        <v>608416.72862029192</v>
      </c>
      <c r="CZ170" s="28">
        <f t="shared" si="21"/>
        <v>-873730.19329681247</v>
      </c>
      <c r="DA170" s="28">
        <f t="shared" si="21"/>
        <v>-916718.19329681247</v>
      </c>
      <c r="DC170" s="28">
        <f t="shared" si="22"/>
        <v>-1567012.7955722639</v>
      </c>
      <c r="DD170" s="28">
        <f t="shared" si="22"/>
        <v>-1525134.9219171044</v>
      </c>
      <c r="DF170" s="28">
        <f t="shared" si="23"/>
        <v>-2055623.0777906689</v>
      </c>
    </row>
    <row r="171" spans="1:110" x14ac:dyDescent="0.3">
      <c r="A171" s="27" t="s">
        <v>200</v>
      </c>
      <c r="B171" s="39">
        <v>194</v>
      </c>
      <c r="C171" s="39">
        <v>218.94</v>
      </c>
      <c r="D171" s="39">
        <v>218.94</v>
      </c>
      <c r="E171" s="39">
        <v>0</v>
      </c>
      <c r="F171" s="39">
        <v>0</v>
      </c>
      <c r="G171" s="40"/>
      <c r="H171" s="39">
        <v>0</v>
      </c>
      <c r="I171" s="39">
        <v>0</v>
      </c>
      <c r="J171" s="39">
        <v>0</v>
      </c>
      <c r="K171" s="39">
        <v>0</v>
      </c>
      <c r="L171" s="39">
        <v>0</v>
      </c>
      <c r="M171" s="40"/>
      <c r="N171" s="39">
        <v>12992.1</v>
      </c>
      <c r="O171" s="28">
        <v>19699.28</v>
      </c>
      <c r="P171" s="28">
        <v>19699.28</v>
      </c>
      <c r="Q171" s="28">
        <v>0</v>
      </c>
      <c r="R171" s="28">
        <v>0</v>
      </c>
      <c r="T171" s="41">
        <v>295489.58</v>
      </c>
      <c r="U171" s="41">
        <v>295489.58</v>
      </c>
      <c r="V171" s="41">
        <v>295489.58</v>
      </c>
      <c r="W171" s="41">
        <v>295489.58</v>
      </c>
      <c r="X171" s="41">
        <v>295489.58</v>
      </c>
      <c r="Z171" s="28">
        <v>0</v>
      </c>
      <c r="AA171" s="28">
        <v>142286</v>
      </c>
      <c r="AB171" s="28">
        <v>90546</v>
      </c>
      <c r="AC171" s="28">
        <v>142286</v>
      </c>
      <c r="AD171" s="28">
        <v>90546</v>
      </c>
      <c r="AE171" s="33">
        <f t="shared" si="18"/>
        <v>2.587022038832858E-3</v>
      </c>
      <c r="AF171" s="28">
        <f t="shared" si="19"/>
        <v>77610.661164985737</v>
      </c>
      <c r="AH171" s="28">
        <v>0</v>
      </c>
      <c r="AI171" s="28">
        <v>0</v>
      </c>
      <c r="AJ171" s="28">
        <v>0</v>
      </c>
      <c r="AK171" s="28">
        <v>0</v>
      </c>
      <c r="AL171" s="28">
        <v>0</v>
      </c>
      <c r="AN171" s="28">
        <v>1276811</v>
      </c>
      <c r="AO171" s="28">
        <v>668575</v>
      </c>
      <c r="AP171" s="28">
        <v>668575</v>
      </c>
      <c r="AQ171" s="28">
        <v>117400</v>
      </c>
      <c r="AR171" s="34">
        <v>117400</v>
      </c>
      <c r="AS171" s="35">
        <v>1347482</v>
      </c>
      <c r="AT171" s="35"/>
      <c r="AU171" s="28">
        <v>0</v>
      </c>
      <c r="AV171" s="28">
        <v>854259</v>
      </c>
      <c r="AW171" s="28">
        <v>854259</v>
      </c>
      <c r="AX171" s="28">
        <v>0</v>
      </c>
      <c r="AY171" s="28">
        <v>0</v>
      </c>
      <c r="AZ171" s="42"/>
      <c r="BA171" s="36">
        <v>56908.121432842345</v>
      </c>
      <c r="BB171" s="36">
        <v>0</v>
      </c>
      <c r="BC171" s="36">
        <v>0</v>
      </c>
      <c r="BD171" s="36">
        <v>0</v>
      </c>
      <c r="BE171" s="36">
        <v>0</v>
      </c>
      <c r="BF171" s="36"/>
      <c r="BG171" s="39">
        <v>200175</v>
      </c>
      <c r="BH171" s="39">
        <v>288147</v>
      </c>
      <c r="BI171" s="39">
        <v>288147</v>
      </c>
      <c r="BJ171" s="30">
        <v>0</v>
      </c>
      <c r="BK171" s="30">
        <v>0</v>
      </c>
      <c r="BL171" s="40"/>
      <c r="BM171" s="39">
        <v>0</v>
      </c>
      <c r="BN171" s="39">
        <v>0</v>
      </c>
      <c r="BO171" s="39">
        <v>0</v>
      </c>
      <c r="BP171" s="30">
        <v>0</v>
      </c>
      <c r="BQ171" s="30">
        <v>0</v>
      </c>
      <c r="BR171" s="39"/>
      <c r="BS171" s="43">
        <v>0</v>
      </c>
      <c r="BT171" s="43">
        <v>0</v>
      </c>
      <c r="BU171" s="43">
        <v>0</v>
      </c>
      <c r="BV171" s="36">
        <v>0</v>
      </c>
      <c r="BW171" s="36">
        <v>0</v>
      </c>
      <c r="BX171" s="36"/>
      <c r="BY171" s="43">
        <v>0</v>
      </c>
      <c r="BZ171" s="36">
        <v>0</v>
      </c>
      <c r="CA171" s="36">
        <v>0</v>
      </c>
      <c r="CB171" s="30">
        <v>0</v>
      </c>
      <c r="CC171" s="30">
        <v>0</v>
      </c>
      <c r="CD171" s="43"/>
      <c r="CE171" s="28">
        <f t="shared" si="16"/>
        <v>1842569.8014328424</v>
      </c>
      <c r="CF171" s="28">
        <f t="shared" si="16"/>
        <v>2268674.7999999998</v>
      </c>
      <c r="CG171" s="28">
        <f t="shared" si="16"/>
        <v>2216934.7999999998</v>
      </c>
      <c r="CH171" s="28">
        <f t="shared" si="20"/>
        <v>555175.58000000007</v>
      </c>
      <c r="CI171" s="28">
        <f t="shared" si="20"/>
        <v>503435.58</v>
      </c>
      <c r="CK171" s="43">
        <v>0</v>
      </c>
      <c r="CL171" s="28">
        <v>-1048371.2502768902</v>
      </c>
      <c r="CM171" s="28">
        <v>-1082443.3626250804</v>
      </c>
      <c r="CN171" s="28">
        <v>-1028714.1102822021</v>
      </c>
      <c r="CO171" s="28">
        <v>-1028714.1102822021</v>
      </c>
      <c r="CQ171" s="28">
        <v>0</v>
      </c>
      <c r="CR171" s="28">
        <v>0</v>
      </c>
      <c r="CS171" s="28">
        <v>0</v>
      </c>
      <c r="CT171" s="28">
        <v>0</v>
      </c>
      <c r="CU171" s="28">
        <v>0</v>
      </c>
      <c r="CW171" s="28">
        <f t="shared" si="17"/>
        <v>1842569.8014328424</v>
      </c>
      <c r="CX171" s="28">
        <f t="shared" si="17"/>
        <v>1220303.5497231097</v>
      </c>
      <c r="CY171" s="28">
        <f t="shared" si="17"/>
        <v>1134491.4373749197</v>
      </c>
      <c r="CZ171" s="28">
        <f t="shared" si="21"/>
        <v>-473538.53028220212</v>
      </c>
      <c r="DA171" s="28">
        <f t="shared" si="21"/>
        <v>-525278.53028220218</v>
      </c>
      <c r="DC171" s="28">
        <f t="shared" si="22"/>
        <v>-1693842.0800053119</v>
      </c>
      <c r="DD171" s="28">
        <f t="shared" si="22"/>
        <v>-1659769.9676571218</v>
      </c>
      <c r="DF171" s="28">
        <f t="shared" si="23"/>
        <v>-2316108.3317150446</v>
      </c>
    </row>
    <row r="172" spans="1:110" x14ac:dyDescent="0.3">
      <c r="A172" s="27" t="s">
        <v>201</v>
      </c>
      <c r="B172" s="39">
        <v>1581</v>
      </c>
      <c r="C172" s="39">
        <v>4781.47</v>
      </c>
      <c r="D172" s="39">
        <v>4781.47</v>
      </c>
      <c r="E172" s="39">
        <v>0</v>
      </c>
      <c r="F172" s="39">
        <v>0</v>
      </c>
      <c r="G172" s="40"/>
      <c r="H172" s="39">
        <v>0</v>
      </c>
      <c r="I172" s="39">
        <v>0</v>
      </c>
      <c r="J172" s="39">
        <v>0</v>
      </c>
      <c r="K172" s="39">
        <v>0</v>
      </c>
      <c r="L172" s="39">
        <v>0</v>
      </c>
      <c r="M172" s="40"/>
      <c r="N172" s="39">
        <v>17280.780000000002</v>
      </c>
      <c r="O172" s="28">
        <v>26383</v>
      </c>
      <c r="P172" s="28">
        <v>26383</v>
      </c>
      <c r="Q172" s="28">
        <v>0</v>
      </c>
      <c r="R172" s="28">
        <v>0</v>
      </c>
      <c r="T172" s="41">
        <v>382032.31</v>
      </c>
      <c r="U172" s="41">
        <v>382032.31</v>
      </c>
      <c r="V172" s="41">
        <v>382032.31</v>
      </c>
      <c r="W172" s="41">
        <v>382032.31</v>
      </c>
      <c r="X172" s="41">
        <v>382032.31</v>
      </c>
      <c r="Z172" s="28">
        <v>0</v>
      </c>
      <c r="AA172" s="28">
        <v>152991</v>
      </c>
      <c r="AB172" s="28">
        <v>97358</v>
      </c>
      <c r="AC172" s="28">
        <v>152991</v>
      </c>
      <c r="AD172" s="28">
        <v>97358</v>
      </c>
      <c r="AE172" s="33">
        <f t="shared" si="18"/>
        <v>2.7816586926547779E-3</v>
      </c>
      <c r="AF172" s="28">
        <f t="shared" si="19"/>
        <v>83449.760779643344</v>
      </c>
      <c r="AH172" s="28">
        <v>8946</v>
      </c>
      <c r="AI172" s="28">
        <v>9177</v>
      </c>
      <c r="AJ172" s="28">
        <v>9177</v>
      </c>
      <c r="AK172" s="28">
        <v>9177</v>
      </c>
      <c r="AL172" s="28">
        <v>9177</v>
      </c>
      <c r="AN172" s="28">
        <v>5356542</v>
      </c>
      <c r="AO172" s="28">
        <v>3119420</v>
      </c>
      <c r="AP172" s="28">
        <v>3119420</v>
      </c>
      <c r="AQ172" s="28">
        <v>2563786</v>
      </c>
      <c r="AR172" s="34">
        <v>2563786</v>
      </c>
      <c r="AS172" s="35">
        <v>5404268</v>
      </c>
      <c r="AT172" s="35"/>
      <c r="AU172" s="28">
        <v>0</v>
      </c>
      <c r="AV172" s="28">
        <v>1224941</v>
      </c>
      <c r="AW172" s="28">
        <v>1224941</v>
      </c>
      <c r="AX172" s="28">
        <v>1096907</v>
      </c>
      <c r="AY172" s="28">
        <v>1096907</v>
      </c>
      <c r="AZ172" s="42"/>
      <c r="BA172" s="36">
        <v>68766.726835116002</v>
      </c>
      <c r="BB172" s="36">
        <v>0</v>
      </c>
      <c r="BC172" s="36">
        <v>0</v>
      </c>
      <c r="BD172" s="36">
        <v>0</v>
      </c>
      <c r="BE172" s="36">
        <v>0</v>
      </c>
      <c r="BF172" s="36"/>
      <c r="BG172" s="39">
        <v>97708</v>
      </c>
      <c r="BH172" s="39">
        <v>140648</v>
      </c>
      <c r="BI172" s="39">
        <v>140648</v>
      </c>
      <c r="BJ172" s="30">
        <v>0</v>
      </c>
      <c r="BK172" s="30">
        <v>0</v>
      </c>
      <c r="BL172" s="40"/>
      <c r="BM172" s="39">
        <v>0</v>
      </c>
      <c r="BN172" s="39">
        <v>0</v>
      </c>
      <c r="BO172" s="39">
        <v>0</v>
      </c>
      <c r="BP172" s="30">
        <v>0</v>
      </c>
      <c r="BQ172" s="30">
        <v>0</v>
      </c>
      <c r="BR172" s="39"/>
      <c r="BS172" s="43">
        <v>0</v>
      </c>
      <c r="BT172" s="43">
        <v>0</v>
      </c>
      <c r="BU172" s="43">
        <v>0</v>
      </c>
      <c r="BV172" s="36">
        <v>0</v>
      </c>
      <c r="BW172" s="36">
        <v>0</v>
      </c>
      <c r="BX172" s="36"/>
      <c r="BY172" s="43">
        <v>0</v>
      </c>
      <c r="BZ172" s="36">
        <v>0</v>
      </c>
      <c r="CA172" s="36">
        <v>0</v>
      </c>
      <c r="CB172" s="30">
        <v>0</v>
      </c>
      <c r="CC172" s="30">
        <v>0</v>
      </c>
      <c r="CD172" s="43"/>
      <c r="CE172" s="28">
        <f t="shared" si="16"/>
        <v>5932856.8168351157</v>
      </c>
      <c r="CF172" s="28">
        <f t="shared" si="16"/>
        <v>5060373.7799999993</v>
      </c>
      <c r="CG172" s="28">
        <f t="shared" si="16"/>
        <v>5004740.7799999993</v>
      </c>
      <c r="CH172" s="28">
        <f t="shared" si="20"/>
        <v>4204893.3099999996</v>
      </c>
      <c r="CI172" s="28">
        <f t="shared" si="20"/>
        <v>4149260.31</v>
      </c>
      <c r="CK172" s="43">
        <v>0</v>
      </c>
      <c r="CL172" s="28">
        <v>-863427.57591616455</v>
      </c>
      <c r="CM172" s="28">
        <v>-891489.01060675818</v>
      </c>
      <c r="CN172" s="28">
        <v>-847238.16140238836</v>
      </c>
      <c r="CO172" s="28">
        <v>-847238.16140238836</v>
      </c>
      <c r="CQ172" s="28">
        <v>0</v>
      </c>
      <c r="CR172" s="28">
        <v>0</v>
      </c>
      <c r="CS172" s="28">
        <v>0</v>
      </c>
      <c r="CT172" s="28">
        <v>0</v>
      </c>
      <c r="CU172" s="28">
        <v>0</v>
      </c>
      <c r="CW172" s="28">
        <f t="shared" si="17"/>
        <v>5932856.8168351157</v>
      </c>
      <c r="CX172" s="28">
        <f t="shared" si="17"/>
        <v>4196946.2040838357</v>
      </c>
      <c r="CY172" s="28">
        <f t="shared" si="17"/>
        <v>4113251.769393242</v>
      </c>
      <c r="CZ172" s="28">
        <f t="shared" si="21"/>
        <v>3357655.1485976116</v>
      </c>
      <c r="DA172" s="28">
        <f t="shared" si="21"/>
        <v>3302022.1485976116</v>
      </c>
      <c r="DC172" s="28">
        <f t="shared" si="22"/>
        <v>-839291.05548622413</v>
      </c>
      <c r="DD172" s="28">
        <f t="shared" si="22"/>
        <v>-811229.62079563038</v>
      </c>
      <c r="DF172" s="28">
        <f t="shared" si="23"/>
        <v>-2575201.6682375041</v>
      </c>
    </row>
    <row r="173" spans="1:110" x14ac:dyDescent="0.3">
      <c r="A173" s="27" t="s">
        <v>202</v>
      </c>
      <c r="B173" s="39">
        <v>0</v>
      </c>
      <c r="C173" s="39">
        <v>0</v>
      </c>
      <c r="D173" s="39">
        <v>0</v>
      </c>
      <c r="E173" s="39">
        <v>0</v>
      </c>
      <c r="F173" s="39">
        <v>0</v>
      </c>
      <c r="G173" s="40"/>
      <c r="H173" s="39">
        <v>0</v>
      </c>
      <c r="I173" s="39">
        <v>0</v>
      </c>
      <c r="J173" s="39">
        <v>0</v>
      </c>
      <c r="K173" s="39">
        <v>0</v>
      </c>
      <c r="L173" s="39">
        <v>0</v>
      </c>
      <c r="M173" s="40"/>
      <c r="N173" s="39">
        <v>0</v>
      </c>
      <c r="O173" s="39">
        <v>0</v>
      </c>
      <c r="P173" s="39">
        <v>0</v>
      </c>
      <c r="Q173" s="28">
        <v>0</v>
      </c>
      <c r="R173" s="28">
        <v>0</v>
      </c>
      <c r="S173" s="39"/>
      <c r="T173" s="45">
        <v>0</v>
      </c>
      <c r="U173" s="45">
        <v>0</v>
      </c>
      <c r="V173" s="45">
        <v>0</v>
      </c>
      <c r="W173" s="45">
        <v>0</v>
      </c>
      <c r="X173" s="45">
        <v>0</v>
      </c>
      <c r="Y173" s="39"/>
      <c r="Z173" s="28">
        <v>0</v>
      </c>
      <c r="AA173" s="46">
        <v>478</v>
      </c>
      <c r="AB173" s="28">
        <v>304</v>
      </c>
      <c r="AC173" s="46">
        <v>478</v>
      </c>
      <c r="AD173" s="28">
        <v>304</v>
      </c>
      <c r="AE173" s="33">
        <f t="shared" si="18"/>
        <v>8.6909220482837819E-6</v>
      </c>
      <c r="AF173" s="28">
        <f t="shared" si="19"/>
        <v>260.72766144851346</v>
      </c>
      <c r="AG173" s="39"/>
      <c r="AH173" s="28">
        <v>0</v>
      </c>
      <c r="AI173" s="28">
        <v>0</v>
      </c>
      <c r="AJ173" s="28">
        <v>0</v>
      </c>
      <c r="AK173" s="28">
        <v>0</v>
      </c>
      <c r="AL173" s="28">
        <v>0</v>
      </c>
      <c r="AN173" s="28">
        <v>0</v>
      </c>
      <c r="AO173" s="28">
        <v>0</v>
      </c>
      <c r="AP173" s="28">
        <v>0</v>
      </c>
      <c r="AQ173" s="28">
        <v>0</v>
      </c>
      <c r="AR173" s="28">
        <v>0</v>
      </c>
      <c r="AS173" s="39"/>
      <c r="AT173" s="39"/>
      <c r="AU173" s="28">
        <v>0</v>
      </c>
      <c r="AV173" s="28">
        <v>0</v>
      </c>
      <c r="AW173" s="28">
        <v>0</v>
      </c>
      <c r="AX173" s="28">
        <v>0</v>
      </c>
      <c r="AY173" s="28">
        <v>0</v>
      </c>
      <c r="AZ173" s="42"/>
      <c r="BA173" s="47">
        <v>0</v>
      </c>
      <c r="BB173" s="36">
        <v>0</v>
      </c>
      <c r="BC173" s="36">
        <v>0</v>
      </c>
      <c r="BD173" s="36">
        <v>0</v>
      </c>
      <c r="BE173" s="36">
        <v>0</v>
      </c>
      <c r="BF173" s="36"/>
      <c r="BG173" s="39">
        <v>0</v>
      </c>
      <c r="BH173" s="48">
        <v>0</v>
      </c>
      <c r="BI173" s="48">
        <v>0</v>
      </c>
      <c r="BJ173" s="30">
        <v>0</v>
      </c>
      <c r="BK173" s="30">
        <v>0</v>
      </c>
      <c r="BL173" s="40"/>
      <c r="BM173" s="39">
        <v>0</v>
      </c>
      <c r="BN173" s="39">
        <v>0</v>
      </c>
      <c r="BO173" s="39">
        <v>0</v>
      </c>
      <c r="BP173" s="30">
        <v>0</v>
      </c>
      <c r="BQ173" s="30">
        <v>0</v>
      </c>
      <c r="BR173" s="39"/>
      <c r="BS173" s="43">
        <v>0</v>
      </c>
      <c r="BT173" s="49">
        <v>0</v>
      </c>
      <c r="BU173" s="49">
        <v>0</v>
      </c>
      <c r="BV173" s="36">
        <v>0</v>
      </c>
      <c r="BW173" s="36">
        <v>0</v>
      </c>
      <c r="BX173" s="36"/>
      <c r="BY173" s="43">
        <v>0</v>
      </c>
      <c r="BZ173" s="36">
        <v>0</v>
      </c>
      <c r="CA173" s="36">
        <v>0</v>
      </c>
      <c r="CB173" s="30">
        <v>0</v>
      </c>
      <c r="CC173" s="30">
        <v>0</v>
      </c>
      <c r="CD173" s="49"/>
      <c r="CE173" s="28">
        <f t="shared" si="16"/>
        <v>0</v>
      </c>
      <c r="CF173" s="28">
        <f t="shared" si="16"/>
        <v>478</v>
      </c>
      <c r="CG173" s="28">
        <f t="shared" si="16"/>
        <v>304</v>
      </c>
      <c r="CH173" s="28">
        <f t="shared" si="20"/>
        <v>478</v>
      </c>
      <c r="CI173" s="28">
        <f t="shared" si="20"/>
        <v>304</v>
      </c>
      <c r="CK173" s="43">
        <v>0</v>
      </c>
      <c r="CL173" s="28">
        <v>0</v>
      </c>
      <c r="CM173" s="28">
        <v>0</v>
      </c>
      <c r="CN173" s="28">
        <v>0</v>
      </c>
      <c r="CO173" s="28">
        <v>0</v>
      </c>
      <c r="CQ173" s="28">
        <v>0</v>
      </c>
      <c r="CR173" s="28">
        <v>0</v>
      </c>
      <c r="CS173" s="28">
        <v>0</v>
      </c>
      <c r="CT173" s="28">
        <v>0</v>
      </c>
      <c r="CU173" s="28">
        <v>0</v>
      </c>
      <c r="CW173" s="28">
        <f t="shared" si="17"/>
        <v>0</v>
      </c>
      <c r="CX173" s="28">
        <f t="shared" si="17"/>
        <v>478</v>
      </c>
      <c r="CY173" s="28">
        <f t="shared" si="17"/>
        <v>304</v>
      </c>
      <c r="CZ173" s="28">
        <f t="shared" si="21"/>
        <v>478</v>
      </c>
      <c r="DA173" s="28">
        <f t="shared" si="21"/>
        <v>304</v>
      </c>
      <c r="DC173" s="28">
        <f t="shared" si="22"/>
        <v>0</v>
      </c>
      <c r="DD173" s="28">
        <f t="shared" si="22"/>
        <v>0</v>
      </c>
      <c r="DF173" s="28">
        <f t="shared" si="23"/>
        <v>478</v>
      </c>
    </row>
    <row r="174" spans="1:110" x14ac:dyDescent="0.3">
      <c r="A174" s="27" t="s">
        <v>203</v>
      </c>
      <c r="B174" s="39">
        <v>11973</v>
      </c>
      <c r="C174" s="43">
        <v>10980.34</v>
      </c>
      <c r="D174" s="43">
        <v>10980.34</v>
      </c>
      <c r="E174" s="43">
        <v>10980.34</v>
      </c>
      <c r="F174" s="43">
        <v>10980.34</v>
      </c>
      <c r="G174" s="40"/>
      <c r="H174" s="39">
        <v>0</v>
      </c>
      <c r="I174" s="39">
        <v>0</v>
      </c>
      <c r="J174" s="39">
        <v>0</v>
      </c>
      <c r="K174" s="39">
        <v>0</v>
      </c>
      <c r="L174" s="39">
        <v>0</v>
      </c>
      <c r="M174" s="40"/>
      <c r="N174" s="39">
        <v>0</v>
      </c>
      <c r="O174" s="39">
        <v>0</v>
      </c>
      <c r="P174" s="39">
        <v>0</v>
      </c>
      <c r="Q174" s="28">
        <v>0</v>
      </c>
      <c r="R174" s="28">
        <v>0</v>
      </c>
      <c r="S174" s="39"/>
      <c r="T174" s="45">
        <v>0</v>
      </c>
      <c r="U174" s="45">
        <v>0</v>
      </c>
      <c r="V174" s="45">
        <v>0</v>
      </c>
      <c r="W174" s="45">
        <v>0</v>
      </c>
      <c r="X174" s="45">
        <v>0</v>
      </c>
      <c r="Y174" s="39"/>
      <c r="Z174" s="28">
        <v>0</v>
      </c>
      <c r="AA174" s="46">
        <v>5030</v>
      </c>
      <c r="AB174" s="28">
        <v>3201</v>
      </c>
      <c r="AC174" s="46">
        <v>5030</v>
      </c>
      <c r="AD174" s="28">
        <v>3201</v>
      </c>
      <c r="AE174" s="33">
        <f t="shared" si="18"/>
        <v>9.1454681805161966E-5</v>
      </c>
      <c r="AF174" s="28">
        <f t="shared" si="19"/>
        <v>2743.6404541548591</v>
      </c>
      <c r="AG174" s="39"/>
      <c r="AH174" s="28">
        <v>0</v>
      </c>
      <c r="AI174" s="28">
        <v>0</v>
      </c>
      <c r="AJ174" s="28">
        <v>0</v>
      </c>
      <c r="AK174" s="28">
        <v>0</v>
      </c>
      <c r="AL174" s="28">
        <v>0</v>
      </c>
      <c r="AN174" s="28">
        <v>0</v>
      </c>
      <c r="AO174" s="28">
        <v>0</v>
      </c>
      <c r="AP174" s="28">
        <v>0</v>
      </c>
      <c r="AQ174" s="28">
        <v>0</v>
      </c>
      <c r="AR174" s="28">
        <v>0</v>
      </c>
      <c r="AS174" s="39"/>
      <c r="AT174" s="39"/>
      <c r="AU174" s="28">
        <v>0</v>
      </c>
      <c r="AV174" s="28">
        <v>0</v>
      </c>
      <c r="AW174" s="28">
        <v>0</v>
      </c>
      <c r="AX174" s="28">
        <v>0</v>
      </c>
      <c r="AY174" s="28">
        <v>0</v>
      </c>
      <c r="AZ174" s="42"/>
      <c r="BA174" s="47">
        <v>0</v>
      </c>
      <c r="BB174" s="36">
        <v>0</v>
      </c>
      <c r="BC174" s="36">
        <v>0</v>
      </c>
      <c r="BD174" s="36">
        <v>0</v>
      </c>
      <c r="BE174" s="36">
        <v>0</v>
      </c>
      <c r="BF174" s="36"/>
      <c r="BG174" s="39">
        <v>0</v>
      </c>
      <c r="BH174" s="48">
        <v>0</v>
      </c>
      <c r="BI174" s="48">
        <v>0</v>
      </c>
      <c r="BJ174" s="30">
        <v>0</v>
      </c>
      <c r="BK174" s="30">
        <v>0</v>
      </c>
      <c r="BL174" s="40"/>
      <c r="BM174" s="39">
        <v>2135</v>
      </c>
      <c r="BN174" s="39">
        <v>2232</v>
      </c>
      <c r="BO174" s="39">
        <v>2232</v>
      </c>
      <c r="BP174" s="30">
        <v>0</v>
      </c>
      <c r="BQ174" s="30">
        <v>0</v>
      </c>
      <c r="BR174" s="39"/>
      <c r="BS174" s="43">
        <v>0</v>
      </c>
      <c r="BT174" s="49">
        <v>0</v>
      </c>
      <c r="BU174" s="49">
        <v>0</v>
      </c>
      <c r="BV174" s="36">
        <v>0</v>
      </c>
      <c r="BW174" s="36">
        <v>0</v>
      </c>
      <c r="BX174" s="36"/>
      <c r="BY174" s="43">
        <v>0</v>
      </c>
      <c r="BZ174" s="36">
        <v>0</v>
      </c>
      <c r="CA174" s="36">
        <v>0</v>
      </c>
      <c r="CB174" s="30">
        <v>0</v>
      </c>
      <c r="CC174" s="30">
        <v>0</v>
      </c>
      <c r="CD174" s="49"/>
      <c r="CE174" s="28">
        <f t="shared" si="16"/>
        <v>14108</v>
      </c>
      <c r="CF174" s="28">
        <f t="shared" si="16"/>
        <v>18242.34</v>
      </c>
      <c r="CG174" s="28">
        <f t="shared" si="16"/>
        <v>16413.34</v>
      </c>
      <c r="CH174" s="28">
        <f t="shared" si="20"/>
        <v>16010.34</v>
      </c>
      <c r="CI174" s="28">
        <f t="shared" si="20"/>
        <v>14181.34</v>
      </c>
      <c r="CK174" s="43">
        <v>0</v>
      </c>
      <c r="CL174" s="28">
        <v>0</v>
      </c>
      <c r="CM174" s="28">
        <v>0</v>
      </c>
      <c r="CN174" s="28">
        <v>0</v>
      </c>
      <c r="CO174" s="28">
        <v>0</v>
      </c>
      <c r="CQ174" s="28">
        <v>0</v>
      </c>
      <c r="CR174" s="28">
        <v>0</v>
      </c>
      <c r="CS174" s="28">
        <v>0</v>
      </c>
      <c r="CT174" s="28">
        <v>0</v>
      </c>
      <c r="CU174" s="28">
        <v>0</v>
      </c>
      <c r="CW174" s="28">
        <f t="shared" si="17"/>
        <v>14108</v>
      </c>
      <c r="CX174" s="28">
        <f t="shared" si="17"/>
        <v>18242.34</v>
      </c>
      <c r="CY174" s="28">
        <f t="shared" si="17"/>
        <v>16413.34</v>
      </c>
      <c r="CZ174" s="28">
        <f t="shared" si="21"/>
        <v>16010.34</v>
      </c>
      <c r="DA174" s="28">
        <f t="shared" si="21"/>
        <v>14181.34</v>
      </c>
      <c r="DC174" s="28">
        <f t="shared" si="22"/>
        <v>-2232</v>
      </c>
      <c r="DD174" s="28">
        <f t="shared" si="22"/>
        <v>-2232</v>
      </c>
      <c r="DF174" s="28">
        <f t="shared" si="23"/>
        <v>1902.3400000000001</v>
      </c>
    </row>
    <row r="175" spans="1:110" x14ac:dyDescent="0.3">
      <c r="A175" s="27" t="s">
        <v>204</v>
      </c>
      <c r="B175" s="39">
        <v>0</v>
      </c>
      <c r="C175" s="39">
        <v>0</v>
      </c>
      <c r="D175" s="39">
        <v>0</v>
      </c>
      <c r="E175" s="39">
        <v>0</v>
      </c>
      <c r="F175" s="39">
        <v>0</v>
      </c>
      <c r="G175" s="40"/>
      <c r="H175" s="39">
        <v>0</v>
      </c>
      <c r="I175" s="39">
        <v>0</v>
      </c>
      <c r="J175" s="39">
        <v>0</v>
      </c>
      <c r="K175" s="39">
        <v>0</v>
      </c>
      <c r="L175" s="39">
        <v>0</v>
      </c>
      <c r="M175" s="40"/>
      <c r="N175" s="39">
        <v>0</v>
      </c>
      <c r="O175" s="39">
        <v>0</v>
      </c>
      <c r="P175" s="39">
        <v>0</v>
      </c>
      <c r="Q175" s="28">
        <v>0</v>
      </c>
      <c r="R175" s="28">
        <v>0</v>
      </c>
      <c r="S175" s="39"/>
      <c r="T175" s="45">
        <v>1043.19</v>
      </c>
      <c r="U175" s="45">
        <v>1043.19</v>
      </c>
      <c r="V175" s="45">
        <v>1043.19</v>
      </c>
      <c r="W175" s="45">
        <v>1043.19</v>
      </c>
      <c r="X175" s="45">
        <v>1043.19</v>
      </c>
      <c r="Y175" s="39"/>
      <c r="Z175" s="28">
        <v>0</v>
      </c>
      <c r="AA175" s="46">
        <v>1514</v>
      </c>
      <c r="AB175" s="28">
        <v>963</v>
      </c>
      <c r="AC175" s="46">
        <v>1514</v>
      </c>
      <c r="AD175" s="28">
        <v>963</v>
      </c>
      <c r="AE175" s="33">
        <f t="shared" si="18"/>
        <v>2.7527313767995072E-5</v>
      </c>
      <c r="AF175" s="28">
        <f t="shared" si="19"/>
        <v>825.81941303985218</v>
      </c>
      <c r="AG175" s="39"/>
      <c r="AH175" s="28">
        <v>0</v>
      </c>
      <c r="AI175" s="28">
        <v>0</v>
      </c>
      <c r="AJ175" s="28">
        <v>0</v>
      </c>
      <c r="AK175" s="28">
        <v>0</v>
      </c>
      <c r="AL175" s="28">
        <v>0</v>
      </c>
      <c r="AN175" s="28">
        <v>0</v>
      </c>
      <c r="AO175" s="28">
        <v>0</v>
      </c>
      <c r="AP175" s="28">
        <v>0</v>
      </c>
      <c r="AQ175" s="28">
        <v>0</v>
      </c>
      <c r="AR175" s="28">
        <v>0</v>
      </c>
      <c r="AS175" s="39"/>
      <c r="AT175" s="39"/>
      <c r="AU175" s="28">
        <v>0</v>
      </c>
      <c r="AV175" s="28">
        <v>0</v>
      </c>
      <c r="AW175" s="28">
        <v>0</v>
      </c>
      <c r="AX175" s="28">
        <v>0</v>
      </c>
      <c r="AY175" s="28">
        <v>0</v>
      </c>
      <c r="AZ175" s="42"/>
      <c r="BA175" s="47">
        <v>0</v>
      </c>
      <c r="BB175" s="36">
        <v>0</v>
      </c>
      <c r="BC175" s="36">
        <v>0</v>
      </c>
      <c r="BD175" s="36">
        <v>0</v>
      </c>
      <c r="BE175" s="36">
        <v>0</v>
      </c>
      <c r="BF175" s="36"/>
      <c r="BG175" s="39">
        <v>0</v>
      </c>
      <c r="BH175" s="48">
        <v>0</v>
      </c>
      <c r="BI175" s="48">
        <v>0</v>
      </c>
      <c r="BJ175" s="30">
        <v>0</v>
      </c>
      <c r="BK175" s="30">
        <v>0</v>
      </c>
      <c r="BL175" s="40"/>
      <c r="BM175" s="39">
        <v>0</v>
      </c>
      <c r="BN175" s="39">
        <v>0</v>
      </c>
      <c r="BO175" s="39">
        <v>0</v>
      </c>
      <c r="BP175" s="30">
        <v>0</v>
      </c>
      <c r="BQ175" s="30">
        <v>0</v>
      </c>
      <c r="BR175" s="39"/>
      <c r="BS175" s="43">
        <v>0</v>
      </c>
      <c r="BT175" s="49">
        <v>0</v>
      </c>
      <c r="BU175" s="49">
        <v>0</v>
      </c>
      <c r="BV175" s="36">
        <v>0</v>
      </c>
      <c r="BW175" s="36">
        <v>0</v>
      </c>
      <c r="BX175" s="36"/>
      <c r="BY175" s="43">
        <v>0</v>
      </c>
      <c r="BZ175" s="36">
        <v>0</v>
      </c>
      <c r="CA175" s="36">
        <v>0</v>
      </c>
      <c r="CB175" s="30">
        <v>0</v>
      </c>
      <c r="CC175" s="30">
        <v>0</v>
      </c>
      <c r="CD175" s="49"/>
      <c r="CE175" s="28">
        <f t="shared" si="16"/>
        <v>1043.19</v>
      </c>
      <c r="CF175" s="28">
        <f t="shared" si="16"/>
        <v>2557.19</v>
      </c>
      <c r="CG175" s="28">
        <f t="shared" si="16"/>
        <v>2006.19</v>
      </c>
      <c r="CH175" s="28">
        <f t="shared" si="20"/>
        <v>2557.19</v>
      </c>
      <c r="CI175" s="28">
        <f t="shared" si="20"/>
        <v>2006.19</v>
      </c>
      <c r="CK175" s="43">
        <v>0</v>
      </c>
      <c r="CL175" s="28">
        <v>0</v>
      </c>
      <c r="CM175" s="28">
        <v>0</v>
      </c>
      <c r="CN175" s="28">
        <v>0</v>
      </c>
      <c r="CO175" s="28">
        <v>0</v>
      </c>
      <c r="CQ175" s="28">
        <v>0</v>
      </c>
      <c r="CR175" s="28">
        <v>0</v>
      </c>
      <c r="CS175" s="28">
        <v>0</v>
      </c>
      <c r="CT175" s="28">
        <v>0</v>
      </c>
      <c r="CU175" s="28">
        <v>0</v>
      </c>
      <c r="CW175" s="28">
        <f t="shared" si="17"/>
        <v>1043.19</v>
      </c>
      <c r="CX175" s="28">
        <f t="shared" si="17"/>
        <v>2557.19</v>
      </c>
      <c r="CY175" s="28">
        <f t="shared" si="17"/>
        <v>2006.19</v>
      </c>
      <c r="CZ175" s="28">
        <f t="shared" si="21"/>
        <v>2557.19</v>
      </c>
      <c r="DA175" s="28">
        <f t="shared" si="21"/>
        <v>2006.19</v>
      </c>
      <c r="DC175" s="28">
        <f t="shared" si="22"/>
        <v>0</v>
      </c>
      <c r="DD175" s="28">
        <f t="shared" si="22"/>
        <v>0</v>
      </c>
      <c r="DF175" s="28">
        <f t="shared" si="23"/>
        <v>1514</v>
      </c>
    </row>
    <row r="176" spans="1:110" x14ac:dyDescent="0.3">
      <c r="A176" s="27" t="s">
        <v>205</v>
      </c>
      <c r="B176" s="39">
        <v>56213</v>
      </c>
      <c r="C176" s="43">
        <v>43160.17</v>
      </c>
      <c r="D176" s="43">
        <v>43160.17</v>
      </c>
      <c r="E176" s="43">
        <v>0</v>
      </c>
      <c r="F176" s="43">
        <v>0</v>
      </c>
      <c r="G176" s="40"/>
      <c r="H176" s="39">
        <v>0</v>
      </c>
      <c r="I176" s="39">
        <v>0</v>
      </c>
      <c r="J176" s="39">
        <v>0</v>
      </c>
      <c r="K176" s="39">
        <v>0</v>
      </c>
      <c r="L176" s="39">
        <v>0</v>
      </c>
      <c r="M176" s="40"/>
      <c r="N176" s="39">
        <v>0</v>
      </c>
      <c r="O176" s="39">
        <v>0</v>
      </c>
      <c r="P176" s="39">
        <v>0</v>
      </c>
      <c r="Q176" s="28">
        <v>0</v>
      </c>
      <c r="R176" s="28">
        <v>0</v>
      </c>
      <c r="S176" s="39"/>
      <c r="T176" s="45">
        <v>113531.45</v>
      </c>
      <c r="U176" s="45">
        <v>113531.45</v>
      </c>
      <c r="V176" s="45">
        <v>113531.45</v>
      </c>
      <c r="W176" s="45">
        <v>113531.45</v>
      </c>
      <c r="X176" s="45">
        <v>113531.45</v>
      </c>
      <c r="Y176" s="39"/>
      <c r="Z176" s="28">
        <v>0</v>
      </c>
      <c r="AA176" s="46">
        <v>31256</v>
      </c>
      <c r="AB176" s="28">
        <v>19890</v>
      </c>
      <c r="AC176" s="46">
        <v>31256</v>
      </c>
      <c r="AD176" s="28">
        <v>19890</v>
      </c>
      <c r="AE176" s="33">
        <f t="shared" si="18"/>
        <v>5.682917563622549E-4</v>
      </c>
      <c r="AF176" s="28">
        <f t="shared" si="19"/>
        <v>17048.752690867648</v>
      </c>
      <c r="AG176" s="39"/>
      <c r="AH176" s="28">
        <v>0</v>
      </c>
      <c r="AI176" s="28">
        <v>0</v>
      </c>
      <c r="AJ176" s="28">
        <v>0</v>
      </c>
      <c r="AK176" s="28">
        <v>0</v>
      </c>
      <c r="AL176" s="28">
        <v>0</v>
      </c>
      <c r="AN176" s="28">
        <v>0</v>
      </c>
      <c r="AO176" s="28">
        <v>0</v>
      </c>
      <c r="AP176" s="28">
        <v>0</v>
      </c>
      <c r="AQ176" s="28">
        <v>0</v>
      </c>
      <c r="AR176" s="28">
        <v>0</v>
      </c>
      <c r="AS176" s="39"/>
      <c r="AT176" s="39"/>
      <c r="AU176" s="28">
        <v>0</v>
      </c>
      <c r="AV176" s="28">
        <v>0</v>
      </c>
      <c r="AW176" s="28">
        <v>0</v>
      </c>
      <c r="AX176" s="28">
        <v>0</v>
      </c>
      <c r="AY176" s="28">
        <v>0</v>
      </c>
      <c r="AZ176" s="42"/>
      <c r="BA176" s="47">
        <v>0</v>
      </c>
      <c r="BB176" s="36">
        <v>0</v>
      </c>
      <c r="BC176" s="36">
        <v>0</v>
      </c>
      <c r="BD176" s="36">
        <v>0</v>
      </c>
      <c r="BE176" s="36">
        <v>0</v>
      </c>
      <c r="BF176" s="36"/>
      <c r="BG176" s="39">
        <v>0</v>
      </c>
      <c r="BH176" s="48">
        <v>0</v>
      </c>
      <c r="BI176" s="48">
        <v>0</v>
      </c>
      <c r="BJ176" s="30">
        <v>0</v>
      </c>
      <c r="BK176" s="30">
        <v>0</v>
      </c>
      <c r="BL176" s="40"/>
      <c r="BM176" s="39">
        <v>0</v>
      </c>
      <c r="BN176" s="39">
        <v>0</v>
      </c>
      <c r="BO176" s="39">
        <v>0</v>
      </c>
      <c r="BP176" s="30">
        <v>0</v>
      </c>
      <c r="BQ176" s="30">
        <v>0</v>
      </c>
      <c r="BR176" s="39"/>
      <c r="BS176" s="43">
        <v>0</v>
      </c>
      <c r="BT176" s="49">
        <v>0</v>
      </c>
      <c r="BU176" s="49">
        <v>0</v>
      </c>
      <c r="BV176" s="36">
        <v>0</v>
      </c>
      <c r="BW176" s="36">
        <v>0</v>
      </c>
      <c r="BX176" s="36"/>
      <c r="BY176" s="43">
        <v>0</v>
      </c>
      <c r="BZ176" s="36">
        <v>0</v>
      </c>
      <c r="CA176" s="36">
        <v>0</v>
      </c>
      <c r="CB176" s="30">
        <v>0</v>
      </c>
      <c r="CC176" s="30">
        <v>0</v>
      </c>
      <c r="CD176" s="49"/>
      <c r="CE176" s="28">
        <f t="shared" si="16"/>
        <v>169744.45</v>
      </c>
      <c r="CF176" s="28">
        <f t="shared" si="16"/>
        <v>187947.62</v>
      </c>
      <c r="CG176" s="28">
        <f t="shared" si="16"/>
        <v>176581.62</v>
      </c>
      <c r="CH176" s="28">
        <f t="shared" si="20"/>
        <v>144787.45000000001</v>
      </c>
      <c r="CI176" s="28">
        <f t="shared" si="20"/>
        <v>133421.45000000001</v>
      </c>
      <c r="CK176" s="43">
        <v>0</v>
      </c>
      <c r="CL176" s="28">
        <v>0</v>
      </c>
      <c r="CM176" s="28">
        <v>0</v>
      </c>
      <c r="CN176" s="28">
        <v>0</v>
      </c>
      <c r="CO176" s="28">
        <v>0</v>
      </c>
      <c r="CQ176" s="28">
        <v>0</v>
      </c>
      <c r="CR176" s="28">
        <v>0</v>
      </c>
      <c r="CS176" s="28">
        <v>0</v>
      </c>
      <c r="CT176" s="28">
        <v>0</v>
      </c>
      <c r="CU176" s="28">
        <v>0</v>
      </c>
      <c r="CW176" s="28">
        <f t="shared" si="17"/>
        <v>169744.45</v>
      </c>
      <c r="CX176" s="28">
        <f t="shared" si="17"/>
        <v>187947.62</v>
      </c>
      <c r="CY176" s="28">
        <f t="shared" si="17"/>
        <v>176581.62</v>
      </c>
      <c r="CZ176" s="28">
        <f t="shared" si="21"/>
        <v>144787.45000000001</v>
      </c>
      <c r="DA176" s="28">
        <f t="shared" si="21"/>
        <v>133421.45000000001</v>
      </c>
      <c r="DC176" s="28">
        <f t="shared" si="22"/>
        <v>-43160.169999999984</v>
      </c>
      <c r="DD176" s="28">
        <f t="shared" si="22"/>
        <v>-43160.169999999984</v>
      </c>
      <c r="DF176" s="28">
        <f t="shared" si="23"/>
        <v>-24957</v>
      </c>
    </row>
    <row r="177" spans="1:110" x14ac:dyDescent="0.3">
      <c r="A177" s="27" t="s">
        <v>206</v>
      </c>
      <c r="B177" s="39">
        <v>0</v>
      </c>
      <c r="C177" s="39">
        <v>0</v>
      </c>
      <c r="D177" s="39">
        <v>0</v>
      </c>
      <c r="E177" s="39">
        <v>0</v>
      </c>
      <c r="F177" s="39">
        <v>0</v>
      </c>
      <c r="G177" s="22"/>
      <c r="H177" s="39">
        <v>0</v>
      </c>
      <c r="I177" s="39">
        <v>0</v>
      </c>
      <c r="J177" s="39">
        <v>0</v>
      </c>
      <c r="K177" s="39">
        <v>0</v>
      </c>
      <c r="L177" s="39">
        <v>0</v>
      </c>
      <c r="M177" s="22"/>
      <c r="N177" s="39">
        <v>0</v>
      </c>
      <c r="O177" s="39">
        <v>0</v>
      </c>
      <c r="P177" s="39">
        <v>0</v>
      </c>
      <c r="Q177" s="28">
        <v>0</v>
      </c>
      <c r="R177" s="28">
        <v>0</v>
      </c>
      <c r="S177" s="39"/>
      <c r="T177" s="45">
        <v>0</v>
      </c>
      <c r="U177" s="45">
        <v>0</v>
      </c>
      <c r="V177" s="45">
        <v>0</v>
      </c>
      <c r="W177" s="45">
        <v>0</v>
      </c>
      <c r="X177" s="45">
        <v>0</v>
      </c>
      <c r="Y177" s="39"/>
      <c r="Z177" s="28">
        <v>0</v>
      </c>
      <c r="AA177" s="46">
        <v>5877</v>
      </c>
      <c r="AB177" s="28">
        <v>3740</v>
      </c>
      <c r="AC177" s="46">
        <v>5877</v>
      </c>
      <c r="AD177" s="28">
        <v>3740</v>
      </c>
      <c r="AE177" s="33">
        <f t="shared" si="18"/>
        <v>1.068547047651962E-4</v>
      </c>
      <c r="AF177" s="28">
        <f t="shared" si="19"/>
        <v>3205.6411429558862</v>
      </c>
      <c r="AG177" s="39"/>
      <c r="AH177" s="28">
        <v>0</v>
      </c>
      <c r="AI177" s="28">
        <v>0</v>
      </c>
      <c r="AJ177" s="28">
        <v>0</v>
      </c>
      <c r="AK177" s="28">
        <v>0</v>
      </c>
      <c r="AL177" s="28">
        <v>0</v>
      </c>
      <c r="AN177" s="28">
        <v>0</v>
      </c>
      <c r="AO177" s="28">
        <v>0</v>
      </c>
      <c r="AP177" s="28">
        <v>0</v>
      </c>
      <c r="AQ177" s="28">
        <v>0</v>
      </c>
      <c r="AR177" s="28">
        <v>0</v>
      </c>
      <c r="AS177" s="39"/>
      <c r="AT177" s="39"/>
      <c r="AU177" s="28">
        <v>0</v>
      </c>
      <c r="AV177" s="28">
        <v>0</v>
      </c>
      <c r="AW177" s="28">
        <v>0</v>
      </c>
      <c r="AX177" s="28">
        <v>0</v>
      </c>
      <c r="AY177" s="28">
        <v>0</v>
      </c>
      <c r="AZ177" s="20"/>
      <c r="BA177" s="47">
        <v>0</v>
      </c>
      <c r="BB177" s="36">
        <v>0</v>
      </c>
      <c r="BC177" s="36">
        <v>0</v>
      </c>
      <c r="BD177" s="36">
        <v>0</v>
      </c>
      <c r="BE177" s="36">
        <v>0</v>
      </c>
      <c r="BF177" s="36"/>
      <c r="BG177" s="39">
        <v>0</v>
      </c>
      <c r="BH177" s="48">
        <v>0</v>
      </c>
      <c r="BI177" s="48">
        <v>0</v>
      </c>
      <c r="BJ177" s="30">
        <v>0</v>
      </c>
      <c r="BK177" s="30">
        <v>0</v>
      </c>
      <c r="BL177" s="22"/>
      <c r="BM177" s="39">
        <v>0</v>
      </c>
      <c r="BN177" s="39">
        <v>0</v>
      </c>
      <c r="BO177" s="39">
        <v>0</v>
      </c>
      <c r="BP177" s="30">
        <v>0</v>
      </c>
      <c r="BQ177" s="30">
        <v>0</v>
      </c>
      <c r="BR177" s="39"/>
      <c r="BS177" s="43">
        <v>0</v>
      </c>
      <c r="BT177" s="49">
        <v>0</v>
      </c>
      <c r="BU177" s="49">
        <v>0</v>
      </c>
      <c r="BV177" s="36">
        <v>0</v>
      </c>
      <c r="BW177" s="36">
        <v>0</v>
      </c>
      <c r="BX177" s="36"/>
      <c r="BY177" s="43">
        <v>0</v>
      </c>
      <c r="BZ177" s="36">
        <v>0</v>
      </c>
      <c r="CA177" s="36">
        <v>0</v>
      </c>
      <c r="CB177" s="30">
        <v>0</v>
      </c>
      <c r="CC177" s="30">
        <v>0</v>
      </c>
      <c r="CD177" s="49"/>
      <c r="CE177" s="28">
        <f t="shared" si="16"/>
        <v>0</v>
      </c>
      <c r="CF177" s="28">
        <f t="shared" si="16"/>
        <v>5877</v>
      </c>
      <c r="CG177" s="28">
        <f t="shared" si="16"/>
        <v>3740</v>
      </c>
      <c r="CH177" s="28">
        <f t="shared" si="20"/>
        <v>5877</v>
      </c>
      <c r="CI177" s="28">
        <f t="shared" si="20"/>
        <v>3740</v>
      </c>
      <c r="CK177" s="43">
        <v>0</v>
      </c>
      <c r="CL177" s="28">
        <v>0</v>
      </c>
      <c r="CM177" s="28">
        <v>0</v>
      </c>
      <c r="CN177" s="28">
        <v>0</v>
      </c>
      <c r="CO177" s="28">
        <v>0</v>
      </c>
      <c r="CQ177" s="28">
        <v>0</v>
      </c>
      <c r="CR177" s="28">
        <v>0</v>
      </c>
      <c r="CS177" s="28">
        <v>0</v>
      </c>
      <c r="CT177" s="28">
        <v>0</v>
      </c>
      <c r="CU177" s="28">
        <v>0</v>
      </c>
      <c r="CW177" s="28">
        <f t="shared" si="17"/>
        <v>0</v>
      </c>
      <c r="CX177" s="28">
        <f t="shared" si="17"/>
        <v>5877</v>
      </c>
      <c r="CY177" s="28">
        <f t="shared" si="17"/>
        <v>3740</v>
      </c>
      <c r="CZ177" s="28">
        <f t="shared" si="21"/>
        <v>5877</v>
      </c>
      <c r="DA177" s="28">
        <f t="shared" si="21"/>
        <v>3740</v>
      </c>
      <c r="DC177" s="28">
        <f t="shared" si="22"/>
        <v>0</v>
      </c>
      <c r="DD177" s="28">
        <f t="shared" si="22"/>
        <v>0</v>
      </c>
      <c r="DF177" s="28">
        <f t="shared" si="23"/>
        <v>5877</v>
      </c>
    </row>
    <row r="178" spans="1:110" x14ac:dyDescent="0.3">
      <c r="A178" s="27" t="s">
        <v>207</v>
      </c>
      <c r="B178" s="39">
        <v>541</v>
      </c>
      <c r="C178" s="43">
        <v>354.37</v>
      </c>
      <c r="D178" s="43">
        <v>354.37</v>
      </c>
      <c r="E178" s="43">
        <v>0</v>
      </c>
      <c r="F178" s="43">
        <v>0</v>
      </c>
      <c r="G178" s="22"/>
      <c r="H178" s="39">
        <v>0</v>
      </c>
      <c r="I178" s="39">
        <v>0</v>
      </c>
      <c r="J178" s="39">
        <v>0</v>
      </c>
      <c r="K178" s="39">
        <v>0</v>
      </c>
      <c r="L178" s="39">
        <v>0</v>
      </c>
      <c r="M178" s="22"/>
      <c r="N178" s="39">
        <v>0</v>
      </c>
      <c r="O178" s="39">
        <v>0</v>
      </c>
      <c r="P178" s="39">
        <v>0</v>
      </c>
      <c r="Q178" s="28">
        <v>0</v>
      </c>
      <c r="R178" s="28">
        <v>0</v>
      </c>
      <c r="S178" s="39"/>
      <c r="T178" s="45">
        <v>77999.63</v>
      </c>
      <c r="U178" s="45">
        <v>77999.63</v>
      </c>
      <c r="V178" s="45">
        <v>77999.63</v>
      </c>
      <c r="W178" s="45">
        <v>77999.63</v>
      </c>
      <c r="X178" s="45">
        <v>77999.63</v>
      </c>
      <c r="Y178" s="39"/>
      <c r="Z178" s="28">
        <v>0</v>
      </c>
      <c r="AA178" s="46">
        <v>4434</v>
      </c>
      <c r="AB178" s="28">
        <v>2822</v>
      </c>
      <c r="AC178" s="46">
        <v>4434</v>
      </c>
      <c r="AD178" s="28">
        <v>2822</v>
      </c>
      <c r="AE178" s="33">
        <f t="shared" si="18"/>
        <v>8.0618302012741184E-5</v>
      </c>
      <c r="AF178" s="28">
        <f t="shared" si="19"/>
        <v>2418.5490603822354</v>
      </c>
      <c r="AG178" s="39"/>
      <c r="AH178" s="28">
        <v>0</v>
      </c>
      <c r="AI178" s="28">
        <v>0</v>
      </c>
      <c r="AJ178" s="28">
        <v>0</v>
      </c>
      <c r="AK178" s="28">
        <v>0</v>
      </c>
      <c r="AL178" s="28">
        <v>0</v>
      </c>
      <c r="AN178" s="28">
        <v>0</v>
      </c>
      <c r="AO178" s="28">
        <v>0</v>
      </c>
      <c r="AP178" s="28">
        <v>0</v>
      </c>
      <c r="AQ178" s="28">
        <v>0</v>
      </c>
      <c r="AR178" s="28">
        <v>0</v>
      </c>
      <c r="AS178" s="39"/>
      <c r="AT178" s="39"/>
      <c r="AU178" s="28">
        <v>0</v>
      </c>
      <c r="AV178" s="28">
        <v>0</v>
      </c>
      <c r="AW178" s="28">
        <v>0</v>
      </c>
      <c r="AX178" s="28">
        <v>0</v>
      </c>
      <c r="AY178" s="28">
        <v>0</v>
      </c>
      <c r="AZ178" s="20"/>
      <c r="BA178" s="47">
        <v>4195</v>
      </c>
      <c r="BB178" s="36">
        <v>0</v>
      </c>
      <c r="BC178" s="36">
        <v>0</v>
      </c>
      <c r="BD178" s="36">
        <v>0</v>
      </c>
      <c r="BE178" s="36">
        <v>0</v>
      </c>
      <c r="BF178" s="36"/>
      <c r="BG178" s="39">
        <v>0</v>
      </c>
      <c r="BH178" s="48">
        <v>0</v>
      </c>
      <c r="BI178" s="48">
        <v>0</v>
      </c>
      <c r="BJ178" s="30">
        <v>0</v>
      </c>
      <c r="BK178" s="30">
        <v>0</v>
      </c>
      <c r="BL178" s="22"/>
      <c r="BM178" s="39">
        <v>0</v>
      </c>
      <c r="BN178" s="39">
        <v>0</v>
      </c>
      <c r="BO178" s="39">
        <v>0</v>
      </c>
      <c r="BP178" s="30">
        <v>0</v>
      </c>
      <c r="BQ178" s="30">
        <v>0</v>
      </c>
      <c r="BR178" s="39"/>
      <c r="BS178" s="43">
        <v>0</v>
      </c>
      <c r="BT178" s="43">
        <v>0</v>
      </c>
      <c r="BU178" s="43">
        <v>0</v>
      </c>
      <c r="BV178" s="36">
        <v>0</v>
      </c>
      <c r="BW178" s="36">
        <v>0</v>
      </c>
      <c r="BX178" s="36"/>
      <c r="BY178" s="43">
        <v>0</v>
      </c>
      <c r="BZ178" s="36">
        <v>0</v>
      </c>
      <c r="CA178" s="36">
        <v>0</v>
      </c>
      <c r="CB178" s="30">
        <v>0</v>
      </c>
      <c r="CC178" s="30">
        <v>0</v>
      </c>
      <c r="CD178" s="43"/>
      <c r="CE178" s="28">
        <f t="shared" si="16"/>
        <v>82735.63</v>
      </c>
      <c r="CF178" s="28">
        <f t="shared" si="16"/>
        <v>82788</v>
      </c>
      <c r="CG178" s="28">
        <f t="shared" si="16"/>
        <v>81176</v>
      </c>
      <c r="CH178" s="28">
        <f t="shared" si="20"/>
        <v>82433.63</v>
      </c>
      <c r="CI178" s="28">
        <f t="shared" si="20"/>
        <v>80821.63</v>
      </c>
      <c r="CK178" s="43">
        <v>0</v>
      </c>
      <c r="CL178" s="28">
        <v>0</v>
      </c>
      <c r="CM178" s="28">
        <v>0</v>
      </c>
      <c r="CN178" s="28">
        <v>0</v>
      </c>
      <c r="CO178" s="28">
        <v>0</v>
      </c>
      <c r="CQ178" s="28">
        <v>0</v>
      </c>
      <c r="CR178" s="28">
        <v>0</v>
      </c>
      <c r="CS178" s="28">
        <v>0</v>
      </c>
      <c r="CT178" s="28">
        <v>0</v>
      </c>
      <c r="CU178" s="28">
        <v>0</v>
      </c>
      <c r="CW178" s="28">
        <f t="shared" si="17"/>
        <v>82735.63</v>
      </c>
      <c r="CX178" s="28">
        <f t="shared" si="17"/>
        <v>82788</v>
      </c>
      <c r="CY178" s="28">
        <f t="shared" si="17"/>
        <v>81176</v>
      </c>
      <c r="CZ178" s="28">
        <f t="shared" si="21"/>
        <v>82433.63</v>
      </c>
      <c r="DA178" s="28">
        <f t="shared" si="21"/>
        <v>80821.63</v>
      </c>
      <c r="DC178" s="28">
        <f t="shared" si="22"/>
        <v>-354.36999999999534</v>
      </c>
      <c r="DD178" s="28">
        <f t="shared" si="22"/>
        <v>-354.36999999999534</v>
      </c>
      <c r="DF178" s="28">
        <f t="shared" si="23"/>
        <v>-302</v>
      </c>
    </row>
    <row r="179" spans="1:110" x14ac:dyDescent="0.3">
      <c r="A179" s="27" t="s">
        <v>208</v>
      </c>
      <c r="B179" s="39">
        <v>765</v>
      </c>
      <c r="C179" s="43">
        <v>287.67</v>
      </c>
      <c r="D179" s="43">
        <v>287.67</v>
      </c>
      <c r="E179" s="43">
        <v>287.67</v>
      </c>
      <c r="F179" s="43">
        <v>287.67</v>
      </c>
      <c r="G179" s="22"/>
      <c r="H179" s="39">
        <v>0</v>
      </c>
      <c r="I179" s="39">
        <v>0</v>
      </c>
      <c r="J179" s="39">
        <v>0</v>
      </c>
      <c r="K179" s="39">
        <v>0</v>
      </c>
      <c r="L179" s="39">
        <v>0</v>
      </c>
      <c r="M179" s="22"/>
      <c r="N179" s="39">
        <v>0</v>
      </c>
      <c r="O179" s="39">
        <v>0</v>
      </c>
      <c r="P179" s="39">
        <v>0</v>
      </c>
      <c r="Q179" s="28">
        <v>0</v>
      </c>
      <c r="R179" s="28">
        <v>0</v>
      </c>
      <c r="S179" s="39"/>
      <c r="T179" s="45">
        <v>0</v>
      </c>
      <c r="U179" s="45">
        <v>0</v>
      </c>
      <c r="V179" s="45">
        <v>0</v>
      </c>
      <c r="W179" s="45">
        <v>0</v>
      </c>
      <c r="X179" s="45">
        <v>0</v>
      </c>
      <c r="Y179" s="39"/>
      <c r="Z179" s="28">
        <v>0</v>
      </c>
      <c r="AA179" s="46">
        <v>1263</v>
      </c>
      <c r="AB179" s="28">
        <v>803</v>
      </c>
      <c r="AC179" s="46">
        <v>1263</v>
      </c>
      <c r="AD179" s="28">
        <v>803</v>
      </c>
      <c r="AE179" s="33">
        <f t="shared" si="18"/>
        <v>2.2963670600381621E-5</v>
      </c>
      <c r="AF179" s="28">
        <f t="shared" si="19"/>
        <v>688.91011801144862</v>
      </c>
      <c r="AG179" s="39"/>
      <c r="AH179" s="28">
        <v>0</v>
      </c>
      <c r="AI179" s="28">
        <v>0</v>
      </c>
      <c r="AJ179" s="28">
        <v>0</v>
      </c>
      <c r="AK179" s="28">
        <v>0</v>
      </c>
      <c r="AL179" s="28">
        <v>0</v>
      </c>
      <c r="AN179" s="28">
        <v>0</v>
      </c>
      <c r="AO179" s="28">
        <v>0</v>
      </c>
      <c r="AP179" s="28">
        <v>0</v>
      </c>
      <c r="AQ179" s="28">
        <v>0</v>
      </c>
      <c r="AR179" s="28">
        <v>0</v>
      </c>
      <c r="AS179" s="39"/>
      <c r="AT179" s="39"/>
      <c r="AU179" s="28">
        <v>0</v>
      </c>
      <c r="AV179" s="28">
        <v>0</v>
      </c>
      <c r="AW179" s="28">
        <v>0</v>
      </c>
      <c r="AX179" s="28">
        <v>0</v>
      </c>
      <c r="AY179" s="28">
        <v>0</v>
      </c>
      <c r="AZ179" s="20"/>
      <c r="BA179" s="47">
        <v>0</v>
      </c>
      <c r="BB179" s="36">
        <v>0</v>
      </c>
      <c r="BC179" s="36">
        <v>0</v>
      </c>
      <c r="BD179" s="36">
        <v>0</v>
      </c>
      <c r="BE179" s="36">
        <v>0</v>
      </c>
      <c r="BF179" s="36"/>
      <c r="BG179" s="39">
        <v>0</v>
      </c>
      <c r="BH179" s="48">
        <v>0</v>
      </c>
      <c r="BI179" s="48">
        <v>0</v>
      </c>
      <c r="BJ179" s="30">
        <v>0</v>
      </c>
      <c r="BK179" s="30">
        <v>0</v>
      </c>
      <c r="BL179" s="22"/>
      <c r="BM179" s="39">
        <v>137</v>
      </c>
      <c r="BN179" s="39">
        <v>143</v>
      </c>
      <c r="BO179" s="39">
        <v>143</v>
      </c>
      <c r="BP179" s="30">
        <v>0</v>
      </c>
      <c r="BQ179" s="30">
        <v>0</v>
      </c>
      <c r="BR179" s="39"/>
      <c r="BS179" s="43">
        <v>0</v>
      </c>
      <c r="BT179" s="49">
        <v>0</v>
      </c>
      <c r="BU179" s="49">
        <v>0</v>
      </c>
      <c r="BV179" s="36">
        <v>0</v>
      </c>
      <c r="BW179" s="36">
        <v>0</v>
      </c>
      <c r="BX179" s="36"/>
      <c r="BY179" s="43">
        <v>0</v>
      </c>
      <c r="BZ179" s="36">
        <v>0</v>
      </c>
      <c r="CA179" s="36">
        <v>0</v>
      </c>
      <c r="CB179" s="30">
        <v>0</v>
      </c>
      <c r="CC179" s="30">
        <v>0</v>
      </c>
      <c r="CD179" s="49"/>
      <c r="CE179" s="28">
        <f t="shared" si="16"/>
        <v>902</v>
      </c>
      <c r="CF179" s="28">
        <f t="shared" si="16"/>
        <v>1693.67</v>
      </c>
      <c r="CG179" s="28">
        <f t="shared" si="16"/>
        <v>1233.67</v>
      </c>
      <c r="CH179" s="28">
        <f t="shared" si="20"/>
        <v>1550.67</v>
      </c>
      <c r="CI179" s="28">
        <f t="shared" si="20"/>
        <v>1090.67</v>
      </c>
      <c r="CK179" s="43">
        <v>0</v>
      </c>
      <c r="CL179" s="28">
        <v>0</v>
      </c>
      <c r="CM179" s="28">
        <v>0</v>
      </c>
      <c r="CN179" s="28">
        <v>0</v>
      </c>
      <c r="CO179" s="28">
        <v>0</v>
      </c>
      <c r="CQ179" s="28">
        <v>0</v>
      </c>
      <c r="CR179" s="28">
        <v>0</v>
      </c>
      <c r="CS179" s="28">
        <v>0</v>
      </c>
      <c r="CT179" s="28">
        <v>0</v>
      </c>
      <c r="CU179" s="28">
        <v>0</v>
      </c>
      <c r="CW179" s="28">
        <f t="shared" si="17"/>
        <v>902</v>
      </c>
      <c r="CX179" s="28">
        <f t="shared" si="17"/>
        <v>1693.67</v>
      </c>
      <c r="CY179" s="28">
        <f t="shared" si="17"/>
        <v>1233.67</v>
      </c>
      <c r="CZ179" s="28">
        <f t="shared" si="21"/>
        <v>1550.67</v>
      </c>
      <c r="DA179" s="28">
        <f t="shared" si="21"/>
        <v>1090.67</v>
      </c>
      <c r="DC179" s="28">
        <f t="shared" si="22"/>
        <v>-143</v>
      </c>
      <c r="DD179" s="28">
        <f t="shared" si="22"/>
        <v>-143</v>
      </c>
      <c r="DF179" s="28">
        <f t="shared" si="23"/>
        <v>648.67000000000007</v>
      </c>
    </row>
    <row r="180" spans="1:110" x14ac:dyDescent="0.3">
      <c r="A180" s="27" t="s">
        <v>209</v>
      </c>
      <c r="B180" s="39">
        <v>129</v>
      </c>
      <c r="C180" s="43">
        <v>76.260000000000005</v>
      </c>
      <c r="D180" s="43">
        <v>76.260000000000005</v>
      </c>
      <c r="E180" s="43">
        <v>0</v>
      </c>
      <c r="F180" s="43">
        <v>0</v>
      </c>
      <c r="G180" s="22"/>
      <c r="H180" s="39">
        <v>0</v>
      </c>
      <c r="I180" s="39">
        <v>0</v>
      </c>
      <c r="J180" s="39">
        <v>0</v>
      </c>
      <c r="K180" s="39">
        <v>0</v>
      </c>
      <c r="L180" s="39">
        <v>0</v>
      </c>
      <c r="M180" s="22"/>
      <c r="N180" s="39">
        <v>0</v>
      </c>
      <c r="O180" s="39">
        <v>0</v>
      </c>
      <c r="P180" s="39">
        <v>0</v>
      </c>
      <c r="Q180" s="28">
        <v>0</v>
      </c>
      <c r="R180" s="28">
        <v>0</v>
      </c>
      <c r="S180" s="39"/>
      <c r="T180" s="45">
        <v>0</v>
      </c>
      <c r="U180" s="45">
        <v>0</v>
      </c>
      <c r="V180" s="45">
        <v>0</v>
      </c>
      <c r="W180" s="45">
        <v>0</v>
      </c>
      <c r="X180" s="45">
        <v>0</v>
      </c>
      <c r="Y180" s="39"/>
      <c r="Z180" s="28">
        <v>0</v>
      </c>
      <c r="AA180" s="46">
        <v>718</v>
      </c>
      <c r="AB180" s="28">
        <v>457</v>
      </c>
      <c r="AC180" s="46">
        <v>718</v>
      </c>
      <c r="AD180" s="28">
        <v>457</v>
      </c>
      <c r="AE180" s="33">
        <f t="shared" si="18"/>
        <v>1.3054564917714969E-5</v>
      </c>
      <c r="AF180" s="28">
        <f t="shared" si="19"/>
        <v>391.63694753144904</v>
      </c>
      <c r="AG180" s="39"/>
      <c r="AH180" s="28">
        <v>0</v>
      </c>
      <c r="AI180" s="28">
        <v>0</v>
      </c>
      <c r="AJ180" s="28">
        <v>0</v>
      </c>
      <c r="AK180" s="28">
        <v>0</v>
      </c>
      <c r="AL180" s="28">
        <v>0</v>
      </c>
      <c r="AN180" s="28">
        <v>0</v>
      </c>
      <c r="AO180" s="28">
        <v>0</v>
      </c>
      <c r="AP180" s="28">
        <v>0</v>
      </c>
      <c r="AQ180" s="28">
        <v>0</v>
      </c>
      <c r="AR180" s="28">
        <v>0</v>
      </c>
      <c r="AS180" s="39"/>
      <c r="AT180" s="39"/>
      <c r="AU180" s="28">
        <v>0</v>
      </c>
      <c r="AV180" s="28">
        <v>0</v>
      </c>
      <c r="AW180" s="28">
        <v>0</v>
      </c>
      <c r="AX180" s="28">
        <v>0</v>
      </c>
      <c r="AY180" s="28">
        <v>0</v>
      </c>
      <c r="AZ180" s="20"/>
      <c r="BA180" s="47">
        <v>0</v>
      </c>
      <c r="BB180" s="36">
        <v>0</v>
      </c>
      <c r="BC180" s="36">
        <v>0</v>
      </c>
      <c r="BD180" s="36">
        <v>0</v>
      </c>
      <c r="BE180" s="36">
        <v>0</v>
      </c>
      <c r="BF180" s="36"/>
      <c r="BG180" s="39">
        <v>0</v>
      </c>
      <c r="BH180" s="48">
        <v>0</v>
      </c>
      <c r="BI180" s="48">
        <v>0</v>
      </c>
      <c r="BJ180" s="30">
        <v>0</v>
      </c>
      <c r="BK180" s="30">
        <v>0</v>
      </c>
      <c r="BL180" s="22"/>
      <c r="BM180" s="39">
        <v>0</v>
      </c>
      <c r="BN180" s="39">
        <v>0</v>
      </c>
      <c r="BO180" s="39">
        <v>0</v>
      </c>
      <c r="BP180" s="30">
        <v>0</v>
      </c>
      <c r="BQ180" s="30">
        <v>0</v>
      </c>
      <c r="BR180" s="39"/>
      <c r="BS180" s="43">
        <v>0</v>
      </c>
      <c r="BT180" s="49">
        <v>0</v>
      </c>
      <c r="BU180" s="49">
        <v>0</v>
      </c>
      <c r="BV180" s="36">
        <v>0</v>
      </c>
      <c r="BW180" s="36">
        <v>0</v>
      </c>
      <c r="BX180" s="36"/>
      <c r="BY180" s="43">
        <v>0</v>
      </c>
      <c r="BZ180" s="36">
        <v>0</v>
      </c>
      <c r="CA180" s="36">
        <v>0</v>
      </c>
      <c r="CB180" s="30">
        <v>0</v>
      </c>
      <c r="CC180" s="30">
        <v>0</v>
      </c>
      <c r="CD180" s="49"/>
      <c r="CE180" s="28">
        <f t="shared" si="16"/>
        <v>129</v>
      </c>
      <c r="CF180" s="28">
        <f t="shared" si="16"/>
        <v>794.26</v>
      </c>
      <c r="CG180" s="28">
        <f t="shared" si="16"/>
        <v>533.26</v>
      </c>
      <c r="CH180" s="28">
        <f t="shared" si="20"/>
        <v>718</v>
      </c>
      <c r="CI180" s="28">
        <f t="shared" si="20"/>
        <v>457</v>
      </c>
      <c r="CK180" s="43">
        <v>0</v>
      </c>
      <c r="CL180" s="28">
        <v>0</v>
      </c>
      <c r="CM180" s="28">
        <v>0</v>
      </c>
      <c r="CN180" s="28">
        <v>0</v>
      </c>
      <c r="CO180" s="28">
        <v>0</v>
      </c>
      <c r="CQ180" s="28">
        <v>0</v>
      </c>
      <c r="CR180" s="28">
        <v>0</v>
      </c>
      <c r="CS180" s="28">
        <v>0</v>
      </c>
      <c r="CT180" s="28">
        <v>0</v>
      </c>
      <c r="CU180" s="28">
        <v>0</v>
      </c>
      <c r="CW180" s="28">
        <f t="shared" si="17"/>
        <v>129</v>
      </c>
      <c r="CX180" s="28">
        <f t="shared" si="17"/>
        <v>794.26</v>
      </c>
      <c r="CY180" s="28">
        <f t="shared" si="17"/>
        <v>533.26</v>
      </c>
      <c r="CZ180" s="28">
        <f t="shared" si="21"/>
        <v>718</v>
      </c>
      <c r="DA180" s="28">
        <f t="shared" si="21"/>
        <v>457</v>
      </c>
      <c r="DC180" s="28">
        <f t="shared" si="22"/>
        <v>-76.259999999999991</v>
      </c>
      <c r="DD180" s="28">
        <f t="shared" si="22"/>
        <v>-76.259999999999991</v>
      </c>
      <c r="DF180" s="28">
        <f t="shared" si="23"/>
        <v>589</v>
      </c>
    </row>
    <row r="181" spans="1:110" x14ac:dyDescent="0.3">
      <c r="A181" s="27" t="s">
        <v>210</v>
      </c>
      <c r="B181" s="39">
        <v>0</v>
      </c>
      <c r="C181" s="39">
        <v>0</v>
      </c>
      <c r="D181" s="39">
        <v>0</v>
      </c>
      <c r="E181" s="39">
        <v>0</v>
      </c>
      <c r="F181" s="39">
        <v>0</v>
      </c>
      <c r="G181" s="22"/>
      <c r="H181" s="39">
        <v>0</v>
      </c>
      <c r="I181" s="39">
        <v>0</v>
      </c>
      <c r="J181" s="39">
        <v>0</v>
      </c>
      <c r="K181" s="39">
        <v>0</v>
      </c>
      <c r="L181" s="39">
        <v>0</v>
      </c>
      <c r="M181" s="22"/>
      <c r="N181" s="39">
        <v>0</v>
      </c>
      <c r="O181" s="39">
        <v>0</v>
      </c>
      <c r="P181" s="39">
        <v>0</v>
      </c>
      <c r="Q181" s="28">
        <v>0</v>
      </c>
      <c r="R181" s="28">
        <v>0</v>
      </c>
      <c r="S181" s="39"/>
      <c r="T181" s="45">
        <v>15523.53</v>
      </c>
      <c r="U181" s="45">
        <v>15523.53</v>
      </c>
      <c r="V181" s="45">
        <v>15523.53</v>
      </c>
      <c r="W181" s="45">
        <v>15523.53</v>
      </c>
      <c r="X181" s="45">
        <v>15523.53</v>
      </c>
      <c r="Y181" s="39"/>
      <c r="Z181" s="28">
        <v>0</v>
      </c>
      <c r="AA181" s="28">
        <v>2649</v>
      </c>
      <c r="AB181" s="28">
        <v>1685</v>
      </c>
      <c r="AC181" s="28">
        <v>2649</v>
      </c>
      <c r="AD181" s="28">
        <v>1685</v>
      </c>
      <c r="AE181" s="33">
        <f t="shared" si="18"/>
        <v>4.8163708171346732E-5</v>
      </c>
      <c r="AF181" s="28">
        <f t="shared" si="19"/>
        <v>1444.9112451404019</v>
      </c>
      <c r="AG181" s="39"/>
      <c r="AH181" s="28">
        <v>0</v>
      </c>
      <c r="AI181" s="28">
        <v>0</v>
      </c>
      <c r="AJ181" s="28">
        <v>0</v>
      </c>
      <c r="AK181" s="28">
        <v>0</v>
      </c>
      <c r="AL181" s="28">
        <v>0</v>
      </c>
      <c r="AN181" s="28">
        <v>0</v>
      </c>
      <c r="AO181" s="28">
        <v>0</v>
      </c>
      <c r="AP181" s="28">
        <v>0</v>
      </c>
      <c r="AQ181" s="28">
        <v>0</v>
      </c>
      <c r="AR181" s="28">
        <v>0</v>
      </c>
      <c r="AS181" s="39"/>
      <c r="AT181" s="39"/>
      <c r="AU181" s="28">
        <v>0</v>
      </c>
      <c r="AV181" s="28">
        <v>0</v>
      </c>
      <c r="AW181" s="28">
        <v>0</v>
      </c>
      <c r="AX181" s="28">
        <v>0</v>
      </c>
      <c r="AY181" s="28">
        <v>0</v>
      </c>
      <c r="AZ181" s="20"/>
      <c r="BA181" s="47">
        <v>0</v>
      </c>
      <c r="BB181" s="36">
        <v>0</v>
      </c>
      <c r="BC181" s="36">
        <v>0</v>
      </c>
      <c r="BD181" s="36">
        <v>0</v>
      </c>
      <c r="BE181" s="36">
        <v>0</v>
      </c>
      <c r="BF181" s="36"/>
      <c r="BG181" s="39">
        <v>0</v>
      </c>
      <c r="BH181" s="48">
        <v>0</v>
      </c>
      <c r="BI181" s="48">
        <v>0</v>
      </c>
      <c r="BJ181" s="30">
        <v>0</v>
      </c>
      <c r="BK181" s="30">
        <v>0</v>
      </c>
      <c r="BL181" s="22"/>
      <c r="BM181" s="39">
        <v>0</v>
      </c>
      <c r="BN181" s="39">
        <v>0</v>
      </c>
      <c r="BO181" s="39">
        <v>0</v>
      </c>
      <c r="BP181" s="30">
        <v>0</v>
      </c>
      <c r="BQ181" s="30">
        <v>0</v>
      </c>
      <c r="BR181" s="39"/>
      <c r="BS181" s="43">
        <v>0</v>
      </c>
      <c r="BT181" s="49">
        <v>0</v>
      </c>
      <c r="BU181" s="49">
        <v>0</v>
      </c>
      <c r="BV181" s="36">
        <v>0</v>
      </c>
      <c r="BW181" s="36">
        <v>0</v>
      </c>
      <c r="BX181" s="36"/>
      <c r="BY181" s="43">
        <v>0</v>
      </c>
      <c r="BZ181" s="36">
        <v>0</v>
      </c>
      <c r="CA181" s="36">
        <v>0</v>
      </c>
      <c r="CB181" s="30">
        <v>0</v>
      </c>
      <c r="CC181" s="30">
        <v>0</v>
      </c>
      <c r="CD181" s="49"/>
      <c r="CE181" s="28">
        <f t="shared" si="16"/>
        <v>15523.53</v>
      </c>
      <c r="CF181" s="28">
        <f t="shared" si="16"/>
        <v>18172.53</v>
      </c>
      <c r="CG181" s="28">
        <f t="shared" si="16"/>
        <v>17208.53</v>
      </c>
      <c r="CH181" s="28">
        <f t="shared" si="20"/>
        <v>18172.53</v>
      </c>
      <c r="CI181" s="28">
        <f t="shared" si="20"/>
        <v>17208.53</v>
      </c>
      <c r="CK181" s="43">
        <v>0</v>
      </c>
      <c r="CL181" s="28">
        <v>0</v>
      </c>
      <c r="CM181" s="28">
        <v>0</v>
      </c>
      <c r="CN181" s="28">
        <v>0</v>
      </c>
      <c r="CO181" s="28">
        <v>0</v>
      </c>
      <c r="CQ181" s="28">
        <v>0</v>
      </c>
      <c r="CR181" s="28">
        <v>0</v>
      </c>
      <c r="CS181" s="28">
        <v>0</v>
      </c>
      <c r="CT181" s="28">
        <v>0</v>
      </c>
      <c r="CU181" s="28">
        <v>0</v>
      </c>
      <c r="CW181" s="28">
        <f t="shared" si="17"/>
        <v>15523.53</v>
      </c>
      <c r="CX181" s="28">
        <f t="shared" si="17"/>
        <v>18172.53</v>
      </c>
      <c r="CY181" s="28">
        <f t="shared" si="17"/>
        <v>17208.53</v>
      </c>
      <c r="CZ181" s="28">
        <f t="shared" si="21"/>
        <v>18172.53</v>
      </c>
      <c r="DA181" s="28">
        <f t="shared" si="21"/>
        <v>17208.53</v>
      </c>
      <c r="DC181" s="28">
        <f t="shared" si="22"/>
        <v>0</v>
      </c>
      <c r="DD181" s="28">
        <f t="shared" si="22"/>
        <v>0</v>
      </c>
      <c r="DF181" s="28">
        <f t="shared" si="23"/>
        <v>2648.9999999999982</v>
      </c>
    </row>
    <row r="182" spans="1:110" x14ac:dyDescent="0.3">
      <c r="A182" s="27" t="s">
        <v>211</v>
      </c>
      <c r="B182" s="39">
        <v>0</v>
      </c>
      <c r="C182" s="39">
        <v>0</v>
      </c>
      <c r="D182" s="39">
        <v>0</v>
      </c>
      <c r="E182" s="39">
        <v>0</v>
      </c>
      <c r="F182" s="39">
        <v>0</v>
      </c>
      <c r="G182" s="22"/>
      <c r="H182" s="39">
        <v>0</v>
      </c>
      <c r="I182" s="39">
        <v>0</v>
      </c>
      <c r="J182" s="39">
        <v>0</v>
      </c>
      <c r="K182" s="39">
        <v>0</v>
      </c>
      <c r="L182" s="39">
        <v>0</v>
      </c>
      <c r="M182" s="22"/>
      <c r="N182" s="39">
        <v>0</v>
      </c>
      <c r="O182" s="39">
        <v>0</v>
      </c>
      <c r="P182" s="39">
        <v>0</v>
      </c>
      <c r="Q182" s="28">
        <v>0</v>
      </c>
      <c r="R182" s="28">
        <v>0</v>
      </c>
      <c r="S182" s="39"/>
      <c r="T182" s="45">
        <v>17065.5</v>
      </c>
      <c r="U182" s="45">
        <v>17065.5</v>
      </c>
      <c r="V182" s="45">
        <v>17065.5</v>
      </c>
      <c r="W182" s="45">
        <v>17065.5</v>
      </c>
      <c r="X182" s="45">
        <v>17065.5</v>
      </c>
      <c r="Y182" s="39"/>
      <c r="Z182" s="28">
        <v>0</v>
      </c>
      <c r="AA182" s="28">
        <v>489</v>
      </c>
      <c r="AB182" s="28">
        <v>311</v>
      </c>
      <c r="AC182" s="28">
        <v>489</v>
      </c>
      <c r="AD182" s="28">
        <v>311</v>
      </c>
      <c r="AE182" s="33">
        <f t="shared" si="18"/>
        <v>8.8909223464660437E-6</v>
      </c>
      <c r="AF182" s="28">
        <f t="shared" si="19"/>
        <v>266.72767039398133</v>
      </c>
      <c r="AG182" s="39"/>
      <c r="AH182" s="28">
        <v>0</v>
      </c>
      <c r="AI182" s="28">
        <v>0</v>
      </c>
      <c r="AJ182" s="28">
        <v>0</v>
      </c>
      <c r="AK182" s="28">
        <v>0</v>
      </c>
      <c r="AL182" s="28">
        <v>0</v>
      </c>
      <c r="AN182" s="28">
        <v>0</v>
      </c>
      <c r="AO182" s="28">
        <v>0</v>
      </c>
      <c r="AP182" s="28">
        <v>0</v>
      </c>
      <c r="AQ182" s="28">
        <v>0</v>
      </c>
      <c r="AR182" s="28">
        <v>0</v>
      </c>
      <c r="AS182" s="39"/>
      <c r="AT182" s="39"/>
      <c r="AU182" s="28">
        <v>0</v>
      </c>
      <c r="AV182" s="28">
        <v>0</v>
      </c>
      <c r="AW182" s="28">
        <v>0</v>
      </c>
      <c r="AX182" s="28">
        <v>0</v>
      </c>
      <c r="AY182" s="28">
        <v>0</v>
      </c>
      <c r="AZ182" s="20"/>
      <c r="BA182" s="47">
        <v>0</v>
      </c>
      <c r="BB182" s="36">
        <v>0</v>
      </c>
      <c r="BC182" s="36">
        <v>0</v>
      </c>
      <c r="BD182" s="36">
        <v>0</v>
      </c>
      <c r="BE182" s="36">
        <v>0</v>
      </c>
      <c r="BF182" s="36"/>
      <c r="BG182" s="39">
        <v>0</v>
      </c>
      <c r="BH182" s="48">
        <v>0</v>
      </c>
      <c r="BI182" s="48">
        <v>0</v>
      </c>
      <c r="BJ182" s="30">
        <v>0</v>
      </c>
      <c r="BK182" s="30">
        <v>0</v>
      </c>
      <c r="BL182" s="22"/>
      <c r="BM182" s="39">
        <v>0</v>
      </c>
      <c r="BN182" s="39">
        <v>0</v>
      </c>
      <c r="BO182" s="39">
        <v>0</v>
      </c>
      <c r="BP182" s="30">
        <v>0</v>
      </c>
      <c r="BQ182" s="30">
        <v>0</v>
      </c>
      <c r="BR182" s="39"/>
      <c r="BS182" s="43">
        <v>0</v>
      </c>
      <c r="BT182" s="49">
        <v>0</v>
      </c>
      <c r="BU182" s="49">
        <v>0</v>
      </c>
      <c r="BV182" s="36">
        <v>0</v>
      </c>
      <c r="BW182" s="36">
        <v>0</v>
      </c>
      <c r="BX182" s="36"/>
      <c r="BY182" s="43">
        <v>0</v>
      </c>
      <c r="BZ182" s="36">
        <v>0</v>
      </c>
      <c r="CA182" s="36">
        <v>0</v>
      </c>
      <c r="CB182" s="30">
        <v>0</v>
      </c>
      <c r="CC182" s="30">
        <v>0</v>
      </c>
      <c r="CD182" s="49"/>
      <c r="CE182" s="28">
        <f t="shared" si="16"/>
        <v>17065.5</v>
      </c>
      <c r="CF182" s="28">
        <f t="shared" si="16"/>
        <v>17554.5</v>
      </c>
      <c r="CG182" s="28">
        <f t="shared" si="16"/>
        <v>17376.5</v>
      </c>
      <c r="CH182" s="28">
        <f t="shared" si="20"/>
        <v>17554.5</v>
      </c>
      <c r="CI182" s="28">
        <f t="shared" si="20"/>
        <v>17376.5</v>
      </c>
      <c r="CK182" s="43">
        <v>0</v>
      </c>
      <c r="CL182" s="28">
        <v>0</v>
      </c>
      <c r="CM182" s="28">
        <v>0</v>
      </c>
      <c r="CN182" s="28">
        <v>0</v>
      </c>
      <c r="CO182" s="28">
        <v>0</v>
      </c>
      <c r="CQ182" s="28">
        <v>0</v>
      </c>
      <c r="CR182" s="28">
        <v>0</v>
      </c>
      <c r="CS182" s="28">
        <v>0</v>
      </c>
      <c r="CT182" s="28">
        <v>0</v>
      </c>
      <c r="CU182" s="28">
        <v>0</v>
      </c>
      <c r="CW182" s="28">
        <f t="shared" si="17"/>
        <v>17065.5</v>
      </c>
      <c r="CX182" s="28">
        <f t="shared" si="17"/>
        <v>17554.5</v>
      </c>
      <c r="CY182" s="28">
        <f t="shared" si="17"/>
        <v>17376.5</v>
      </c>
      <c r="CZ182" s="28">
        <f t="shared" si="21"/>
        <v>17554.5</v>
      </c>
      <c r="DA182" s="28">
        <f t="shared" si="21"/>
        <v>17376.5</v>
      </c>
      <c r="DC182" s="28">
        <f t="shared" si="22"/>
        <v>0</v>
      </c>
      <c r="DD182" s="28">
        <f t="shared" si="22"/>
        <v>0</v>
      </c>
      <c r="DF182" s="28">
        <f t="shared" si="23"/>
        <v>489</v>
      </c>
    </row>
    <row r="183" spans="1:110" x14ac:dyDescent="0.3">
      <c r="A183" s="50" t="s">
        <v>212</v>
      </c>
      <c r="B183" s="48">
        <v>0</v>
      </c>
      <c r="C183" s="48">
        <v>0</v>
      </c>
      <c r="D183" s="48">
        <v>0</v>
      </c>
      <c r="E183" s="48">
        <v>0</v>
      </c>
      <c r="F183" s="48">
        <v>0</v>
      </c>
      <c r="G183" s="22"/>
      <c r="H183" s="48">
        <v>0</v>
      </c>
      <c r="I183" s="48">
        <v>0</v>
      </c>
      <c r="J183" s="48">
        <v>0</v>
      </c>
      <c r="K183" s="48">
        <v>0</v>
      </c>
      <c r="L183" s="48">
        <v>0</v>
      </c>
      <c r="M183" s="22"/>
      <c r="N183" s="48">
        <v>0</v>
      </c>
      <c r="O183" s="48">
        <v>0</v>
      </c>
      <c r="P183" s="48">
        <v>0</v>
      </c>
      <c r="Q183" s="28">
        <v>0</v>
      </c>
      <c r="R183" s="28">
        <v>0</v>
      </c>
      <c r="S183" s="48"/>
      <c r="T183" s="28">
        <v>0</v>
      </c>
      <c r="U183" s="28">
        <v>0</v>
      </c>
      <c r="V183" s="28">
        <v>0</v>
      </c>
      <c r="W183" s="28">
        <v>0</v>
      </c>
      <c r="X183" s="28">
        <v>0</v>
      </c>
      <c r="Y183" s="48"/>
      <c r="Z183" s="28">
        <v>0</v>
      </c>
      <c r="AA183" s="28">
        <v>0</v>
      </c>
      <c r="AB183" s="28">
        <v>0</v>
      </c>
      <c r="AC183" s="28">
        <v>0</v>
      </c>
      <c r="AD183" s="28">
        <v>0</v>
      </c>
      <c r="AE183" s="33">
        <f t="shared" si="18"/>
        <v>0</v>
      </c>
      <c r="AF183" s="28">
        <f t="shared" si="19"/>
        <v>0</v>
      </c>
      <c r="AG183" s="48"/>
      <c r="AH183" s="28">
        <v>3282</v>
      </c>
      <c r="AI183" s="28">
        <v>3239</v>
      </c>
      <c r="AJ183" s="28">
        <v>3239</v>
      </c>
      <c r="AK183" s="28">
        <v>3239</v>
      </c>
      <c r="AL183" s="28">
        <v>3239</v>
      </c>
      <c r="AN183" s="28">
        <v>0</v>
      </c>
      <c r="AO183" s="28">
        <v>0</v>
      </c>
      <c r="AP183" s="28">
        <v>0</v>
      </c>
      <c r="AQ183" s="28">
        <v>0</v>
      </c>
      <c r="AR183" s="28">
        <v>0</v>
      </c>
      <c r="AS183" s="48"/>
      <c r="AT183" s="48"/>
      <c r="AU183" s="28">
        <v>0</v>
      </c>
      <c r="AV183" s="28">
        <v>0</v>
      </c>
      <c r="AW183" s="28">
        <v>0</v>
      </c>
      <c r="AX183" s="28">
        <v>0</v>
      </c>
      <c r="AY183" s="28">
        <v>0</v>
      </c>
      <c r="AZ183" s="20"/>
      <c r="BA183" s="51">
        <v>0</v>
      </c>
      <c r="BB183" s="36">
        <v>0</v>
      </c>
      <c r="BC183" s="36">
        <v>0</v>
      </c>
      <c r="BD183" s="36">
        <v>0</v>
      </c>
      <c r="BE183" s="36">
        <v>0</v>
      </c>
      <c r="BF183" s="36"/>
      <c r="BG183" s="48">
        <v>0</v>
      </c>
      <c r="BH183" s="48">
        <v>0</v>
      </c>
      <c r="BI183" s="48">
        <v>0</v>
      </c>
      <c r="BJ183" s="30">
        <v>0</v>
      </c>
      <c r="BK183" s="30">
        <v>0</v>
      </c>
      <c r="BL183" s="22"/>
      <c r="BM183" s="48">
        <v>0</v>
      </c>
      <c r="BN183" s="39">
        <v>0</v>
      </c>
      <c r="BO183" s="39">
        <v>0</v>
      </c>
      <c r="BP183" s="30">
        <v>0</v>
      </c>
      <c r="BQ183" s="30">
        <v>0</v>
      </c>
      <c r="BR183" s="39"/>
      <c r="BS183" s="43">
        <v>0</v>
      </c>
      <c r="BT183" s="48">
        <v>0</v>
      </c>
      <c r="BU183" s="48">
        <v>0</v>
      </c>
      <c r="BV183" s="36">
        <v>0</v>
      </c>
      <c r="BW183" s="36">
        <v>0</v>
      </c>
      <c r="BX183" s="36"/>
      <c r="BY183" s="43">
        <v>0</v>
      </c>
      <c r="BZ183" s="36">
        <v>0</v>
      </c>
      <c r="CA183" s="36">
        <v>0</v>
      </c>
      <c r="CB183" s="30">
        <v>0</v>
      </c>
      <c r="CC183" s="30">
        <v>0</v>
      </c>
      <c r="CD183" s="48"/>
      <c r="CE183" s="28">
        <f t="shared" si="16"/>
        <v>3282</v>
      </c>
      <c r="CF183" s="28">
        <f t="shared" si="16"/>
        <v>3239</v>
      </c>
      <c r="CG183" s="28">
        <f t="shared" si="16"/>
        <v>3239</v>
      </c>
      <c r="CH183" s="28">
        <f t="shared" si="20"/>
        <v>3239</v>
      </c>
      <c r="CI183" s="28">
        <f t="shared" si="20"/>
        <v>3239</v>
      </c>
      <c r="CK183" s="43">
        <v>0</v>
      </c>
      <c r="CL183" s="28">
        <v>0</v>
      </c>
      <c r="CM183" s="28">
        <v>0</v>
      </c>
      <c r="CN183" s="28">
        <v>0</v>
      </c>
      <c r="CO183" s="28">
        <v>0</v>
      </c>
      <c r="CQ183" s="28">
        <v>0</v>
      </c>
      <c r="CR183" s="28">
        <v>0</v>
      </c>
      <c r="CS183" s="28">
        <v>0</v>
      </c>
      <c r="CT183" s="28">
        <v>0</v>
      </c>
      <c r="CU183" s="28">
        <v>0</v>
      </c>
      <c r="CW183" s="28">
        <f t="shared" si="17"/>
        <v>3282</v>
      </c>
      <c r="CX183" s="28">
        <f t="shared" si="17"/>
        <v>3239</v>
      </c>
      <c r="CY183" s="28">
        <f t="shared" si="17"/>
        <v>3239</v>
      </c>
      <c r="CZ183" s="28">
        <f t="shared" si="21"/>
        <v>3239</v>
      </c>
      <c r="DA183" s="28">
        <f t="shared" si="21"/>
        <v>3239</v>
      </c>
      <c r="DC183" s="28">
        <f t="shared" si="22"/>
        <v>0</v>
      </c>
      <c r="DD183" s="28">
        <f t="shared" si="22"/>
        <v>0</v>
      </c>
      <c r="DF183" s="28">
        <f t="shared" si="23"/>
        <v>-43</v>
      </c>
    </row>
    <row r="184" spans="1:110" x14ac:dyDescent="0.3">
      <c r="A184" s="50" t="s">
        <v>213</v>
      </c>
      <c r="B184" s="48">
        <v>0</v>
      </c>
      <c r="C184" s="48">
        <v>0</v>
      </c>
      <c r="D184" s="48">
        <v>0</v>
      </c>
      <c r="E184" s="48">
        <v>0</v>
      </c>
      <c r="F184" s="48">
        <v>0</v>
      </c>
      <c r="G184" s="22"/>
      <c r="H184" s="48">
        <v>0</v>
      </c>
      <c r="I184" s="48">
        <v>0</v>
      </c>
      <c r="J184" s="48">
        <v>0</v>
      </c>
      <c r="K184" s="48">
        <v>0</v>
      </c>
      <c r="L184" s="48">
        <v>0</v>
      </c>
      <c r="M184" s="22"/>
      <c r="N184" s="48">
        <v>0</v>
      </c>
      <c r="O184" s="48">
        <v>0</v>
      </c>
      <c r="P184" s="48">
        <v>0</v>
      </c>
      <c r="Q184" s="28">
        <v>0</v>
      </c>
      <c r="R184" s="28">
        <v>0</v>
      </c>
      <c r="S184" s="48"/>
      <c r="T184" s="28">
        <v>0</v>
      </c>
      <c r="U184" s="28">
        <v>0</v>
      </c>
      <c r="V184" s="28">
        <v>0</v>
      </c>
      <c r="W184" s="28">
        <v>0</v>
      </c>
      <c r="X184" s="28">
        <v>0</v>
      </c>
      <c r="Y184" s="48"/>
      <c r="Z184" s="28">
        <v>0</v>
      </c>
      <c r="AA184" s="28">
        <v>0</v>
      </c>
      <c r="AB184" s="28">
        <v>0</v>
      </c>
      <c r="AC184" s="28">
        <v>0</v>
      </c>
      <c r="AD184" s="28">
        <v>0</v>
      </c>
      <c r="AE184" s="33">
        <f t="shared" si="18"/>
        <v>0</v>
      </c>
      <c r="AF184" s="28">
        <f t="shared" si="19"/>
        <v>0</v>
      </c>
      <c r="AG184" s="48"/>
      <c r="AH184" s="28">
        <v>9737</v>
      </c>
      <c r="AI184" s="28">
        <v>11289</v>
      </c>
      <c r="AJ184" s="28">
        <v>11289</v>
      </c>
      <c r="AK184" s="28">
        <v>11289</v>
      </c>
      <c r="AL184" s="28">
        <v>11289</v>
      </c>
      <c r="AN184" s="28">
        <v>0</v>
      </c>
      <c r="AO184" s="28">
        <v>0</v>
      </c>
      <c r="AP184" s="28">
        <v>0</v>
      </c>
      <c r="AQ184" s="28">
        <v>0</v>
      </c>
      <c r="AR184" s="28">
        <v>0</v>
      </c>
      <c r="AS184" s="48"/>
      <c r="AT184" s="48"/>
      <c r="AU184" s="28">
        <v>0</v>
      </c>
      <c r="AV184" s="28">
        <v>0</v>
      </c>
      <c r="AW184" s="28">
        <v>0</v>
      </c>
      <c r="AX184" s="28">
        <v>0</v>
      </c>
      <c r="AY184" s="28">
        <v>0</v>
      </c>
      <c r="AZ184" s="20"/>
      <c r="BA184" s="51">
        <v>0</v>
      </c>
      <c r="BB184" s="36">
        <v>0</v>
      </c>
      <c r="BC184" s="36">
        <v>0</v>
      </c>
      <c r="BD184" s="36">
        <v>0</v>
      </c>
      <c r="BE184" s="36">
        <v>0</v>
      </c>
      <c r="BF184" s="36"/>
      <c r="BG184" s="48">
        <v>0</v>
      </c>
      <c r="BH184" s="48">
        <v>0</v>
      </c>
      <c r="BI184" s="48">
        <v>0</v>
      </c>
      <c r="BJ184" s="30">
        <v>0</v>
      </c>
      <c r="BK184" s="30">
        <v>0</v>
      </c>
      <c r="BL184" s="22"/>
      <c r="BM184" s="48">
        <v>0</v>
      </c>
      <c r="BN184" s="39">
        <v>0</v>
      </c>
      <c r="BO184" s="39">
        <v>0</v>
      </c>
      <c r="BP184" s="30">
        <v>0</v>
      </c>
      <c r="BQ184" s="30">
        <v>0</v>
      </c>
      <c r="BR184" s="39"/>
      <c r="BS184" s="43">
        <v>0</v>
      </c>
      <c r="BT184" s="48">
        <v>0</v>
      </c>
      <c r="BU184" s="48">
        <v>0</v>
      </c>
      <c r="BV184" s="36">
        <v>0</v>
      </c>
      <c r="BW184" s="36">
        <v>0</v>
      </c>
      <c r="BX184" s="36"/>
      <c r="BY184" s="43">
        <v>0</v>
      </c>
      <c r="BZ184" s="36">
        <v>0</v>
      </c>
      <c r="CA184" s="36">
        <v>0</v>
      </c>
      <c r="CB184" s="30">
        <v>0</v>
      </c>
      <c r="CC184" s="30">
        <v>0</v>
      </c>
      <c r="CD184" s="48"/>
      <c r="CE184" s="28">
        <f t="shared" si="16"/>
        <v>9737</v>
      </c>
      <c r="CF184" s="28">
        <f t="shared" si="16"/>
        <v>11289</v>
      </c>
      <c r="CG184" s="28">
        <f t="shared" si="16"/>
        <v>11289</v>
      </c>
      <c r="CH184" s="28">
        <f t="shared" si="20"/>
        <v>11289</v>
      </c>
      <c r="CI184" s="28">
        <f t="shared" si="20"/>
        <v>11289</v>
      </c>
      <c r="CK184" s="43">
        <v>0</v>
      </c>
      <c r="CL184" s="28">
        <v>0</v>
      </c>
      <c r="CM184" s="28">
        <v>0</v>
      </c>
      <c r="CN184" s="28">
        <v>0</v>
      </c>
      <c r="CO184" s="28">
        <v>0</v>
      </c>
      <c r="CQ184" s="28">
        <v>0</v>
      </c>
      <c r="CR184" s="28">
        <v>0</v>
      </c>
      <c r="CS184" s="28">
        <v>0</v>
      </c>
      <c r="CT184" s="28">
        <v>0</v>
      </c>
      <c r="CU184" s="28">
        <v>0</v>
      </c>
      <c r="CW184" s="28">
        <f t="shared" si="17"/>
        <v>9737</v>
      </c>
      <c r="CX184" s="28">
        <f t="shared" si="17"/>
        <v>11289</v>
      </c>
      <c r="CY184" s="28">
        <f t="shared" si="17"/>
        <v>11289</v>
      </c>
      <c r="CZ184" s="28">
        <f t="shared" si="21"/>
        <v>11289</v>
      </c>
      <c r="DA184" s="28">
        <f t="shared" si="21"/>
        <v>11289</v>
      </c>
      <c r="DC184" s="28">
        <f t="shared" si="22"/>
        <v>0</v>
      </c>
      <c r="DD184" s="28">
        <f t="shared" si="22"/>
        <v>0</v>
      </c>
      <c r="DF184" s="28">
        <f t="shared" si="23"/>
        <v>1552</v>
      </c>
    </row>
    <row r="185" spans="1:110" x14ac:dyDescent="0.3">
      <c r="A185" s="50" t="s">
        <v>214</v>
      </c>
      <c r="B185" s="48">
        <v>0</v>
      </c>
      <c r="C185" s="48">
        <v>0</v>
      </c>
      <c r="D185" s="48">
        <v>0</v>
      </c>
      <c r="E185" s="48">
        <v>0</v>
      </c>
      <c r="F185" s="48">
        <v>0</v>
      </c>
      <c r="G185" s="22"/>
      <c r="H185" s="48">
        <v>0</v>
      </c>
      <c r="I185" s="48">
        <v>0</v>
      </c>
      <c r="J185" s="48">
        <v>0</v>
      </c>
      <c r="K185" s="48">
        <v>0</v>
      </c>
      <c r="L185" s="48">
        <v>0</v>
      </c>
      <c r="M185" s="22"/>
      <c r="N185" s="48">
        <v>0</v>
      </c>
      <c r="O185" s="48">
        <v>0</v>
      </c>
      <c r="P185" s="48">
        <v>0</v>
      </c>
      <c r="Q185" s="28">
        <v>0</v>
      </c>
      <c r="R185" s="28">
        <v>0</v>
      </c>
      <c r="S185" s="48"/>
      <c r="T185" s="28">
        <v>0</v>
      </c>
      <c r="U185" s="28">
        <v>0</v>
      </c>
      <c r="V185" s="28">
        <v>0</v>
      </c>
      <c r="W185" s="28">
        <v>0</v>
      </c>
      <c r="X185" s="28">
        <v>0</v>
      </c>
      <c r="Y185" s="48"/>
      <c r="Z185" s="28">
        <v>0</v>
      </c>
      <c r="AA185" s="28">
        <v>0</v>
      </c>
      <c r="AB185" s="28">
        <v>0</v>
      </c>
      <c r="AC185" s="28">
        <v>0</v>
      </c>
      <c r="AD185" s="28">
        <v>0</v>
      </c>
      <c r="AE185" s="33">
        <f t="shared" si="18"/>
        <v>0</v>
      </c>
      <c r="AF185" s="28">
        <f t="shared" si="19"/>
        <v>0</v>
      </c>
      <c r="AG185" s="48"/>
      <c r="AH185" s="28">
        <v>3131</v>
      </c>
      <c r="AI185" s="28">
        <v>3181</v>
      </c>
      <c r="AJ185" s="28">
        <v>3181</v>
      </c>
      <c r="AK185" s="28">
        <v>3181</v>
      </c>
      <c r="AL185" s="28">
        <v>3181</v>
      </c>
      <c r="AN185" s="28">
        <v>0</v>
      </c>
      <c r="AO185" s="28">
        <v>0</v>
      </c>
      <c r="AP185" s="28">
        <v>0</v>
      </c>
      <c r="AQ185" s="28">
        <v>0</v>
      </c>
      <c r="AR185" s="28">
        <v>0</v>
      </c>
      <c r="AS185" s="48"/>
      <c r="AT185" s="48"/>
      <c r="AU185" s="28">
        <v>0</v>
      </c>
      <c r="AV185" s="28">
        <v>0</v>
      </c>
      <c r="AW185" s="28">
        <v>0</v>
      </c>
      <c r="AX185" s="28">
        <v>0</v>
      </c>
      <c r="AY185" s="28">
        <v>0</v>
      </c>
      <c r="AZ185" s="20"/>
      <c r="BA185" s="51">
        <v>0</v>
      </c>
      <c r="BB185" s="36">
        <v>0</v>
      </c>
      <c r="BC185" s="36">
        <v>0</v>
      </c>
      <c r="BD185" s="36">
        <v>0</v>
      </c>
      <c r="BE185" s="36">
        <v>0</v>
      </c>
      <c r="BF185" s="36"/>
      <c r="BG185" s="48">
        <v>0</v>
      </c>
      <c r="BH185" s="48">
        <v>0</v>
      </c>
      <c r="BI185" s="48">
        <v>0</v>
      </c>
      <c r="BJ185" s="30">
        <v>0</v>
      </c>
      <c r="BK185" s="30">
        <v>0</v>
      </c>
      <c r="BL185" s="22"/>
      <c r="BM185" s="48">
        <v>0</v>
      </c>
      <c r="BN185" s="39">
        <v>0</v>
      </c>
      <c r="BO185" s="39">
        <v>0</v>
      </c>
      <c r="BP185" s="30">
        <v>0</v>
      </c>
      <c r="BQ185" s="30">
        <v>0</v>
      </c>
      <c r="BR185" s="39"/>
      <c r="BS185" s="43">
        <v>0</v>
      </c>
      <c r="BT185" s="48">
        <v>0</v>
      </c>
      <c r="BU185" s="48">
        <v>0</v>
      </c>
      <c r="BV185" s="36">
        <v>0</v>
      </c>
      <c r="BW185" s="36">
        <v>0</v>
      </c>
      <c r="BX185" s="36"/>
      <c r="BY185" s="43">
        <v>0</v>
      </c>
      <c r="BZ185" s="36">
        <v>0</v>
      </c>
      <c r="CA185" s="36">
        <v>0</v>
      </c>
      <c r="CB185" s="30">
        <v>0</v>
      </c>
      <c r="CC185" s="30">
        <v>0</v>
      </c>
      <c r="CD185" s="48"/>
      <c r="CE185" s="28">
        <f t="shared" si="16"/>
        <v>3131</v>
      </c>
      <c r="CF185" s="28">
        <f t="shared" si="16"/>
        <v>3181</v>
      </c>
      <c r="CG185" s="28">
        <f t="shared" si="16"/>
        <v>3181</v>
      </c>
      <c r="CH185" s="28">
        <f t="shared" si="20"/>
        <v>3181</v>
      </c>
      <c r="CI185" s="28">
        <f t="shared" si="20"/>
        <v>3181</v>
      </c>
      <c r="CK185" s="43">
        <v>0</v>
      </c>
      <c r="CL185" s="28">
        <v>0</v>
      </c>
      <c r="CM185" s="28">
        <v>0</v>
      </c>
      <c r="CN185" s="28">
        <v>0</v>
      </c>
      <c r="CO185" s="28">
        <v>0</v>
      </c>
      <c r="CQ185" s="28">
        <v>0</v>
      </c>
      <c r="CR185" s="28">
        <v>0</v>
      </c>
      <c r="CS185" s="28">
        <v>0</v>
      </c>
      <c r="CT185" s="28">
        <v>0</v>
      </c>
      <c r="CU185" s="28">
        <v>0</v>
      </c>
      <c r="CW185" s="28">
        <f t="shared" si="17"/>
        <v>3131</v>
      </c>
      <c r="CX185" s="28">
        <f t="shared" si="17"/>
        <v>3181</v>
      </c>
      <c r="CY185" s="28">
        <f t="shared" si="17"/>
        <v>3181</v>
      </c>
      <c r="CZ185" s="28">
        <f t="shared" si="21"/>
        <v>3181</v>
      </c>
      <c r="DA185" s="28">
        <f t="shared" si="21"/>
        <v>3181</v>
      </c>
      <c r="DC185" s="28">
        <f t="shared" si="22"/>
        <v>0</v>
      </c>
      <c r="DD185" s="28">
        <f t="shared" si="22"/>
        <v>0</v>
      </c>
      <c r="DF185" s="28">
        <f t="shared" si="23"/>
        <v>50</v>
      </c>
    </row>
    <row r="186" spans="1:110" x14ac:dyDescent="0.3">
      <c r="A186" s="50" t="s">
        <v>215</v>
      </c>
      <c r="B186" s="48">
        <v>0</v>
      </c>
      <c r="C186" s="48">
        <v>0</v>
      </c>
      <c r="D186" s="48">
        <v>0</v>
      </c>
      <c r="E186" s="48">
        <v>0</v>
      </c>
      <c r="F186" s="48">
        <v>0</v>
      </c>
      <c r="G186" s="22"/>
      <c r="H186" s="48">
        <v>0</v>
      </c>
      <c r="I186" s="48">
        <v>0</v>
      </c>
      <c r="J186" s="48">
        <v>0</v>
      </c>
      <c r="K186" s="48">
        <v>0</v>
      </c>
      <c r="L186" s="48">
        <v>0</v>
      </c>
      <c r="M186" s="22"/>
      <c r="N186" s="48">
        <v>0</v>
      </c>
      <c r="O186" s="48">
        <v>0</v>
      </c>
      <c r="P186" s="48">
        <v>0</v>
      </c>
      <c r="Q186" s="28">
        <v>0</v>
      </c>
      <c r="R186" s="28">
        <v>0</v>
      </c>
      <c r="S186" s="48"/>
      <c r="T186" s="28">
        <v>0</v>
      </c>
      <c r="U186" s="28">
        <v>0</v>
      </c>
      <c r="V186" s="28">
        <v>0</v>
      </c>
      <c r="W186" s="28">
        <v>0</v>
      </c>
      <c r="X186" s="28">
        <v>0</v>
      </c>
      <c r="Y186" s="48"/>
      <c r="Z186" s="28">
        <v>0</v>
      </c>
      <c r="AA186" s="28">
        <v>0</v>
      </c>
      <c r="AB186" s="28">
        <v>0</v>
      </c>
      <c r="AC186" s="28">
        <v>0</v>
      </c>
      <c r="AD186" s="28">
        <v>0</v>
      </c>
      <c r="AE186" s="33">
        <f t="shared" si="18"/>
        <v>0</v>
      </c>
      <c r="AF186" s="28">
        <f t="shared" si="19"/>
        <v>0</v>
      </c>
      <c r="AG186" s="48"/>
      <c r="AH186" s="28">
        <v>438</v>
      </c>
      <c r="AI186" s="28">
        <v>433</v>
      </c>
      <c r="AJ186" s="28">
        <v>433</v>
      </c>
      <c r="AK186" s="28">
        <v>433</v>
      </c>
      <c r="AL186" s="28">
        <v>433</v>
      </c>
      <c r="AN186" s="28">
        <v>0</v>
      </c>
      <c r="AO186" s="28">
        <v>0</v>
      </c>
      <c r="AP186" s="28">
        <v>0</v>
      </c>
      <c r="AQ186" s="28">
        <v>0</v>
      </c>
      <c r="AR186" s="28">
        <v>0</v>
      </c>
      <c r="AS186" s="48"/>
      <c r="AT186" s="48"/>
      <c r="AU186" s="28">
        <v>0</v>
      </c>
      <c r="AV186" s="28">
        <v>0</v>
      </c>
      <c r="AW186" s="28">
        <v>0</v>
      </c>
      <c r="AX186" s="28">
        <v>0</v>
      </c>
      <c r="AY186" s="28">
        <v>0</v>
      </c>
      <c r="AZ186" s="20"/>
      <c r="BA186" s="51">
        <v>0</v>
      </c>
      <c r="BB186" s="36">
        <v>0</v>
      </c>
      <c r="BC186" s="36">
        <v>0</v>
      </c>
      <c r="BD186" s="36">
        <v>0</v>
      </c>
      <c r="BE186" s="36">
        <v>0</v>
      </c>
      <c r="BF186" s="36"/>
      <c r="BG186" s="48">
        <v>0</v>
      </c>
      <c r="BH186" s="48">
        <v>0</v>
      </c>
      <c r="BI186" s="48">
        <v>0</v>
      </c>
      <c r="BJ186" s="30">
        <v>0</v>
      </c>
      <c r="BK186" s="30">
        <v>0</v>
      </c>
      <c r="BL186" s="22"/>
      <c r="BM186" s="48">
        <v>0</v>
      </c>
      <c r="BN186" s="39">
        <v>0</v>
      </c>
      <c r="BO186" s="39">
        <v>0</v>
      </c>
      <c r="BP186" s="30">
        <v>0</v>
      </c>
      <c r="BQ186" s="30">
        <v>0</v>
      </c>
      <c r="BR186" s="39"/>
      <c r="BS186" s="43">
        <v>0</v>
      </c>
      <c r="BT186" s="48">
        <v>0</v>
      </c>
      <c r="BU186" s="48">
        <v>0</v>
      </c>
      <c r="BV186" s="36">
        <v>0</v>
      </c>
      <c r="BW186" s="36">
        <v>0</v>
      </c>
      <c r="BX186" s="36"/>
      <c r="BY186" s="43">
        <v>0</v>
      </c>
      <c r="BZ186" s="36">
        <v>0</v>
      </c>
      <c r="CA186" s="36">
        <v>0</v>
      </c>
      <c r="CB186" s="30">
        <v>0</v>
      </c>
      <c r="CC186" s="30">
        <v>0</v>
      </c>
      <c r="CD186" s="48"/>
      <c r="CE186" s="28">
        <f t="shared" si="16"/>
        <v>438</v>
      </c>
      <c r="CF186" s="28">
        <f t="shared" si="16"/>
        <v>433</v>
      </c>
      <c r="CG186" s="28">
        <f t="shared" si="16"/>
        <v>433</v>
      </c>
      <c r="CH186" s="28">
        <f t="shared" si="20"/>
        <v>433</v>
      </c>
      <c r="CI186" s="28">
        <f t="shared" si="20"/>
        <v>433</v>
      </c>
      <c r="CK186" s="43">
        <v>0</v>
      </c>
      <c r="CL186" s="28">
        <v>0</v>
      </c>
      <c r="CM186" s="28">
        <v>0</v>
      </c>
      <c r="CN186" s="28">
        <v>0</v>
      </c>
      <c r="CO186" s="28">
        <v>0</v>
      </c>
      <c r="CQ186" s="28">
        <v>0</v>
      </c>
      <c r="CR186" s="28">
        <v>0</v>
      </c>
      <c r="CS186" s="28">
        <v>0</v>
      </c>
      <c r="CT186" s="28">
        <v>0</v>
      </c>
      <c r="CU186" s="28">
        <v>0</v>
      </c>
      <c r="CW186" s="28">
        <f t="shared" si="17"/>
        <v>438</v>
      </c>
      <c r="CX186" s="28">
        <f t="shared" si="17"/>
        <v>433</v>
      </c>
      <c r="CY186" s="28">
        <f t="shared" si="17"/>
        <v>433</v>
      </c>
      <c r="CZ186" s="28">
        <f t="shared" si="21"/>
        <v>433</v>
      </c>
      <c r="DA186" s="28">
        <f t="shared" si="21"/>
        <v>433</v>
      </c>
      <c r="DC186" s="28">
        <f t="shared" si="22"/>
        <v>0</v>
      </c>
      <c r="DD186" s="28">
        <f t="shared" si="22"/>
        <v>0</v>
      </c>
      <c r="DF186" s="28">
        <f t="shared" si="23"/>
        <v>-5</v>
      </c>
    </row>
    <row r="187" spans="1:110" x14ac:dyDescent="0.3">
      <c r="A187" s="50" t="s">
        <v>216</v>
      </c>
      <c r="B187" s="48">
        <v>0</v>
      </c>
      <c r="C187" s="48">
        <v>0</v>
      </c>
      <c r="D187" s="48">
        <v>0</v>
      </c>
      <c r="E187" s="48">
        <v>0</v>
      </c>
      <c r="F187" s="48">
        <v>0</v>
      </c>
      <c r="G187" s="40"/>
      <c r="H187" s="48">
        <v>0</v>
      </c>
      <c r="I187" s="48">
        <v>0</v>
      </c>
      <c r="J187" s="48">
        <v>0</v>
      </c>
      <c r="K187" s="48">
        <v>0</v>
      </c>
      <c r="L187" s="48">
        <v>0</v>
      </c>
      <c r="M187" s="40"/>
      <c r="N187" s="48">
        <v>0</v>
      </c>
      <c r="O187" s="48">
        <v>0</v>
      </c>
      <c r="P187" s="48">
        <v>0</v>
      </c>
      <c r="Q187" s="28">
        <v>0</v>
      </c>
      <c r="R187" s="28">
        <v>0</v>
      </c>
      <c r="S187" s="48"/>
      <c r="T187" s="28">
        <v>0</v>
      </c>
      <c r="U187" s="28">
        <v>0</v>
      </c>
      <c r="V187" s="28">
        <v>0</v>
      </c>
      <c r="W187" s="28">
        <v>0</v>
      </c>
      <c r="X187" s="28">
        <v>0</v>
      </c>
      <c r="Y187" s="48"/>
      <c r="Z187" s="28">
        <v>0</v>
      </c>
      <c r="AA187" s="28">
        <v>0</v>
      </c>
      <c r="AB187" s="28">
        <v>0</v>
      </c>
      <c r="AC187" s="28">
        <v>0</v>
      </c>
      <c r="AD187" s="28">
        <v>0</v>
      </c>
      <c r="AE187" s="33">
        <f t="shared" si="18"/>
        <v>0</v>
      </c>
      <c r="AF187" s="28">
        <f t="shared" si="19"/>
        <v>0</v>
      </c>
      <c r="AG187" s="48"/>
      <c r="AH187" s="28">
        <v>5221</v>
      </c>
      <c r="AI187" s="28">
        <v>5424</v>
      </c>
      <c r="AJ187" s="28">
        <v>5424</v>
      </c>
      <c r="AK187" s="28">
        <v>5424</v>
      </c>
      <c r="AL187" s="28">
        <v>5424</v>
      </c>
      <c r="AN187" s="28">
        <v>0</v>
      </c>
      <c r="AO187" s="28">
        <v>0</v>
      </c>
      <c r="AP187" s="28">
        <v>0</v>
      </c>
      <c r="AQ187" s="28">
        <v>0</v>
      </c>
      <c r="AR187" s="28">
        <v>0</v>
      </c>
      <c r="AS187" s="48"/>
      <c r="AT187" s="48"/>
      <c r="AU187" s="28">
        <v>0</v>
      </c>
      <c r="AV187" s="28">
        <v>0</v>
      </c>
      <c r="AW187" s="28">
        <v>0</v>
      </c>
      <c r="AX187" s="28">
        <v>0</v>
      </c>
      <c r="AY187" s="28">
        <v>0</v>
      </c>
      <c r="AZ187" s="42"/>
      <c r="BA187" s="51">
        <v>0</v>
      </c>
      <c r="BB187" s="36">
        <v>0</v>
      </c>
      <c r="BC187" s="36">
        <v>0</v>
      </c>
      <c r="BD187" s="36">
        <v>0</v>
      </c>
      <c r="BE187" s="36">
        <v>0</v>
      </c>
      <c r="BF187" s="36"/>
      <c r="BG187" s="48">
        <v>0</v>
      </c>
      <c r="BH187" s="48">
        <v>0</v>
      </c>
      <c r="BI187" s="48">
        <v>0</v>
      </c>
      <c r="BJ187" s="30">
        <v>0</v>
      </c>
      <c r="BK187" s="30">
        <v>0</v>
      </c>
      <c r="BL187" s="40"/>
      <c r="BM187" s="48">
        <v>0</v>
      </c>
      <c r="BN187" s="39">
        <v>0</v>
      </c>
      <c r="BO187" s="39">
        <v>0</v>
      </c>
      <c r="BP187" s="30">
        <v>0</v>
      </c>
      <c r="BQ187" s="30">
        <v>0</v>
      </c>
      <c r="BR187" s="39"/>
      <c r="BS187" s="43">
        <v>0</v>
      </c>
      <c r="BT187" s="48">
        <v>0</v>
      </c>
      <c r="BU187" s="48">
        <v>0</v>
      </c>
      <c r="BV187" s="36">
        <v>0</v>
      </c>
      <c r="BW187" s="36">
        <v>0</v>
      </c>
      <c r="BX187" s="36"/>
      <c r="BY187" s="43">
        <v>0</v>
      </c>
      <c r="BZ187" s="36">
        <v>0</v>
      </c>
      <c r="CA187" s="36">
        <v>0</v>
      </c>
      <c r="CB187" s="30">
        <v>0</v>
      </c>
      <c r="CC187" s="30">
        <v>0</v>
      </c>
      <c r="CD187" s="48"/>
      <c r="CE187" s="28">
        <f t="shared" si="16"/>
        <v>5221</v>
      </c>
      <c r="CF187" s="28">
        <f t="shared" si="16"/>
        <v>5424</v>
      </c>
      <c r="CG187" s="28">
        <f t="shared" si="16"/>
        <v>5424</v>
      </c>
      <c r="CH187" s="28">
        <f t="shared" si="20"/>
        <v>5424</v>
      </c>
      <c r="CI187" s="28">
        <f t="shared" si="20"/>
        <v>5424</v>
      </c>
      <c r="CK187" s="43">
        <v>0</v>
      </c>
      <c r="CL187" s="28">
        <v>0</v>
      </c>
      <c r="CM187" s="28">
        <v>0</v>
      </c>
      <c r="CN187" s="28">
        <v>0</v>
      </c>
      <c r="CO187" s="28">
        <v>0</v>
      </c>
      <c r="CQ187" s="28">
        <v>0</v>
      </c>
      <c r="CR187" s="28">
        <v>0</v>
      </c>
      <c r="CS187" s="28">
        <v>0</v>
      </c>
      <c r="CT187" s="28">
        <v>0</v>
      </c>
      <c r="CU187" s="28">
        <v>0</v>
      </c>
      <c r="CW187" s="28">
        <f t="shared" si="17"/>
        <v>5221</v>
      </c>
      <c r="CX187" s="28">
        <f t="shared" si="17"/>
        <v>5424</v>
      </c>
      <c r="CY187" s="28">
        <f t="shared" si="17"/>
        <v>5424</v>
      </c>
      <c r="CZ187" s="28">
        <f t="shared" si="21"/>
        <v>5424</v>
      </c>
      <c r="DA187" s="28">
        <f t="shared" si="21"/>
        <v>5424</v>
      </c>
      <c r="DC187" s="28">
        <f t="shared" si="22"/>
        <v>0</v>
      </c>
      <c r="DD187" s="28">
        <f t="shared" si="22"/>
        <v>0</v>
      </c>
      <c r="DF187" s="28">
        <f t="shared" si="23"/>
        <v>203</v>
      </c>
    </row>
    <row r="188" spans="1:110" x14ac:dyDescent="0.3">
      <c r="A188" s="50" t="s">
        <v>217</v>
      </c>
      <c r="B188" s="48">
        <v>0</v>
      </c>
      <c r="C188" s="48">
        <v>0</v>
      </c>
      <c r="D188" s="48">
        <v>0</v>
      </c>
      <c r="E188" s="48">
        <v>0</v>
      </c>
      <c r="F188" s="48">
        <v>0</v>
      </c>
      <c r="G188" s="40"/>
      <c r="H188" s="48">
        <v>0</v>
      </c>
      <c r="I188" s="48">
        <v>0</v>
      </c>
      <c r="J188" s="48">
        <v>0</v>
      </c>
      <c r="K188" s="48">
        <v>0</v>
      </c>
      <c r="L188" s="48">
        <v>0</v>
      </c>
      <c r="M188" s="40"/>
      <c r="N188" s="48">
        <v>0</v>
      </c>
      <c r="O188" s="48">
        <v>0</v>
      </c>
      <c r="P188" s="48">
        <v>0</v>
      </c>
      <c r="Q188" s="28">
        <v>0</v>
      </c>
      <c r="R188" s="28">
        <v>0</v>
      </c>
      <c r="S188" s="48"/>
      <c r="T188" s="28">
        <v>0</v>
      </c>
      <c r="U188" s="28">
        <v>0</v>
      </c>
      <c r="V188" s="28">
        <v>0</v>
      </c>
      <c r="W188" s="28">
        <v>0</v>
      </c>
      <c r="X188" s="28">
        <v>0</v>
      </c>
      <c r="Y188" s="48"/>
      <c r="Z188" s="28">
        <v>0</v>
      </c>
      <c r="AA188" s="28">
        <v>0</v>
      </c>
      <c r="AB188" s="28">
        <v>0</v>
      </c>
      <c r="AC188" s="28">
        <v>0</v>
      </c>
      <c r="AD188" s="28">
        <v>0</v>
      </c>
      <c r="AE188" s="33">
        <f t="shared" si="18"/>
        <v>0</v>
      </c>
      <c r="AF188" s="28">
        <f t="shared" si="19"/>
        <v>0</v>
      </c>
      <c r="AG188" s="48"/>
      <c r="AH188" s="28">
        <v>23912</v>
      </c>
      <c r="AI188" s="28">
        <v>23635</v>
      </c>
      <c r="AJ188" s="28">
        <v>23635</v>
      </c>
      <c r="AK188" s="28">
        <v>23635</v>
      </c>
      <c r="AL188" s="28">
        <v>23635</v>
      </c>
      <c r="AN188" s="28">
        <v>0</v>
      </c>
      <c r="AO188" s="28">
        <v>0</v>
      </c>
      <c r="AP188" s="28">
        <v>0</v>
      </c>
      <c r="AQ188" s="28">
        <v>0</v>
      </c>
      <c r="AR188" s="28">
        <v>0</v>
      </c>
      <c r="AS188" s="48"/>
      <c r="AT188" s="48"/>
      <c r="AU188" s="28">
        <v>0</v>
      </c>
      <c r="AV188" s="28">
        <v>0</v>
      </c>
      <c r="AW188" s="28">
        <v>0</v>
      </c>
      <c r="AX188" s="28">
        <v>0</v>
      </c>
      <c r="AY188" s="28">
        <v>0</v>
      </c>
      <c r="AZ188" s="42"/>
      <c r="BA188" s="51">
        <v>0</v>
      </c>
      <c r="BB188" s="36">
        <v>0</v>
      </c>
      <c r="BC188" s="36">
        <v>0</v>
      </c>
      <c r="BD188" s="36">
        <v>0</v>
      </c>
      <c r="BE188" s="36">
        <v>0</v>
      </c>
      <c r="BF188" s="36"/>
      <c r="BG188" s="48">
        <v>0</v>
      </c>
      <c r="BH188" s="48">
        <v>0</v>
      </c>
      <c r="BI188" s="48">
        <v>0</v>
      </c>
      <c r="BJ188" s="30">
        <v>0</v>
      </c>
      <c r="BK188" s="30">
        <v>0</v>
      </c>
      <c r="BL188" s="40"/>
      <c r="BM188" s="48">
        <v>0</v>
      </c>
      <c r="BN188" s="39">
        <v>0</v>
      </c>
      <c r="BO188" s="39">
        <v>0</v>
      </c>
      <c r="BP188" s="30">
        <v>0</v>
      </c>
      <c r="BQ188" s="30">
        <v>0</v>
      </c>
      <c r="BR188" s="39"/>
      <c r="BS188" s="43">
        <v>0</v>
      </c>
      <c r="BT188" s="48">
        <v>0</v>
      </c>
      <c r="BU188" s="48">
        <v>0</v>
      </c>
      <c r="BV188" s="36">
        <v>0</v>
      </c>
      <c r="BW188" s="36">
        <v>0</v>
      </c>
      <c r="BX188" s="36"/>
      <c r="BY188" s="43">
        <v>0</v>
      </c>
      <c r="BZ188" s="36">
        <v>0</v>
      </c>
      <c r="CA188" s="36">
        <v>0</v>
      </c>
      <c r="CB188" s="30">
        <v>0</v>
      </c>
      <c r="CC188" s="30">
        <v>0</v>
      </c>
      <c r="CD188" s="48"/>
      <c r="CE188" s="28">
        <f t="shared" si="16"/>
        <v>23912</v>
      </c>
      <c r="CF188" s="28">
        <f t="shared" si="16"/>
        <v>23635</v>
      </c>
      <c r="CG188" s="28">
        <f t="shared" si="16"/>
        <v>23635</v>
      </c>
      <c r="CH188" s="28">
        <f t="shared" si="20"/>
        <v>23635</v>
      </c>
      <c r="CI188" s="28">
        <f t="shared" si="20"/>
        <v>23635</v>
      </c>
      <c r="CK188" s="43">
        <v>0</v>
      </c>
      <c r="CL188" s="28">
        <v>0</v>
      </c>
      <c r="CM188" s="28">
        <v>0</v>
      </c>
      <c r="CN188" s="28">
        <v>0</v>
      </c>
      <c r="CO188" s="28">
        <v>0</v>
      </c>
      <c r="CQ188" s="28">
        <v>0</v>
      </c>
      <c r="CR188" s="28">
        <v>0</v>
      </c>
      <c r="CS188" s="28">
        <v>0</v>
      </c>
      <c r="CT188" s="28">
        <v>0</v>
      </c>
      <c r="CU188" s="28">
        <v>0</v>
      </c>
      <c r="CW188" s="28">
        <f t="shared" si="17"/>
        <v>23912</v>
      </c>
      <c r="CX188" s="28">
        <f t="shared" si="17"/>
        <v>23635</v>
      </c>
      <c r="CY188" s="28">
        <f t="shared" si="17"/>
        <v>23635</v>
      </c>
      <c r="CZ188" s="28">
        <f t="shared" si="21"/>
        <v>23635</v>
      </c>
      <c r="DA188" s="28">
        <f t="shared" si="21"/>
        <v>23635</v>
      </c>
      <c r="DC188" s="28">
        <f t="shared" si="22"/>
        <v>0</v>
      </c>
      <c r="DD188" s="28">
        <f t="shared" si="22"/>
        <v>0</v>
      </c>
      <c r="DF188" s="28">
        <f t="shared" si="23"/>
        <v>-277</v>
      </c>
    </row>
    <row r="189" spans="1:110" x14ac:dyDescent="0.3">
      <c r="A189" s="50" t="s">
        <v>218</v>
      </c>
      <c r="B189" s="48">
        <v>0</v>
      </c>
      <c r="C189" s="48">
        <v>0</v>
      </c>
      <c r="D189" s="48">
        <v>0</v>
      </c>
      <c r="E189" s="48">
        <v>0</v>
      </c>
      <c r="F189" s="48">
        <v>0</v>
      </c>
      <c r="G189" s="40"/>
      <c r="H189" s="48">
        <v>0</v>
      </c>
      <c r="I189" s="48">
        <v>0</v>
      </c>
      <c r="J189" s="48">
        <v>0</v>
      </c>
      <c r="K189" s="48">
        <v>0</v>
      </c>
      <c r="L189" s="48">
        <v>0</v>
      </c>
      <c r="M189" s="40"/>
      <c r="N189" s="48">
        <v>0</v>
      </c>
      <c r="O189" s="48">
        <v>0</v>
      </c>
      <c r="P189" s="48">
        <v>0</v>
      </c>
      <c r="Q189" s="28">
        <v>0</v>
      </c>
      <c r="R189" s="28">
        <v>0</v>
      </c>
      <c r="S189" s="48"/>
      <c r="T189" s="28">
        <v>0</v>
      </c>
      <c r="U189" s="28">
        <v>0</v>
      </c>
      <c r="V189" s="28">
        <v>0</v>
      </c>
      <c r="W189" s="28">
        <v>0</v>
      </c>
      <c r="X189" s="28">
        <v>0</v>
      </c>
      <c r="Y189" s="48"/>
      <c r="Z189" s="28">
        <v>0</v>
      </c>
      <c r="AA189" s="28">
        <v>0</v>
      </c>
      <c r="AB189" s="28">
        <v>0</v>
      </c>
      <c r="AC189" s="28">
        <v>0</v>
      </c>
      <c r="AD189" s="28">
        <v>0</v>
      </c>
      <c r="AE189" s="33">
        <f t="shared" si="18"/>
        <v>0</v>
      </c>
      <c r="AF189" s="28">
        <f t="shared" si="19"/>
        <v>0</v>
      </c>
      <c r="AG189" s="48"/>
      <c r="AH189" s="28">
        <v>2437</v>
      </c>
      <c r="AI189" s="28">
        <v>2309</v>
      </c>
      <c r="AJ189" s="28">
        <v>2309</v>
      </c>
      <c r="AK189" s="28">
        <v>2309</v>
      </c>
      <c r="AL189" s="28">
        <v>2309</v>
      </c>
      <c r="AN189" s="28">
        <v>0</v>
      </c>
      <c r="AO189" s="28">
        <v>0</v>
      </c>
      <c r="AP189" s="28">
        <v>0</v>
      </c>
      <c r="AQ189" s="28">
        <v>0</v>
      </c>
      <c r="AR189" s="28">
        <v>0</v>
      </c>
      <c r="AS189" s="48"/>
      <c r="AT189" s="48"/>
      <c r="AU189" s="28">
        <v>0</v>
      </c>
      <c r="AV189" s="28">
        <v>0</v>
      </c>
      <c r="AW189" s="28">
        <v>0</v>
      </c>
      <c r="AX189" s="28">
        <v>0</v>
      </c>
      <c r="AY189" s="28">
        <v>0</v>
      </c>
      <c r="AZ189" s="42"/>
      <c r="BA189" s="51">
        <v>0</v>
      </c>
      <c r="BB189" s="36">
        <v>0</v>
      </c>
      <c r="BC189" s="36">
        <v>0</v>
      </c>
      <c r="BD189" s="36">
        <v>0</v>
      </c>
      <c r="BE189" s="36">
        <v>0</v>
      </c>
      <c r="BF189" s="36"/>
      <c r="BG189" s="48">
        <v>0</v>
      </c>
      <c r="BH189" s="48">
        <v>0</v>
      </c>
      <c r="BI189" s="48">
        <v>0</v>
      </c>
      <c r="BJ189" s="30">
        <v>0</v>
      </c>
      <c r="BK189" s="30">
        <v>0</v>
      </c>
      <c r="BL189" s="40"/>
      <c r="BM189" s="48">
        <v>0</v>
      </c>
      <c r="BN189" s="39">
        <v>0</v>
      </c>
      <c r="BO189" s="39">
        <v>0</v>
      </c>
      <c r="BP189" s="30">
        <v>0</v>
      </c>
      <c r="BQ189" s="30">
        <v>0</v>
      </c>
      <c r="BR189" s="39"/>
      <c r="BS189" s="43">
        <v>0</v>
      </c>
      <c r="BT189" s="48">
        <v>0</v>
      </c>
      <c r="BU189" s="48">
        <v>0</v>
      </c>
      <c r="BV189" s="36">
        <v>0</v>
      </c>
      <c r="BW189" s="36">
        <v>0</v>
      </c>
      <c r="BX189" s="36"/>
      <c r="BY189" s="43">
        <v>0</v>
      </c>
      <c r="BZ189" s="36">
        <v>0</v>
      </c>
      <c r="CA189" s="36">
        <v>0</v>
      </c>
      <c r="CB189" s="30">
        <v>0</v>
      </c>
      <c r="CC189" s="30">
        <v>0</v>
      </c>
      <c r="CD189" s="48"/>
      <c r="CE189" s="28">
        <f t="shared" si="16"/>
        <v>2437</v>
      </c>
      <c r="CF189" s="28">
        <f t="shared" si="16"/>
        <v>2309</v>
      </c>
      <c r="CG189" s="28">
        <f t="shared" si="16"/>
        <v>2309</v>
      </c>
      <c r="CH189" s="28">
        <f t="shared" si="20"/>
        <v>2309</v>
      </c>
      <c r="CI189" s="28">
        <f t="shared" si="20"/>
        <v>2309</v>
      </c>
      <c r="CK189" s="43">
        <v>0</v>
      </c>
      <c r="CL189" s="28">
        <v>0</v>
      </c>
      <c r="CM189" s="28">
        <v>0</v>
      </c>
      <c r="CN189" s="28">
        <v>0</v>
      </c>
      <c r="CO189" s="28">
        <v>0</v>
      </c>
      <c r="CQ189" s="28">
        <v>0</v>
      </c>
      <c r="CR189" s="28">
        <v>0</v>
      </c>
      <c r="CS189" s="28">
        <v>0</v>
      </c>
      <c r="CT189" s="28">
        <v>0</v>
      </c>
      <c r="CU189" s="28">
        <v>0</v>
      </c>
      <c r="CW189" s="28">
        <f t="shared" si="17"/>
        <v>2437</v>
      </c>
      <c r="CX189" s="28">
        <f t="shared" si="17"/>
        <v>2309</v>
      </c>
      <c r="CY189" s="28">
        <f t="shared" si="17"/>
        <v>2309</v>
      </c>
      <c r="CZ189" s="28">
        <f t="shared" si="21"/>
        <v>2309</v>
      </c>
      <c r="DA189" s="28">
        <f t="shared" si="21"/>
        <v>2309</v>
      </c>
      <c r="DC189" s="28">
        <f t="shared" si="22"/>
        <v>0</v>
      </c>
      <c r="DD189" s="28">
        <f t="shared" si="22"/>
        <v>0</v>
      </c>
      <c r="DF189" s="28">
        <f t="shared" si="23"/>
        <v>-128</v>
      </c>
    </row>
    <row r="190" spans="1:110" x14ac:dyDescent="0.3">
      <c r="A190" s="50" t="s">
        <v>219</v>
      </c>
      <c r="B190" s="48">
        <v>0</v>
      </c>
      <c r="C190" s="48">
        <v>0</v>
      </c>
      <c r="D190" s="48">
        <v>0</v>
      </c>
      <c r="E190" s="48">
        <v>0</v>
      </c>
      <c r="F190" s="48">
        <v>0</v>
      </c>
      <c r="G190" s="40"/>
      <c r="H190" s="48">
        <v>0</v>
      </c>
      <c r="I190" s="48">
        <v>0</v>
      </c>
      <c r="J190" s="48">
        <v>0</v>
      </c>
      <c r="K190" s="48">
        <v>0</v>
      </c>
      <c r="L190" s="48">
        <v>0</v>
      </c>
      <c r="M190" s="40"/>
      <c r="N190" s="48">
        <v>0</v>
      </c>
      <c r="O190" s="48">
        <v>0</v>
      </c>
      <c r="P190" s="48">
        <v>0</v>
      </c>
      <c r="Q190" s="28">
        <v>0</v>
      </c>
      <c r="R190" s="28">
        <v>0</v>
      </c>
      <c r="S190" s="48"/>
      <c r="T190" s="28">
        <v>0</v>
      </c>
      <c r="U190" s="28">
        <v>0</v>
      </c>
      <c r="V190" s="28">
        <v>0</v>
      </c>
      <c r="W190" s="28">
        <v>0</v>
      </c>
      <c r="X190" s="28">
        <v>0</v>
      </c>
      <c r="Y190" s="48"/>
      <c r="Z190" s="28">
        <v>0</v>
      </c>
      <c r="AA190" s="28">
        <v>0</v>
      </c>
      <c r="AB190" s="28">
        <v>0</v>
      </c>
      <c r="AC190" s="28">
        <v>0</v>
      </c>
      <c r="AD190" s="28">
        <v>0</v>
      </c>
      <c r="AE190" s="33">
        <f t="shared" si="18"/>
        <v>0</v>
      </c>
      <c r="AF190" s="28">
        <f t="shared" si="19"/>
        <v>0</v>
      </c>
      <c r="AG190" s="48"/>
      <c r="AH190" s="28">
        <v>68</v>
      </c>
      <c r="AI190" s="28">
        <v>67</v>
      </c>
      <c r="AJ190" s="28">
        <v>67</v>
      </c>
      <c r="AK190" s="28">
        <v>67</v>
      </c>
      <c r="AL190" s="28">
        <v>67</v>
      </c>
      <c r="AN190" s="28">
        <v>0</v>
      </c>
      <c r="AO190" s="28">
        <v>0</v>
      </c>
      <c r="AP190" s="28">
        <v>0</v>
      </c>
      <c r="AQ190" s="28">
        <v>0</v>
      </c>
      <c r="AR190" s="28">
        <v>0</v>
      </c>
      <c r="AS190" s="48"/>
      <c r="AT190" s="48"/>
      <c r="AU190" s="28">
        <v>0</v>
      </c>
      <c r="AV190" s="28">
        <v>0</v>
      </c>
      <c r="AW190" s="28">
        <v>0</v>
      </c>
      <c r="AX190" s="28">
        <v>0</v>
      </c>
      <c r="AY190" s="28">
        <v>0</v>
      </c>
      <c r="AZ190" s="42"/>
      <c r="BA190" s="51">
        <v>0</v>
      </c>
      <c r="BB190" s="36">
        <v>0</v>
      </c>
      <c r="BC190" s="36">
        <v>0</v>
      </c>
      <c r="BD190" s="36">
        <v>0</v>
      </c>
      <c r="BE190" s="36">
        <v>0</v>
      </c>
      <c r="BF190" s="36"/>
      <c r="BG190" s="48">
        <v>0</v>
      </c>
      <c r="BH190" s="48">
        <v>0</v>
      </c>
      <c r="BI190" s="48">
        <v>0</v>
      </c>
      <c r="BJ190" s="30">
        <v>0</v>
      </c>
      <c r="BK190" s="30">
        <v>0</v>
      </c>
      <c r="BL190" s="40"/>
      <c r="BM190" s="48">
        <v>0</v>
      </c>
      <c r="BN190" s="39">
        <v>0</v>
      </c>
      <c r="BO190" s="39">
        <v>0</v>
      </c>
      <c r="BP190" s="30">
        <v>0</v>
      </c>
      <c r="BQ190" s="30">
        <v>0</v>
      </c>
      <c r="BR190" s="39"/>
      <c r="BS190" s="43">
        <v>0</v>
      </c>
      <c r="BT190" s="48">
        <v>0</v>
      </c>
      <c r="BU190" s="48">
        <v>0</v>
      </c>
      <c r="BV190" s="36">
        <v>0</v>
      </c>
      <c r="BW190" s="36">
        <v>0</v>
      </c>
      <c r="BX190" s="36"/>
      <c r="BY190" s="43">
        <v>0</v>
      </c>
      <c r="BZ190" s="36">
        <v>0</v>
      </c>
      <c r="CA190" s="36">
        <v>0</v>
      </c>
      <c r="CB190" s="30">
        <v>0</v>
      </c>
      <c r="CC190" s="30">
        <v>0</v>
      </c>
      <c r="CD190" s="48"/>
      <c r="CE190" s="28">
        <f t="shared" si="16"/>
        <v>68</v>
      </c>
      <c r="CF190" s="28">
        <f t="shared" si="16"/>
        <v>67</v>
      </c>
      <c r="CG190" s="28">
        <f t="shared" si="16"/>
        <v>67</v>
      </c>
      <c r="CH190" s="28">
        <f t="shared" si="20"/>
        <v>67</v>
      </c>
      <c r="CI190" s="28">
        <f t="shared" si="20"/>
        <v>67</v>
      </c>
      <c r="CK190" s="43">
        <v>0</v>
      </c>
      <c r="CL190" s="28">
        <v>0</v>
      </c>
      <c r="CM190" s="28">
        <v>0</v>
      </c>
      <c r="CN190" s="28">
        <v>0</v>
      </c>
      <c r="CO190" s="28">
        <v>0</v>
      </c>
      <c r="CQ190" s="28">
        <v>0</v>
      </c>
      <c r="CR190" s="28">
        <v>0</v>
      </c>
      <c r="CS190" s="28">
        <v>0</v>
      </c>
      <c r="CT190" s="28">
        <v>0</v>
      </c>
      <c r="CU190" s="28">
        <v>0</v>
      </c>
      <c r="CW190" s="28">
        <f t="shared" si="17"/>
        <v>68</v>
      </c>
      <c r="CX190" s="28">
        <f t="shared" si="17"/>
        <v>67</v>
      </c>
      <c r="CY190" s="28">
        <f t="shared" si="17"/>
        <v>67</v>
      </c>
      <c r="CZ190" s="28">
        <f t="shared" si="21"/>
        <v>67</v>
      </c>
      <c r="DA190" s="28">
        <f t="shared" si="21"/>
        <v>67</v>
      </c>
      <c r="DC190" s="28">
        <f t="shared" si="22"/>
        <v>0</v>
      </c>
      <c r="DD190" s="28">
        <f t="shared" si="22"/>
        <v>0</v>
      </c>
      <c r="DF190" s="28">
        <f t="shared" si="23"/>
        <v>-1</v>
      </c>
    </row>
    <row r="191" spans="1:110" x14ac:dyDescent="0.3">
      <c r="A191" s="50" t="s">
        <v>220</v>
      </c>
      <c r="B191" s="48">
        <v>0</v>
      </c>
      <c r="C191" s="48">
        <v>0</v>
      </c>
      <c r="D191" s="48">
        <v>0</v>
      </c>
      <c r="E191" s="48">
        <v>0</v>
      </c>
      <c r="F191" s="48">
        <v>0</v>
      </c>
      <c r="G191" s="40"/>
      <c r="H191" s="48">
        <v>0</v>
      </c>
      <c r="I191" s="48">
        <v>0</v>
      </c>
      <c r="J191" s="48">
        <v>0</v>
      </c>
      <c r="K191" s="48">
        <v>0</v>
      </c>
      <c r="L191" s="48">
        <v>0</v>
      </c>
      <c r="M191" s="40"/>
      <c r="N191" s="48">
        <v>0</v>
      </c>
      <c r="O191" s="48">
        <v>0</v>
      </c>
      <c r="P191" s="48">
        <v>0</v>
      </c>
      <c r="Q191" s="28">
        <v>0</v>
      </c>
      <c r="R191" s="28">
        <v>0</v>
      </c>
      <c r="S191" s="48"/>
      <c r="T191" s="28">
        <v>0</v>
      </c>
      <c r="U191" s="28">
        <v>0</v>
      </c>
      <c r="V191" s="28">
        <v>0</v>
      </c>
      <c r="W191" s="28">
        <v>0</v>
      </c>
      <c r="X191" s="28">
        <v>0</v>
      </c>
      <c r="Y191" s="48"/>
      <c r="Z191" s="28">
        <v>0</v>
      </c>
      <c r="AA191" s="28">
        <v>0</v>
      </c>
      <c r="AB191" s="28">
        <v>0</v>
      </c>
      <c r="AC191" s="28">
        <v>0</v>
      </c>
      <c r="AD191" s="28">
        <v>0</v>
      </c>
      <c r="AE191" s="33">
        <f t="shared" si="18"/>
        <v>0</v>
      </c>
      <c r="AF191" s="28">
        <f t="shared" si="19"/>
        <v>0</v>
      </c>
      <c r="AG191" s="48"/>
      <c r="AH191" s="28">
        <v>9960</v>
      </c>
      <c r="AI191" s="28">
        <v>9254</v>
      </c>
      <c r="AJ191" s="28">
        <v>9254</v>
      </c>
      <c r="AK191" s="28">
        <v>9254</v>
      </c>
      <c r="AL191" s="28">
        <v>9254</v>
      </c>
      <c r="AN191" s="28">
        <v>0</v>
      </c>
      <c r="AO191" s="28">
        <v>0</v>
      </c>
      <c r="AP191" s="28">
        <v>0</v>
      </c>
      <c r="AQ191" s="28">
        <v>0</v>
      </c>
      <c r="AR191" s="28">
        <v>0</v>
      </c>
      <c r="AS191" s="48"/>
      <c r="AT191" s="48"/>
      <c r="AU191" s="28">
        <v>0</v>
      </c>
      <c r="AV191" s="28">
        <v>0</v>
      </c>
      <c r="AW191" s="28">
        <v>0</v>
      </c>
      <c r="AX191" s="28">
        <v>0</v>
      </c>
      <c r="AY191" s="28">
        <v>0</v>
      </c>
      <c r="AZ191" s="42"/>
      <c r="BA191" s="51">
        <v>0</v>
      </c>
      <c r="BB191" s="36">
        <v>0</v>
      </c>
      <c r="BC191" s="36">
        <v>0</v>
      </c>
      <c r="BD191" s="36">
        <v>0</v>
      </c>
      <c r="BE191" s="36">
        <v>0</v>
      </c>
      <c r="BF191" s="36"/>
      <c r="BG191" s="48">
        <v>0</v>
      </c>
      <c r="BH191" s="48">
        <v>0</v>
      </c>
      <c r="BI191" s="48">
        <v>0</v>
      </c>
      <c r="BJ191" s="30">
        <v>0</v>
      </c>
      <c r="BK191" s="30">
        <v>0</v>
      </c>
      <c r="BL191" s="40"/>
      <c r="BM191" s="48">
        <v>0</v>
      </c>
      <c r="BN191" s="39">
        <v>0</v>
      </c>
      <c r="BO191" s="39">
        <v>0</v>
      </c>
      <c r="BP191" s="30">
        <v>0</v>
      </c>
      <c r="BQ191" s="30">
        <v>0</v>
      </c>
      <c r="BR191" s="39"/>
      <c r="BS191" s="43">
        <v>0</v>
      </c>
      <c r="BT191" s="48">
        <v>0</v>
      </c>
      <c r="BU191" s="48">
        <v>0</v>
      </c>
      <c r="BV191" s="36">
        <v>0</v>
      </c>
      <c r="BW191" s="36">
        <v>0</v>
      </c>
      <c r="BX191" s="36"/>
      <c r="BY191" s="43">
        <v>0</v>
      </c>
      <c r="BZ191" s="36">
        <v>0</v>
      </c>
      <c r="CA191" s="36">
        <v>0</v>
      </c>
      <c r="CB191" s="30">
        <v>0</v>
      </c>
      <c r="CC191" s="30">
        <v>0</v>
      </c>
      <c r="CD191" s="48"/>
      <c r="CE191" s="28">
        <f t="shared" si="16"/>
        <v>9960</v>
      </c>
      <c r="CF191" s="28">
        <f t="shared" si="16"/>
        <v>9254</v>
      </c>
      <c r="CG191" s="28">
        <f t="shared" si="16"/>
        <v>9254</v>
      </c>
      <c r="CH191" s="28">
        <f t="shared" si="20"/>
        <v>9254</v>
      </c>
      <c r="CI191" s="28">
        <f t="shared" si="20"/>
        <v>9254</v>
      </c>
      <c r="CK191" s="43">
        <v>0</v>
      </c>
      <c r="CL191" s="28">
        <v>0</v>
      </c>
      <c r="CM191" s="28">
        <v>0</v>
      </c>
      <c r="CN191" s="28">
        <v>0</v>
      </c>
      <c r="CO191" s="28">
        <v>0</v>
      </c>
      <c r="CQ191" s="28">
        <v>0</v>
      </c>
      <c r="CR191" s="28">
        <v>0</v>
      </c>
      <c r="CS191" s="28">
        <v>0</v>
      </c>
      <c r="CT191" s="28">
        <v>0</v>
      </c>
      <c r="CU191" s="28">
        <v>0</v>
      </c>
      <c r="CW191" s="28">
        <f t="shared" si="17"/>
        <v>9960</v>
      </c>
      <c r="CX191" s="28">
        <f t="shared" si="17"/>
        <v>9254</v>
      </c>
      <c r="CY191" s="28">
        <f t="shared" si="17"/>
        <v>9254</v>
      </c>
      <c r="CZ191" s="28">
        <f t="shared" si="21"/>
        <v>9254</v>
      </c>
      <c r="DA191" s="28">
        <f t="shared" si="21"/>
        <v>9254</v>
      </c>
      <c r="DC191" s="28">
        <f t="shared" si="22"/>
        <v>0</v>
      </c>
      <c r="DD191" s="28">
        <f t="shared" si="22"/>
        <v>0</v>
      </c>
      <c r="DF191" s="28">
        <f t="shared" si="23"/>
        <v>-706</v>
      </c>
    </row>
    <row r="192" spans="1:110" x14ac:dyDescent="0.3">
      <c r="A192" s="50" t="s">
        <v>221</v>
      </c>
      <c r="B192" s="48">
        <v>0</v>
      </c>
      <c r="C192" s="48">
        <v>0</v>
      </c>
      <c r="D192" s="48">
        <v>0</v>
      </c>
      <c r="E192" s="48">
        <v>0</v>
      </c>
      <c r="F192" s="48">
        <v>0</v>
      </c>
      <c r="G192" s="40"/>
      <c r="H192" s="48">
        <v>0</v>
      </c>
      <c r="I192" s="48">
        <v>0</v>
      </c>
      <c r="J192" s="48">
        <v>0</v>
      </c>
      <c r="K192" s="48">
        <v>0</v>
      </c>
      <c r="L192" s="48">
        <v>0</v>
      </c>
      <c r="M192" s="40"/>
      <c r="N192" s="48">
        <v>0</v>
      </c>
      <c r="O192" s="48">
        <v>0</v>
      </c>
      <c r="P192" s="48">
        <v>0</v>
      </c>
      <c r="Q192" s="28">
        <v>0</v>
      </c>
      <c r="R192" s="28">
        <v>0</v>
      </c>
      <c r="S192" s="48"/>
      <c r="T192" s="28">
        <v>0</v>
      </c>
      <c r="U192" s="28">
        <v>0</v>
      </c>
      <c r="V192" s="28">
        <v>0</v>
      </c>
      <c r="W192" s="28">
        <v>0</v>
      </c>
      <c r="X192" s="28">
        <v>0</v>
      </c>
      <c r="Y192" s="48"/>
      <c r="Z192" s="28">
        <v>0</v>
      </c>
      <c r="AA192" s="28">
        <v>0</v>
      </c>
      <c r="AB192" s="28">
        <v>0</v>
      </c>
      <c r="AC192" s="28">
        <v>0</v>
      </c>
      <c r="AD192" s="28">
        <v>0</v>
      </c>
      <c r="AE192" s="33">
        <f t="shared" si="18"/>
        <v>0</v>
      </c>
      <c r="AF192" s="28">
        <f t="shared" si="19"/>
        <v>0</v>
      </c>
      <c r="AG192" s="48"/>
      <c r="AH192" s="28">
        <v>5833</v>
      </c>
      <c r="AI192" s="28">
        <v>5327</v>
      </c>
      <c r="AJ192" s="28">
        <v>5327</v>
      </c>
      <c r="AK192" s="28">
        <v>5327</v>
      </c>
      <c r="AL192" s="28">
        <v>5327</v>
      </c>
      <c r="AN192" s="28">
        <v>0</v>
      </c>
      <c r="AO192" s="28">
        <v>0</v>
      </c>
      <c r="AP192" s="28">
        <v>0</v>
      </c>
      <c r="AQ192" s="28">
        <v>0</v>
      </c>
      <c r="AR192" s="28">
        <v>0</v>
      </c>
      <c r="AS192" s="48"/>
      <c r="AT192" s="48"/>
      <c r="AU192" s="28">
        <v>0</v>
      </c>
      <c r="AV192" s="28">
        <v>0</v>
      </c>
      <c r="AW192" s="28">
        <v>0</v>
      </c>
      <c r="AX192" s="28">
        <v>0</v>
      </c>
      <c r="AY192" s="28">
        <v>0</v>
      </c>
      <c r="AZ192" s="42"/>
      <c r="BA192" s="51">
        <v>0</v>
      </c>
      <c r="BB192" s="36">
        <v>0</v>
      </c>
      <c r="BC192" s="36">
        <v>0</v>
      </c>
      <c r="BD192" s="36">
        <v>0</v>
      </c>
      <c r="BE192" s="36">
        <v>0</v>
      </c>
      <c r="BF192" s="36"/>
      <c r="BG192" s="48">
        <v>0</v>
      </c>
      <c r="BH192" s="48">
        <v>0</v>
      </c>
      <c r="BI192" s="48">
        <v>0</v>
      </c>
      <c r="BJ192" s="30">
        <v>0</v>
      </c>
      <c r="BK192" s="30">
        <v>0</v>
      </c>
      <c r="BL192" s="40"/>
      <c r="BM192" s="48">
        <v>0</v>
      </c>
      <c r="BN192" s="39">
        <v>0</v>
      </c>
      <c r="BO192" s="39">
        <v>0</v>
      </c>
      <c r="BP192" s="30">
        <v>0</v>
      </c>
      <c r="BQ192" s="30">
        <v>0</v>
      </c>
      <c r="BR192" s="39"/>
      <c r="BS192" s="43">
        <v>0</v>
      </c>
      <c r="BT192" s="48">
        <v>0</v>
      </c>
      <c r="BU192" s="48">
        <v>0</v>
      </c>
      <c r="BV192" s="36">
        <v>0</v>
      </c>
      <c r="BW192" s="36">
        <v>0</v>
      </c>
      <c r="BX192" s="36"/>
      <c r="BY192" s="43">
        <v>0</v>
      </c>
      <c r="BZ192" s="36">
        <v>0</v>
      </c>
      <c r="CA192" s="36">
        <v>0</v>
      </c>
      <c r="CB192" s="30">
        <v>0</v>
      </c>
      <c r="CC192" s="30">
        <v>0</v>
      </c>
      <c r="CD192" s="48"/>
      <c r="CE192" s="28">
        <f t="shared" si="16"/>
        <v>5833</v>
      </c>
      <c r="CF192" s="28">
        <f t="shared" si="16"/>
        <v>5327</v>
      </c>
      <c r="CG192" s="28">
        <f t="shared" si="16"/>
        <v>5327</v>
      </c>
      <c r="CH192" s="28">
        <f t="shared" si="20"/>
        <v>5327</v>
      </c>
      <c r="CI192" s="28">
        <f t="shared" si="20"/>
        <v>5327</v>
      </c>
      <c r="CK192" s="43">
        <v>0</v>
      </c>
      <c r="CL192" s="28">
        <v>0</v>
      </c>
      <c r="CM192" s="28">
        <v>0</v>
      </c>
      <c r="CN192" s="28">
        <v>0</v>
      </c>
      <c r="CO192" s="28">
        <v>0</v>
      </c>
      <c r="CQ192" s="28">
        <v>0</v>
      </c>
      <c r="CR192" s="28">
        <v>0</v>
      </c>
      <c r="CS192" s="28">
        <v>0</v>
      </c>
      <c r="CT192" s="28">
        <v>0</v>
      </c>
      <c r="CU192" s="28">
        <v>0</v>
      </c>
      <c r="CW192" s="28">
        <f t="shared" si="17"/>
        <v>5833</v>
      </c>
      <c r="CX192" s="28">
        <f t="shared" si="17"/>
        <v>5327</v>
      </c>
      <c r="CY192" s="28">
        <f t="shared" si="17"/>
        <v>5327</v>
      </c>
      <c r="CZ192" s="28">
        <f t="shared" si="21"/>
        <v>5327</v>
      </c>
      <c r="DA192" s="28">
        <f t="shared" si="21"/>
        <v>5327</v>
      </c>
      <c r="DC192" s="28">
        <f t="shared" si="22"/>
        <v>0</v>
      </c>
      <c r="DD192" s="28">
        <f t="shared" si="22"/>
        <v>0</v>
      </c>
      <c r="DF192" s="28">
        <f t="shared" si="23"/>
        <v>-506</v>
      </c>
    </row>
    <row r="193" spans="1:110" x14ac:dyDescent="0.3">
      <c r="A193" s="50" t="s">
        <v>222</v>
      </c>
      <c r="B193" s="48">
        <v>0</v>
      </c>
      <c r="C193" s="48">
        <v>0</v>
      </c>
      <c r="D193" s="48">
        <v>0</v>
      </c>
      <c r="E193" s="48">
        <v>0</v>
      </c>
      <c r="F193" s="48">
        <v>0</v>
      </c>
      <c r="G193" s="40"/>
      <c r="H193" s="48">
        <v>0</v>
      </c>
      <c r="I193" s="48">
        <v>0</v>
      </c>
      <c r="J193" s="48">
        <v>0</v>
      </c>
      <c r="K193" s="48">
        <v>0</v>
      </c>
      <c r="L193" s="48">
        <v>0</v>
      </c>
      <c r="M193" s="40"/>
      <c r="N193" s="48">
        <v>0</v>
      </c>
      <c r="O193" s="48">
        <v>0</v>
      </c>
      <c r="P193" s="48">
        <v>0</v>
      </c>
      <c r="Q193" s="28">
        <v>0</v>
      </c>
      <c r="R193" s="28">
        <v>0</v>
      </c>
      <c r="S193" s="48"/>
      <c r="T193" s="28">
        <v>0</v>
      </c>
      <c r="U193" s="28">
        <v>0</v>
      </c>
      <c r="V193" s="28">
        <v>0</v>
      </c>
      <c r="W193" s="28">
        <v>0</v>
      </c>
      <c r="X193" s="28">
        <v>0</v>
      </c>
      <c r="Y193" s="48"/>
      <c r="Z193" s="28">
        <v>0</v>
      </c>
      <c r="AA193" s="28">
        <v>0</v>
      </c>
      <c r="AB193" s="28">
        <v>0</v>
      </c>
      <c r="AC193" s="28">
        <v>0</v>
      </c>
      <c r="AD193" s="28">
        <v>0</v>
      </c>
      <c r="AE193" s="33">
        <f t="shared" si="18"/>
        <v>0</v>
      </c>
      <c r="AF193" s="28">
        <f t="shared" si="19"/>
        <v>0</v>
      </c>
      <c r="AG193" s="48"/>
      <c r="AH193" s="28">
        <v>981</v>
      </c>
      <c r="AI193" s="28">
        <v>932</v>
      </c>
      <c r="AJ193" s="28">
        <v>932</v>
      </c>
      <c r="AK193" s="28">
        <v>932</v>
      </c>
      <c r="AL193" s="28">
        <v>932</v>
      </c>
      <c r="AN193" s="28">
        <v>0</v>
      </c>
      <c r="AO193" s="28">
        <v>0</v>
      </c>
      <c r="AP193" s="28">
        <v>0</v>
      </c>
      <c r="AQ193" s="28">
        <v>0</v>
      </c>
      <c r="AR193" s="28">
        <v>0</v>
      </c>
      <c r="AS193" s="48"/>
      <c r="AT193" s="48"/>
      <c r="AU193" s="28">
        <v>0</v>
      </c>
      <c r="AV193" s="28">
        <v>0</v>
      </c>
      <c r="AW193" s="28">
        <v>0</v>
      </c>
      <c r="AX193" s="28">
        <v>0</v>
      </c>
      <c r="AY193" s="28">
        <v>0</v>
      </c>
      <c r="AZ193" s="42"/>
      <c r="BA193" s="51">
        <v>0</v>
      </c>
      <c r="BB193" s="36">
        <v>0</v>
      </c>
      <c r="BC193" s="36">
        <v>0</v>
      </c>
      <c r="BD193" s="36">
        <v>0</v>
      </c>
      <c r="BE193" s="36">
        <v>0</v>
      </c>
      <c r="BF193" s="36"/>
      <c r="BG193" s="48">
        <v>0</v>
      </c>
      <c r="BH193" s="48">
        <v>0</v>
      </c>
      <c r="BI193" s="48">
        <v>0</v>
      </c>
      <c r="BJ193" s="30">
        <v>0</v>
      </c>
      <c r="BK193" s="30">
        <v>0</v>
      </c>
      <c r="BL193" s="40"/>
      <c r="BM193" s="48">
        <v>0</v>
      </c>
      <c r="BN193" s="39">
        <v>0</v>
      </c>
      <c r="BO193" s="39">
        <v>0</v>
      </c>
      <c r="BP193" s="30">
        <v>0</v>
      </c>
      <c r="BQ193" s="30">
        <v>0</v>
      </c>
      <c r="BR193" s="39"/>
      <c r="BS193" s="43">
        <v>0</v>
      </c>
      <c r="BT193" s="48">
        <v>0</v>
      </c>
      <c r="BU193" s="48">
        <v>0</v>
      </c>
      <c r="BV193" s="36">
        <v>0</v>
      </c>
      <c r="BW193" s="36">
        <v>0</v>
      </c>
      <c r="BX193" s="36"/>
      <c r="BY193" s="43">
        <v>0</v>
      </c>
      <c r="BZ193" s="36">
        <v>0</v>
      </c>
      <c r="CA193" s="36">
        <v>0</v>
      </c>
      <c r="CB193" s="30">
        <v>0</v>
      </c>
      <c r="CC193" s="30">
        <v>0</v>
      </c>
      <c r="CD193" s="48"/>
      <c r="CE193" s="28">
        <f t="shared" si="16"/>
        <v>981</v>
      </c>
      <c r="CF193" s="28">
        <f t="shared" si="16"/>
        <v>932</v>
      </c>
      <c r="CG193" s="28">
        <f t="shared" si="16"/>
        <v>932</v>
      </c>
      <c r="CH193" s="28">
        <f t="shared" si="20"/>
        <v>932</v>
      </c>
      <c r="CI193" s="28">
        <f t="shared" si="20"/>
        <v>932</v>
      </c>
      <c r="CK193" s="43">
        <v>0</v>
      </c>
      <c r="CL193" s="28">
        <v>0</v>
      </c>
      <c r="CM193" s="28">
        <v>0</v>
      </c>
      <c r="CN193" s="28">
        <v>0</v>
      </c>
      <c r="CO193" s="28">
        <v>0</v>
      </c>
      <c r="CQ193" s="28">
        <v>0</v>
      </c>
      <c r="CR193" s="28">
        <v>0</v>
      </c>
      <c r="CS193" s="28">
        <v>0</v>
      </c>
      <c r="CT193" s="28">
        <v>0</v>
      </c>
      <c r="CU193" s="28">
        <v>0</v>
      </c>
      <c r="CW193" s="28">
        <f t="shared" si="17"/>
        <v>981</v>
      </c>
      <c r="CX193" s="28">
        <f t="shared" si="17"/>
        <v>932</v>
      </c>
      <c r="CY193" s="28">
        <f t="shared" si="17"/>
        <v>932</v>
      </c>
      <c r="CZ193" s="28">
        <f t="shared" si="21"/>
        <v>932</v>
      </c>
      <c r="DA193" s="28">
        <f t="shared" si="21"/>
        <v>932</v>
      </c>
      <c r="DC193" s="28">
        <f t="shared" si="22"/>
        <v>0</v>
      </c>
      <c r="DD193" s="28">
        <f t="shared" si="22"/>
        <v>0</v>
      </c>
      <c r="DF193" s="28">
        <f t="shared" si="23"/>
        <v>-49</v>
      </c>
    </row>
    <row r="194" spans="1:110" x14ac:dyDescent="0.3">
      <c r="A194" s="50" t="s">
        <v>223</v>
      </c>
      <c r="B194" s="48">
        <v>0</v>
      </c>
      <c r="C194" s="48">
        <v>0</v>
      </c>
      <c r="D194" s="48">
        <v>0</v>
      </c>
      <c r="E194" s="48">
        <v>0</v>
      </c>
      <c r="F194" s="48">
        <v>0</v>
      </c>
      <c r="G194" s="40"/>
      <c r="H194" s="48">
        <v>0</v>
      </c>
      <c r="I194" s="48">
        <v>0</v>
      </c>
      <c r="J194" s="48">
        <v>0</v>
      </c>
      <c r="K194" s="48">
        <v>0</v>
      </c>
      <c r="L194" s="48">
        <v>0</v>
      </c>
      <c r="M194" s="40"/>
      <c r="N194" s="48">
        <v>0</v>
      </c>
      <c r="O194" s="48">
        <v>0</v>
      </c>
      <c r="P194" s="48">
        <v>0</v>
      </c>
      <c r="Q194" s="28">
        <v>0</v>
      </c>
      <c r="R194" s="28">
        <v>0</v>
      </c>
      <c r="S194" s="48"/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48"/>
      <c r="Z194" s="28">
        <v>0</v>
      </c>
      <c r="AA194" s="28">
        <v>0</v>
      </c>
      <c r="AB194" s="28">
        <v>0</v>
      </c>
      <c r="AC194" s="28">
        <v>0</v>
      </c>
      <c r="AD194" s="28">
        <v>0</v>
      </c>
      <c r="AE194" s="33">
        <f t="shared" si="18"/>
        <v>0</v>
      </c>
      <c r="AF194" s="28">
        <f t="shared" si="19"/>
        <v>0</v>
      </c>
      <c r="AG194" s="48"/>
      <c r="AH194" s="28">
        <v>2013</v>
      </c>
      <c r="AI194" s="28">
        <v>1986</v>
      </c>
      <c r="AJ194" s="28">
        <v>1986</v>
      </c>
      <c r="AK194" s="28">
        <v>1986</v>
      </c>
      <c r="AL194" s="28">
        <v>1986</v>
      </c>
      <c r="AN194" s="28">
        <v>0</v>
      </c>
      <c r="AO194" s="28">
        <v>0</v>
      </c>
      <c r="AP194" s="28">
        <v>0</v>
      </c>
      <c r="AQ194" s="28">
        <v>0</v>
      </c>
      <c r="AR194" s="28">
        <v>0</v>
      </c>
      <c r="AS194" s="48"/>
      <c r="AT194" s="48"/>
      <c r="AU194" s="28">
        <v>0</v>
      </c>
      <c r="AV194" s="28">
        <v>0</v>
      </c>
      <c r="AW194" s="28">
        <v>0</v>
      </c>
      <c r="AX194" s="28">
        <v>0</v>
      </c>
      <c r="AY194" s="28">
        <v>0</v>
      </c>
      <c r="AZ194" s="42"/>
      <c r="BA194" s="51">
        <v>0</v>
      </c>
      <c r="BB194" s="36">
        <v>0</v>
      </c>
      <c r="BC194" s="36">
        <v>0</v>
      </c>
      <c r="BD194" s="36">
        <v>0</v>
      </c>
      <c r="BE194" s="36">
        <v>0</v>
      </c>
      <c r="BF194" s="36"/>
      <c r="BG194" s="48">
        <v>0</v>
      </c>
      <c r="BH194" s="48">
        <v>0</v>
      </c>
      <c r="BI194" s="48">
        <v>0</v>
      </c>
      <c r="BJ194" s="30">
        <v>0</v>
      </c>
      <c r="BK194" s="30">
        <v>0</v>
      </c>
      <c r="BL194" s="40"/>
      <c r="BM194" s="48">
        <v>0</v>
      </c>
      <c r="BN194" s="39">
        <v>0</v>
      </c>
      <c r="BO194" s="39">
        <v>0</v>
      </c>
      <c r="BP194" s="30">
        <v>0</v>
      </c>
      <c r="BQ194" s="30">
        <v>0</v>
      </c>
      <c r="BR194" s="39"/>
      <c r="BS194" s="43">
        <v>0</v>
      </c>
      <c r="BT194" s="48">
        <v>0</v>
      </c>
      <c r="BU194" s="48">
        <v>0</v>
      </c>
      <c r="BV194" s="36">
        <v>0</v>
      </c>
      <c r="BW194" s="36">
        <v>0</v>
      </c>
      <c r="BX194" s="36"/>
      <c r="BY194" s="43">
        <v>0</v>
      </c>
      <c r="BZ194" s="36">
        <v>0</v>
      </c>
      <c r="CA194" s="36">
        <v>0</v>
      </c>
      <c r="CB194" s="30">
        <v>0</v>
      </c>
      <c r="CC194" s="30">
        <v>0</v>
      </c>
      <c r="CD194" s="48"/>
      <c r="CE194" s="28">
        <f t="shared" si="16"/>
        <v>2013</v>
      </c>
      <c r="CF194" s="28">
        <f t="shared" si="16"/>
        <v>1986</v>
      </c>
      <c r="CG194" s="28">
        <f t="shared" si="16"/>
        <v>1986</v>
      </c>
      <c r="CH194" s="28">
        <f t="shared" si="20"/>
        <v>1986</v>
      </c>
      <c r="CI194" s="28">
        <f t="shared" si="20"/>
        <v>1986</v>
      </c>
      <c r="CK194" s="43">
        <v>0</v>
      </c>
      <c r="CL194" s="28">
        <v>0</v>
      </c>
      <c r="CM194" s="28">
        <v>0</v>
      </c>
      <c r="CN194" s="28">
        <v>0</v>
      </c>
      <c r="CO194" s="28">
        <v>0</v>
      </c>
      <c r="CQ194" s="28">
        <v>0</v>
      </c>
      <c r="CR194" s="28">
        <v>0</v>
      </c>
      <c r="CS194" s="28">
        <v>0</v>
      </c>
      <c r="CT194" s="28">
        <v>0</v>
      </c>
      <c r="CU194" s="28">
        <v>0</v>
      </c>
      <c r="CW194" s="28">
        <f t="shared" si="17"/>
        <v>2013</v>
      </c>
      <c r="CX194" s="28">
        <f t="shared" si="17"/>
        <v>1986</v>
      </c>
      <c r="CY194" s="28">
        <f t="shared" si="17"/>
        <v>1986</v>
      </c>
      <c r="CZ194" s="28">
        <f t="shared" si="21"/>
        <v>1986</v>
      </c>
      <c r="DA194" s="28">
        <f t="shared" si="21"/>
        <v>1986</v>
      </c>
      <c r="DC194" s="28">
        <f t="shared" si="22"/>
        <v>0</v>
      </c>
      <c r="DD194" s="28">
        <f t="shared" si="22"/>
        <v>0</v>
      </c>
      <c r="DF194" s="28">
        <f t="shared" si="23"/>
        <v>-27</v>
      </c>
    </row>
    <row r="195" spans="1:110" x14ac:dyDescent="0.3">
      <c r="A195" s="50" t="s">
        <v>224</v>
      </c>
      <c r="B195" s="48">
        <v>0</v>
      </c>
      <c r="C195" s="48">
        <v>0</v>
      </c>
      <c r="D195" s="48">
        <v>0</v>
      </c>
      <c r="E195" s="48">
        <v>0</v>
      </c>
      <c r="F195" s="48">
        <v>0</v>
      </c>
      <c r="G195" s="40"/>
      <c r="H195" s="48">
        <v>0</v>
      </c>
      <c r="I195" s="48">
        <v>0</v>
      </c>
      <c r="J195" s="48">
        <v>0</v>
      </c>
      <c r="K195" s="48">
        <v>0</v>
      </c>
      <c r="L195" s="48">
        <v>0</v>
      </c>
      <c r="M195" s="40"/>
      <c r="N195" s="48">
        <v>0</v>
      </c>
      <c r="O195" s="48">
        <v>0</v>
      </c>
      <c r="P195" s="48">
        <v>0</v>
      </c>
      <c r="Q195" s="28">
        <v>0</v>
      </c>
      <c r="R195" s="28">
        <v>0</v>
      </c>
      <c r="S195" s="48"/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48"/>
      <c r="Z195" s="28">
        <v>0</v>
      </c>
      <c r="AA195" s="28">
        <v>0</v>
      </c>
      <c r="AB195" s="28">
        <v>0</v>
      </c>
      <c r="AC195" s="28">
        <v>0</v>
      </c>
      <c r="AD195" s="28">
        <v>0</v>
      </c>
      <c r="AE195" s="33">
        <f t="shared" si="18"/>
        <v>0</v>
      </c>
      <c r="AF195" s="28">
        <f t="shared" si="19"/>
        <v>0</v>
      </c>
      <c r="AG195" s="48"/>
      <c r="AH195" s="28">
        <v>6769</v>
      </c>
      <c r="AI195" s="28">
        <v>6426</v>
      </c>
      <c r="AJ195" s="28">
        <v>6426</v>
      </c>
      <c r="AK195" s="28">
        <v>6426</v>
      </c>
      <c r="AL195" s="28">
        <v>6426</v>
      </c>
      <c r="AN195" s="28">
        <v>0</v>
      </c>
      <c r="AO195" s="28">
        <v>0</v>
      </c>
      <c r="AP195" s="28">
        <v>0</v>
      </c>
      <c r="AQ195" s="28">
        <v>0</v>
      </c>
      <c r="AR195" s="28">
        <v>0</v>
      </c>
      <c r="AS195" s="48"/>
      <c r="AT195" s="48"/>
      <c r="AU195" s="28">
        <v>0</v>
      </c>
      <c r="AV195" s="28">
        <v>0</v>
      </c>
      <c r="AW195" s="28">
        <v>0</v>
      </c>
      <c r="AX195" s="28">
        <v>0</v>
      </c>
      <c r="AY195" s="28">
        <v>0</v>
      </c>
      <c r="AZ195" s="42"/>
      <c r="BA195" s="51">
        <v>0</v>
      </c>
      <c r="BB195" s="36">
        <v>0</v>
      </c>
      <c r="BC195" s="36">
        <v>0</v>
      </c>
      <c r="BD195" s="36">
        <v>0</v>
      </c>
      <c r="BE195" s="36">
        <v>0</v>
      </c>
      <c r="BF195" s="36"/>
      <c r="BG195" s="48">
        <v>0</v>
      </c>
      <c r="BH195" s="48">
        <v>0</v>
      </c>
      <c r="BI195" s="48">
        <v>0</v>
      </c>
      <c r="BJ195" s="30">
        <v>0</v>
      </c>
      <c r="BK195" s="30">
        <v>0</v>
      </c>
      <c r="BL195" s="40"/>
      <c r="BM195" s="48">
        <v>0</v>
      </c>
      <c r="BN195" s="39">
        <v>0</v>
      </c>
      <c r="BO195" s="39">
        <v>0</v>
      </c>
      <c r="BP195" s="30">
        <v>0</v>
      </c>
      <c r="BQ195" s="30">
        <v>0</v>
      </c>
      <c r="BR195" s="39"/>
      <c r="BS195" s="43">
        <v>0</v>
      </c>
      <c r="BT195" s="48">
        <v>0</v>
      </c>
      <c r="BU195" s="48">
        <v>0</v>
      </c>
      <c r="BV195" s="36">
        <v>0</v>
      </c>
      <c r="BW195" s="36">
        <v>0</v>
      </c>
      <c r="BX195" s="36"/>
      <c r="BY195" s="43">
        <v>0</v>
      </c>
      <c r="BZ195" s="36">
        <v>0</v>
      </c>
      <c r="CA195" s="36">
        <v>0</v>
      </c>
      <c r="CB195" s="30">
        <v>0</v>
      </c>
      <c r="CC195" s="30">
        <v>0</v>
      </c>
      <c r="CD195" s="48"/>
      <c r="CE195" s="28">
        <f t="shared" si="16"/>
        <v>6769</v>
      </c>
      <c r="CF195" s="28">
        <f t="shared" si="16"/>
        <v>6426</v>
      </c>
      <c r="CG195" s="28">
        <f t="shared" si="16"/>
        <v>6426</v>
      </c>
      <c r="CH195" s="28">
        <f t="shared" si="20"/>
        <v>6426</v>
      </c>
      <c r="CI195" s="28">
        <f t="shared" si="20"/>
        <v>6426</v>
      </c>
      <c r="CK195" s="43">
        <v>0</v>
      </c>
      <c r="CL195" s="28">
        <v>0</v>
      </c>
      <c r="CM195" s="28">
        <v>0</v>
      </c>
      <c r="CN195" s="28">
        <v>0</v>
      </c>
      <c r="CO195" s="28">
        <v>0</v>
      </c>
      <c r="CQ195" s="28">
        <v>0</v>
      </c>
      <c r="CR195" s="28">
        <v>0</v>
      </c>
      <c r="CS195" s="28">
        <v>0</v>
      </c>
      <c r="CT195" s="28">
        <v>0</v>
      </c>
      <c r="CU195" s="28">
        <v>0</v>
      </c>
      <c r="CW195" s="28">
        <f t="shared" si="17"/>
        <v>6769</v>
      </c>
      <c r="CX195" s="28">
        <f t="shared" si="17"/>
        <v>6426</v>
      </c>
      <c r="CY195" s="28">
        <f t="shared" si="17"/>
        <v>6426</v>
      </c>
      <c r="CZ195" s="28">
        <f t="shared" si="21"/>
        <v>6426</v>
      </c>
      <c r="DA195" s="28">
        <f t="shared" si="21"/>
        <v>6426</v>
      </c>
      <c r="DC195" s="28">
        <f t="shared" si="22"/>
        <v>0</v>
      </c>
      <c r="DD195" s="28">
        <f t="shared" si="22"/>
        <v>0</v>
      </c>
      <c r="DF195" s="28">
        <f t="shared" si="23"/>
        <v>-343</v>
      </c>
    </row>
    <row r="196" spans="1:110" x14ac:dyDescent="0.3">
      <c r="A196" s="50" t="s">
        <v>225</v>
      </c>
      <c r="B196" s="48">
        <v>0</v>
      </c>
      <c r="C196" s="48">
        <v>0</v>
      </c>
      <c r="D196" s="48">
        <v>0</v>
      </c>
      <c r="E196" s="48">
        <v>0</v>
      </c>
      <c r="F196" s="48">
        <v>0</v>
      </c>
      <c r="G196" s="40"/>
      <c r="H196" s="48">
        <v>0</v>
      </c>
      <c r="I196" s="48">
        <v>0</v>
      </c>
      <c r="J196" s="48">
        <v>0</v>
      </c>
      <c r="K196" s="48">
        <v>0</v>
      </c>
      <c r="L196" s="48">
        <v>0</v>
      </c>
      <c r="M196" s="40"/>
      <c r="N196" s="48">
        <v>0</v>
      </c>
      <c r="O196" s="48">
        <v>0</v>
      </c>
      <c r="P196" s="48">
        <v>0</v>
      </c>
      <c r="Q196" s="28">
        <v>0</v>
      </c>
      <c r="R196" s="28">
        <v>0</v>
      </c>
      <c r="S196" s="48"/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48"/>
      <c r="Z196" s="28">
        <v>0</v>
      </c>
      <c r="AA196" s="28">
        <v>0</v>
      </c>
      <c r="AB196" s="28">
        <v>0</v>
      </c>
      <c r="AC196" s="28">
        <v>0</v>
      </c>
      <c r="AD196" s="28">
        <v>0</v>
      </c>
      <c r="AE196" s="33">
        <f t="shared" si="18"/>
        <v>0</v>
      </c>
      <c r="AF196" s="28">
        <f t="shared" si="19"/>
        <v>0</v>
      </c>
      <c r="AG196" s="48"/>
      <c r="AH196" s="28">
        <v>2765</v>
      </c>
      <c r="AI196" s="28">
        <v>2736</v>
      </c>
      <c r="AJ196" s="28">
        <v>2736</v>
      </c>
      <c r="AK196" s="28">
        <v>2736</v>
      </c>
      <c r="AL196" s="28">
        <v>2736</v>
      </c>
      <c r="AN196" s="28">
        <v>0</v>
      </c>
      <c r="AO196" s="28">
        <v>0</v>
      </c>
      <c r="AP196" s="28">
        <v>0</v>
      </c>
      <c r="AQ196" s="28">
        <v>0</v>
      </c>
      <c r="AR196" s="28">
        <v>0</v>
      </c>
      <c r="AS196" s="48"/>
      <c r="AT196" s="48"/>
      <c r="AU196" s="28">
        <v>0</v>
      </c>
      <c r="AV196" s="28">
        <v>0</v>
      </c>
      <c r="AW196" s="28">
        <v>0</v>
      </c>
      <c r="AX196" s="28">
        <v>0</v>
      </c>
      <c r="AY196" s="28">
        <v>0</v>
      </c>
      <c r="AZ196" s="42"/>
      <c r="BA196" s="51">
        <v>0</v>
      </c>
      <c r="BB196" s="36">
        <v>0</v>
      </c>
      <c r="BC196" s="36">
        <v>0</v>
      </c>
      <c r="BD196" s="36">
        <v>0</v>
      </c>
      <c r="BE196" s="36">
        <v>0</v>
      </c>
      <c r="BF196" s="36"/>
      <c r="BG196" s="48">
        <v>0</v>
      </c>
      <c r="BH196" s="48">
        <v>0</v>
      </c>
      <c r="BI196" s="48">
        <v>0</v>
      </c>
      <c r="BJ196" s="30">
        <v>0</v>
      </c>
      <c r="BK196" s="30">
        <v>0</v>
      </c>
      <c r="BL196" s="40"/>
      <c r="BM196" s="48">
        <v>0</v>
      </c>
      <c r="BN196" s="39">
        <v>0</v>
      </c>
      <c r="BO196" s="39">
        <v>0</v>
      </c>
      <c r="BP196" s="30">
        <v>0</v>
      </c>
      <c r="BQ196" s="30">
        <v>0</v>
      </c>
      <c r="BR196" s="39"/>
      <c r="BS196" s="43">
        <v>0</v>
      </c>
      <c r="BT196" s="48">
        <v>0</v>
      </c>
      <c r="BU196" s="48">
        <v>0</v>
      </c>
      <c r="BV196" s="36">
        <v>0</v>
      </c>
      <c r="BW196" s="36">
        <v>0</v>
      </c>
      <c r="BX196" s="36"/>
      <c r="BY196" s="43">
        <v>0</v>
      </c>
      <c r="BZ196" s="36">
        <v>0</v>
      </c>
      <c r="CA196" s="36">
        <v>0</v>
      </c>
      <c r="CB196" s="30">
        <v>0</v>
      </c>
      <c r="CC196" s="30">
        <v>0</v>
      </c>
      <c r="CD196" s="48"/>
      <c r="CE196" s="28">
        <f t="shared" ref="CE196:CG221" si="24">SUM(BS196,BM196,BG196,BA196,AU196,AN196,AH196,Z196,T196,N196,B196,H196)</f>
        <v>2765</v>
      </c>
      <c r="CF196" s="28">
        <f t="shared" si="24"/>
        <v>2736</v>
      </c>
      <c r="CG196" s="28">
        <f t="shared" si="24"/>
        <v>2736</v>
      </c>
      <c r="CH196" s="28">
        <f t="shared" si="20"/>
        <v>2736</v>
      </c>
      <c r="CI196" s="28">
        <f t="shared" si="20"/>
        <v>2736</v>
      </c>
      <c r="CK196" s="43">
        <v>0</v>
      </c>
      <c r="CL196" s="28">
        <v>0</v>
      </c>
      <c r="CM196" s="28">
        <v>0</v>
      </c>
      <c r="CN196" s="28">
        <v>0</v>
      </c>
      <c r="CO196" s="28">
        <v>0</v>
      </c>
      <c r="CQ196" s="28">
        <v>0</v>
      </c>
      <c r="CR196" s="28">
        <v>0</v>
      </c>
      <c r="CS196" s="28">
        <v>0</v>
      </c>
      <c r="CT196" s="28">
        <v>0</v>
      </c>
      <c r="CU196" s="28">
        <v>0</v>
      </c>
      <c r="CW196" s="28">
        <f t="shared" ref="CW196:CY220" si="25">SUM(CQ196,CK196,BS196,BM196,BG196,BA196,AU196,AN196,AH196,Z196,T196,N196,H196,B196)</f>
        <v>2765</v>
      </c>
      <c r="CX196" s="28">
        <f t="shared" si="25"/>
        <v>2736</v>
      </c>
      <c r="CY196" s="28">
        <f t="shared" si="25"/>
        <v>2736</v>
      </c>
      <c r="CZ196" s="28">
        <f t="shared" si="21"/>
        <v>2736</v>
      </c>
      <c r="DA196" s="28">
        <f t="shared" si="21"/>
        <v>2736</v>
      </c>
      <c r="DC196" s="28">
        <f t="shared" si="22"/>
        <v>0</v>
      </c>
      <c r="DD196" s="28">
        <f t="shared" si="22"/>
        <v>0</v>
      </c>
      <c r="DF196" s="28">
        <f t="shared" si="23"/>
        <v>-29</v>
      </c>
    </row>
    <row r="197" spans="1:110" x14ac:dyDescent="0.3">
      <c r="A197" s="50" t="s">
        <v>226</v>
      </c>
      <c r="B197" s="48">
        <v>0</v>
      </c>
      <c r="C197" s="48">
        <v>0</v>
      </c>
      <c r="D197" s="48">
        <v>0</v>
      </c>
      <c r="E197" s="48">
        <v>0</v>
      </c>
      <c r="F197" s="48">
        <v>0</v>
      </c>
      <c r="G197" s="40"/>
      <c r="H197" s="48">
        <v>0</v>
      </c>
      <c r="I197" s="48">
        <v>0</v>
      </c>
      <c r="J197" s="48">
        <v>0</v>
      </c>
      <c r="K197" s="48">
        <v>0</v>
      </c>
      <c r="L197" s="48">
        <v>0</v>
      </c>
      <c r="M197" s="40"/>
      <c r="N197" s="48">
        <v>0</v>
      </c>
      <c r="O197" s="48">
        <v>0</v>
      </c>
      <c r="P197" s="48">
        <v>0</v>
      </c>
      <c r="Q197" s="28">
        <v>0</v>
      </c>
      <c r="R197" s="28">
        <v>0</v>
      </c>
      <c r="S197" s="48"/>
      <c r="T197" s="28">
        <v>0</v>
      </c>
      <c r="U197" s="28">
        <v>0</v>
      </c>
      <c r="V197" s="28">
        <v>0</v>
      </c>
      <c r="W197" s="28">
        <v>0</v>
      </c>
      <c r="X197" s="28">
        <v>0</v>
      </c>
      <c r="Y197" s="48"/>
      <c r="Z197" s="28">
        <v>0</v>
      </c>
      <c r="AA197" s="28">
        <v>0</v>
      </c>
      <c r="AB197" s="28">
        <v>0</v>
      </c>
      <c r="AC197" s="28">
        <v>0</v>
      </c>
      <c r="AD197" s="28">
        <v>0</v>
      </c>
      <c r="AE197" s="33">
        <f t="shared" ref="AE197:AE220" si="26">AA197/$AA$221</f>
        <v>0</v>
      </c>
      <c r="AF197" s="28">
        <f t="shared" ref="AF197:AF220" si="27">AE197*$AE$2</f>
        <v>0</v>
      </c>
      <c r="AG197" s="48"/>
      <c r="AH197" s="28">
        <v>56548</v>
      </c>
      <c r="AI197" s="28">
        <v>55451</v>
      </c>
      <c r="AJ197" s="28">
        <v>55451</v>
      </c>
      <c r="AK197" s="28">
        <v>55451</v>
      </c>
      <c r="AL197" s="28">
        <v>55451</v>
      </c>
      <c r="AN197" s="28">
        <v>0</v>
      </c>
      <c r="AO197" s="28">
        <v>0</v>
      </c>
      <c r="AP197" s="28">
        <v>0</v>
      </c>
      <c r="AQ197" s="28">
        <v>0</v>
      </c>
      <c r="AR197" s="28">
        <v>0</v>
      </c>
      <c r="AS197" s="48"/>
      <c r="AT197" s="48"/>
      <c r="AU197" s="28">
        <v>0</v>
      </c>
      <c r="AV197" s="28">
        <v>0</v>
      </c>
      <c r="AW197" s="28">
        <v>0</v>
      </c>
      <c r="AX197" s="28">
        <v>0</v>
      </c>
      <c r="AY197" s="28">
        <v>0</v>
      </c>
      <c r="AZ197" s="42"/>
      <c r="BA197" s="51">
        <v>0</v>
      </c>
      <c r="BB197" s="36">
        <v>0</v>
      </c>
      <c r="BC197" s="36">
        <v>0</v>
      </c>
      <c r="BD197" s="36">
        <v>0</v>
      </c>
      <c r="BE197" s="36">
        <v>0</v>
      </c>
      <c r="BF197" s="36"/>
      <c r="BG197" s="48">
        <v>0</v>
      </c>
      <c r="BH197" s="48">
        <v>0</v>
      </c>
      <c r="BI197" s="48">
        <v>0</v>
      </c>
      <c r="BJ197" s="30">
        <v>0</v>
      </c>
      <c r="BK197" s="30">
        <v>0</v>
      </c>
      <c r="BL197" s="40"/>
      <c r="BM197" s="48">
        <v>0</v>
      </c>
      <c r="BN197" s="39">
        <v>0</v>
      </c>
      <c r="BO197" s="39">
        <v>0</v>
      </c>
      <c r="BP197" s="30">
        <v>0</v>
      </c>
      <c r="BQ197" s="30">
        <v>0</v>
      </c>
      <c r="BR197" s="39"/>
      <c r="BS197" s="43">
        <v>0</v>
      </c>
      <c r="BT197" s="48">
        <v>0</v>
      </c>
      <c r="BU197" s="48">
        <v>0</v>
      </c>
      <c r="BV197" s="36">
        <v>0</v>
      </c>
      <c r="BW197" s="36">
        <v>0</v>
      </c>
      <c r="BX197" s="36"/>
      <c r="BY197" s="43">
        <v>0</v>
      </c>
      <c r="BZ197" s="36">
        <v>0</v>
      </c>
      <c r="CA197" s="36">
        <v>0</v>
      </c>
      <c r="CB197" s="30">
        <v>0</v>
      </c>
      <c r="CC197" s="30">
        <v>0</v>
      </c>
      <c r="CD197" s="48"/>
      <c r="CE197" s="28">
        <f t="shared" si="24"/>
        <v>56548</v>
      </c>
      <c r="CF197" s="28">
        <f t="shared" si="24"/>
        <v>55451</v>
      </c>
      <c r="CG197" s="28">
        <f t="shared" si="24"/>
        <v>55451</v>
      </c>
      <c r="CH197" s="28">
        <f t="shared" ref="CH197:CI218" si="28">SUM(BV197,BP197,BJ197,BD197,AX197,AQ197,AK197,AC197,W197,Q197,E197,K197,CB197)</f>
        <v>55451</v>
      </c>
      <c r="CI197" s="28">
        <f t="shared" si="28"/>
        <v>55451</v>
      </c>
      <c r="CK197" s="43">
        <v>0</v>
      </c>
      <c r="CL197" s="28">
        <v>0</v>
      </c>
      <c r="CM197" s="28">
        <v>0</v>
      </c>
      <c r="CN197" s="28">
        <v>0</v>
      </c>
      <c r="CO197" s="28">
        <v>0</v>
      </c>
      <c r="CQ197" s="28">
        <v>0</v>
      </c>
      <c r="CR197" s="28">
        <v>0</v>
      </c>
      <c r="CS197" s="28">
        <v>0</v>
      </c>
      <c r="CT197" s="28">
        <v>0</v>
      </c>
      <c r="CU197" s="28">
        <v>0</v>
      </c>
      <c r="CW197" s="28">
        <f t="shared" si="25"/>
        <v>56548</v>
      </c>
      <c r="CX197" s="28">
        <f t="shared" si="25"/>
        <v>55451</v>
      </c>
      <c r="CY197" s="28">
        <f t="shared" si="25"/>
        <v>55451</v>
      </c>
      <c r="CZ197" s="28">
        <f t="shared" ref="CZ197:DA220" si="29">SUM(CT197,CN197,BV197,BP197,BJ197,BD197,AX197,AQ197,AK197,AC197,W197,Q197,K197,E197,CB197)</f>
        <v>55451</v>
      </c>
      <c r="DA197" s="28">
        <f t="shared" si="29"/>
        <v>55451</v>
      </c>
      <c r="DC197" s="28">
        <f t="shared" ref="DC197:DD220" si="30">CZ197-CX197</f>
        <v>0</v>
      </c>
      <c r="DD197" s="28">
        <f t="shared" si="30"/>
        <v>0</v>
      </c>
      <c r="DF197" s="28">
        <f t="shared" ref="DF197:DF221" si="31">CZ197-CW197</f>
        <v>-1097</v>
      </c>
    </row>
    <row r="198" spans="1:110" x14ac:dyDescent="0.3">
      <c r="A198" s="50" t="s">
        <v>227</v>
      </c>
      <c r="B198" s="48">
        <v>0</v>
      </c>
      <c r="C198" s="48">
        <v>0</v>
      </c>
      <c r="D198" s="48">
        <v>0</v>
      </c>
      <c r="E198" s="48">
        <v>0</v>
      </c>
      <c r="F198" s="48">
        <v>0</v>
      </c>
      <c r="G198" s="40"/>
      <c r="H198" s="48">
        <v>0</v>
      </c>
      <c r="I198" s="48">
        <v>0</v>
      </c>
      <c r="J198" s="48">
        <v>0</v>
      </c>
      <c r="K198" s="48">
        <v>0</v>
      </c>
      <c r="L198" s="48">
        <v>0</v>
      </c>
      <c r="M198" s="40"/>
      <c r="N198" s="48">
        <v>0</v>
      </c>
      <c r="O198" s="48">
        <v>0</v>
      </c>
      <c r="P198" s="48">
        <v>0</v>
      </c>
      <c r="Q198" s="28">
        <v>0</v>
      </c>
      <c r="R198" s="28">
        <v>0</v>
      </c>
      <c r="S198" s="48"/>
      <c r="T198" s="28">
        <v>0</v>
      </c>
      <c r="U198" s="28">
        <v>0</v>
      </c>
      <c r="V198" s="28">
        <v>0</v>
      </c>
      <c r="W198" s="28">
        <v>0</v>
      </c>
      <c r="X198" s="28">
        <v>0</v>
      </c>
      <c r="Y198" s="48"/>
      <c r="Z198" s="28">
        <v>0</v>
      </c>
      <c r="AA198" s="28">
        <v>0</v>
      </c>
      <c r="AB198" s="28">
        <v>0</v>
      </c>
      <c r="AC198" s="28">
        <v>0</v>
      </c>
      <c r="AD198" s="28">
        <v>0</v>
      </c>
      <c r="AE198" s="33">
        <f t="shared" si="26"/>
        <v>0</v>
      </c>
      <c r="AF198" s="28">
        <f t="shared" si="27"/>
        <v>0</v>
      </c>
      <c r="AG198" s="48"/>
      <c r="AH198" s="28">
        <v>133169</v>
      </c>
      <c r="AI198" s="28">
        <v>131299</v>
      </c>
      <c r="AJ198" s="28">
        <v>131299</v>
      </c>
      <c r="AK198" s="28">
        <v>131299</v>
      </c>
      <c r="AL198" s="28">
        <v>131299</v>
      </c>
      <c r="AN198" s="28">
        <v>0</v>
      </c>
      <c r="AO198" s="28">
        <v>0</v>
      </c>
      <c r="AP198" s="28">
        <v>0</v>
      </c>
      <c r="AQ198" s="28">
        <v>0</v>
      </c>
      <c r="AR198" s="28">
        <v>0</v>
      </c>
      <c r="AS198" s="48"/>
      <c r="AT198" s="48"/>
      <c r="AU198" s="28">
        <v>0</v>
      </c>
      <c r="AV198" s="28">
        <v>0</v>
      </c>
      <c r="AW198" s="28">
        <v>0</v>
      </c>
      <c r="AX198" s="28">
        <v>0</v>
      </c>
      <c r="AY198" s="28">
        <v>0</v>
      </c>
      <c r="AZ198" s="42"/>
      <c r="BA198" s="51">
        <v>0</v>
      </c>
      <c r="BB198" s="36">
        <v>0</v>
      </c>
      <c r="BC198" s="36">
        <v>0</v>
      </c>
      <c r="BD198" s="36">
        <v>0</v>
      </c>
      <c r="BE198" s="36">
        <v>0</v>
      </c>
      <c r="BF198" s="36"/>
      <c r="BG198" s="48">
        <v>0</v>
      </c>
      <c r="BH198" s="48">
        <v>0</v>
      </c>
      <c r="BI198" s="48">
        <v>0</v>
      </c>
      <c r="BJ198" s="30">
        <v>0</v>
      </c>
      <c r="BK198" s="30">
        <v>0</v>
      </c>
      <c r="BL198" s="40"/>
      <c r="BM198" s="48">
        <v>0</v>
      </c>
      <c r="BN198" s="39">
        <v>0</v>
      </c>
      <c r="BO198" s="39">
        <v>0</v>
      </c>
      <c r="BP198" s="30">
        <v>0</v>
      </c>
      <c r="BQ198" s="30">
        <v>0</v>
      </c>
      <c r="BR198" s="39"/>
      <c r="BS198" s="43">
        <v>0</v>
      </c>
      <c r="BT198" s="48">
        <v>0</v>
      </c>
      <c r="BU198" s="48">
        <v>0</v>
      </c>
      <c r="BV198" s="36">
        <v>0</v>
      </c>
      <c r="BW198" s="36">
        <v>0</v>
      </c>
      <c r="BX198" s="36"/>
      <c r="BY198" s="43">
        <v>0</v>
      </c>
      <c r="BZ198" s="36">
        <v>0</v>
      </c>
      <c r="CA198" s="36">
        <v>0</v>
      </c>
      <c r="CB198" s="30">
        <v>0</v>
      </c>
      <c r="CC198" s="30">
        <v>0</v>
      </c>
      <c r="CD198" s="48"/>
      <c r="CE198" s="28">
        <f t="shared" si="24"/>
        <v>133169</v>
      </c>
      <c r="CF198" s="28">
        <f t="shared" si="24"/>
        <v>131299</v>
      </c>
      <c r="CG198" s="28">
        <f t="shared" si="24"/>
        <v>131299</v>
      </c>
      <c r="CH198" s="28">
        <f t="shared" si="28"/>
        <v>131299</v>
      </c>
      <c r="CI198" s="28">
        <f t="shared" si="28"/>
        <v>131299</v>
      </c>
      <c r="CK198" s="43">
        <v>0</v>
      </c>
      <c r="CL198" s="28">
        <v>0</v>
      </c>
      <c r="CM198" s="28">
        <v>0</v>
      </c>
      <c r="CN198" s="28">
        <v>0</v>
      </c>
      <c r="CO198" s="28">
        <v>0</v>
      </c>
      <c r="CQ198" s="28">
        <v>0</v>
      </c>
      <c r="CR198" s="28">
        <v>0</v>
      </c>
      <c r="CS198" s="28">
        <v>0</v>
      </c>
      <c r="CT198" s="28">
        <v>0</v>
      </c>
      <c r="CU198" s="28">
        <v>0</v>
      </c>
      <c r="CW198" s="28">
        <f t="shared" si="25"/>
        <v>133169</v>
      </c>
      <c r="CX198" s="28">
        <f t="shared" si="25"/>
        <v>131299</v>
      </c>
      <c r="CY198" s="28">
        <f t="shared" si="25"/>
        <v>131299</v>
      </c>
      <c r="CZ198" s="28">
        <f t="shared" si="29"/>
        <v>131299</v>
      </c>
      <c r="DA198" s="28">
        <f t="shared" si="29"/>
        <v>131299</v>
      </c>
      <c r="DC198" s="28">
        <f t="shared" si="30"/>
        <v>0</v>
      </c>
      <c r="DD198" s="28">
        <f t="shared" si="30"/>
        <v>0</v>
      </c>
      <c r="DF198" s="28">
        <f t="shared" si="31"/>
        <v>-1870</v>
      </c>
    </row>
    <row r="199" spans="1:110" x14ac:dyDescent="0.3">
      <c r="A199" s="50" t="s">
        <v>228</v>
      </c>
      <c r="B199" s="48">
        <v>0</v>
      </c>
      <c r="C199" s="48">
        <v>0</v>
      </c>
      <c r="D199" s="48">
        <v>0</v>
      </c>
      <c r="E199" s="48">
        <v>0</v>
      </c>
      <c r="F199" s="48">
        <v>0</v>
      </c>
      <c r="G199" s="40"/>
      <c r="H199" s="48">
        <v>0</v>
      </c>
      <c r="I199" s="48">
        <v>0</v>
      </c>
      <c r="J199" s="48">
        <v>0</v>
      </c>
      <c r="K199" s="48">
        <v>0</v>
      </c>
      <c r="L199" s="48">
        <v>0</v>
      </c>
      <c r="M199" s="40"/>
      <c r="N199" s="48">
        <v>0</v>
      </c>
      <c r="O199" s="48">
        <v>0</v>
      </c>
      <c r="P199" s="48">
        <v>0</v>
      </c>
      <c r="Q199" s="28">
        <v>0</v>
      </c>
      <c r="R199" s="28">
        <v>0</v>
      </c>
      <c r="S199" s="48"/>
      <c r="T199" s="28">
        <v>0</v>
      </c>
      <c r="U199" s="28">
        <v>0</v>
      </c>
      <c r="V199" s="28">
        <v>0</v>
      </c>
      <c r="W199" s="28">
        <v>0</v>
      </c>
      <c r="X199" s="28">
        <v>0</v>
      </c>
      <c r="Y199" s="48"/>
      <c r="Z199" s="28">
        <v>0</v>
      </c>
      <c r="AA199" s="28">
        <v>0</v>
      </c>
      <c r="AB199" s="28">
        <v>0</v>
      </c>
      <c r="AC199" s="28">
        <v>0</v>
      </c>
      <c r="AD199" s="28">
        <v>0</v>
      </c>
      <c r="AE199" s="33">
        <f t="shared" si="26"/>
        <v>0</v>
      </c>
      <c r="AF199" s="28">
        <f t="shared" si="27"/>
        <v>0</v>
      </c>
      <c r="AG199" s="48"/>
      <c r="AH199" s="28">
        <v>30799</v>
      </c>
      <c r="AI199" s="28">
        <v>30177</v>
      </c>
      <c r="AJ199" s="28">
        <v>30177</v>
      </c>
      <c r="AK199" s="28">
        <v>30177</v>
      </c>
      <c r="AL199" s="28">
        <v>30177</v>
      </c>
      <c r="AN199" s="28">
        <v>0</v>
      </c>
      <c r="AO199" s="28">
        <v>0</v>
      </c>
      <c r="AP199" s="28">
        <v>0</v>
      </c>
      <c r="AQ199" s="28">
        <v>0</v>
      </c>
      <c r="AR199" s="28">
        <v>0</v>
      </c>
      <c r="AS199" s="48"/>
      <c r="AT199" s="48"/>
      <c r="AU199" s="28">
        <v>0</v>
      </c>
      <c r="AV199" s="28">
        <v>0</v>
      </c>
      <c r="AW199" s="28">
        <v>0</v>
      </c>
      <c r="AX199" s="28">
        <v>0</v>
      </c>
      <c r="AY199" s="28">
        <v>0</v>
      </c>
      <c r="AZ199" s="42"/>
      <c r="BA199" s="51">
        <v>0</v>
      </c>
      <c r="BB199" s="36">
        <v>0</v>
      </c>
      <c r="BC199" s="36">
        <v>0</v>
      </c>
      <c r="BD199" s="36">
        <v>0</v>
      </c>
      <c r="BE199" s="36">
        <v>0</v>
      </c>
      <c r="BF199" s="36"/>
      <c r="BG199" s="48">
        <v>0</v>
      </c>
      <c r="BH199" s="48">
        <v>0</v>
      </c>
      <c r="BI199" s="48">
        <v>0</v>
      </c>
      <c r="BJ199" s="30">
        <v>0</v>
      </c>
      <c r="BK199" s="30">
        <v>0</v>
      </c>
      <c r="BL199" s="40"/>
      <c r="BM199" s="48">
        <v>0</v>
      </c>
      <c r="BN199" s="39">
        <v>0</v>
      </c>
      <c r="BO199" s="39">
        <v>0</v>
      </c>
      <c r="BP199" s="30">
        <v>0</v>
      </c>
      <c r="BQ199" s="30">
        <v>0</v>
      </c>
      <c r="BR199" s="39"/>
      <c r="BS199" s="43">
        <v>0</v>
      </c>
      <c r="BT199" s="48">
        <v>0</v>
      </c>
      <c r="BU199" s="48">
        <v>0</v>
      </c>
      <c r="BV199" s="36">
        <v>0</v>
      </c>
      <c r="BW199" s="36">
        <v>0</v>
      </c>
      <c r="BX199" s="36"/>
      <c r="BY199" s="43">
        <v>0</v>
      </c>
      <c r="BZ199" s="36">
        <v>0</v>
      </c>
      <c r="CA199" s="36">
        <v>0</v>
      </c>
      <c r="CB199" s="30">
        <v>0</v>
      </c>
      <c r="CC199" s="30">
        <v>0</v>
      </c>
      <c r="CD199" s="48"/>
      <c r="CE199" s="28">
        <f t="shared" si="24"/>
        <v>30799</v>
      </c>
      <c r="CF199" s="28">
        <f t="shared" si="24"/>
        <v>30177</v>
      </c>
      <c r="CG199" s="28">
        <f t="shared" si="24"/>
        <v>30177</v>
      </c>
      <c r="CH199" s="28">
        <f t="shared" si="28"/>
        <v>30177</v>
      </c>
      <c r="CI199" s="28">
        <f t="shared" si="28"/>
        <v>30177</v>
      </c>
      <c r="CK199" s="43">
        <v>0</v>
      </c>
      <c r="CL199" s="28">
        <v>0</v>
      </c>
      <c r="CM199" s="28">
        <v>0</v>
      </c>
      <c r="CN199" s="28">
        <v>0</v>
      </c>
      <c r="CO199" s="28">
        <v>0</v>
      </c>
      <c r="CQ199" s="28">
        <v>0</v>
      </c>
      <c r="CR199" s="28">
        <v>0</v>
      </c>
      <c r="CS199" s="28">
        <v>0</v>
      </c>
      <c r="CT199" s="28">
        <v>0</v>
      </c>
      <c r="CU199" s="28">
        <v>0</v>
      </c>
      <c r="CW199" s="28">
        <f t="shared" si="25"/>
        <v>30799</v>
      </c>
      <c r="CX199" s="28">
        <f t="shared" si="25"/>
        <v>30177</v>
      </c>
      <c r="CY199" s="28">
        <f t="shared" si="25"/>
        <v>30177</v>
      </c>
      <c r="CZ199" s="28">
        <f t="shared" si="29"/>
        <v>30177</v>
      </c>
      <c r="DA199" s="28">
        <f t="shared" si="29"/>
        <v>30177</v>
      </c>
      <c r="DC199" s="28">
        <f t="shared" si="30"/>
        <v>0</v>
      </c>
      <c r="DD199" s="28">
        <f t="shared" si="30"/>
        <v>0</v>
      </c>
      <c r="DF199" s="28">
        <f t="shared" si="31"/>
        <v>-622</v>
      </c>
    </row>
    <row r="200" spans="1:110" x14ac:dyDescent="0.3">
      <c r="A200" s="50" t="s">
        <v>229</v>
      </c>
      <c r="B200" s="48">
        <v>0</v>
      </c>
      <c r="C200" s="48">
        <v>0</v>
      </c>
      <c r="D200" s="48">
        <v>0</v>
      </c>
      <c r="E200" s="48">
        <v>0</v>
      </c>
      <c r="F200" s="48">
        <v>0</v>
      </c>
      <c r="G200" s="40"/>
      <c r="H200" s="48">
        <v>0</v>
      </c>
      <c r="I200" s="48">
        <v>0</v>
      </c>
      <c r="J200" s="48">
        <v>0</v>
      </c>
      <c r="K200" s="48">
        <v>0</v>
      </c>
      <c r="L200" s="48">
        <v>0</v>
      </c>
      <c r="M200" s="40"/>
      <c r="N200" s="48">
        <v>0</v>
      </c>
      <c r="O200" s="48">
        <v>0</v>
      </c>
      <c r="P200" s="48">
        <v>0</v>
      </c>
      <c r="Q200" s="28">
        <v>0</v>
      </c>
      <c r="R200" s="28">
        <v>0</v>
      </c>
      <c r="S200" s="48"/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48"/>
      <c r="Z200" s="28">
        <v>0</v>
      </c>
      <c r="AA200" s="28">
        <v>0</v>
      </c>
      <c r="AB200" s="28">
        <v>0</v>
      </c>
      <c r="AC200" s="28">
        <v>0</v>
      </c>
      <c r="AD200" s="28">
        <v>0</v>
      </c>
      <c r="AE200" s="33">
        <f t="shared" si="26"/>
        <v>0</v>
      </c>
      <c r="AF200" s="28">
        <f t="shared" si="27"/>
        <v>0</v>
      </c>
      <c r="AG200" s="48"/>
      <c r="AH200" s="28">
        <v>1019198</v>
      </c>
      <c r="AI200" s="28">
        <v>1019198</v>
      </c>
      <c r="AJ200" s="28">
        <v>1019198</v>
      </c>
      <c r="AK200" s="28">
        <v>1019198</v>
      </c>
      <c r="AL200" s="28">
        <v>1019198</v>
      </c>
      <c r="AN200" s="28">
        <v>0</v>
      </c>
      <c r="AO200" s="28">
        <v>0</v>
      </c>
      <c r="AP200" s="28">
        <v>0</v>
      </c>
      <c r="AQ200" s="28">
        <v>0</v>
      </c>
      <c r="AR200" s="28">
        <v>0</v>
      </c>
      <c r="AS200" s="48"/>
      <c r="AT200" s="48"/>
      <c r="AU200" s="28">
        <v>0</v>
      </c>
      <c r="AV200" s="28">
        <v>0</v>
      </c>
      <c r="AW200" s="28">
        <v>0</v>
      </c>
      <c r="AX200" s="28">
        <v>0</v>
      </c>
      <c r="AY200" s="28">
        <v>0</v>
      </c>
      <c r="AZ200" s="42"/>
      <c r="BA200" s="51">
        <v>0</v>
      </c>
      <c r="BB200" s="36">
        <v>0</v>
      </c>
      <c r="BC200" s="36">
        <v>0</v>
      </c>
      <c r="BD200" s="36">
        <v>0</v>
      </c>
      <c r="BE200" s="36">
        <v>0</v>
      </c>
      <c r="BF200" s="36"/>
      <c r="BG200" s="48">
        <v>0</v>
      </c>
      <c r="BH200" s="48">
        <v>0</v>
      </c>
      <c r="BI200" s="48">
        <v>0</v>
      </c>
      <c r="BJ200" s="30">
        <v>0</v>
      </c>
      <c r="BK200" s="30">
        <v>0</v>
      </c>
      <c r="BL200" s="40"/>
      <c r="BM200" s="48">
        <v>0</v>
      </c>
      <c r="BN200" s="39">
        <v>0</v>
      </c>
      <c r="BO200" s="39">
        <v>0</v>
      </c>
      <c r="BP200" s="30">
        <v>0</v>
      </c>
      <c r="BQ200" s="30">
        <v>0</v>
      </c>
      <c r="BR200" s="39"/>
      <c r="BS200" s="43">
        <v>0</v>
      </c>
      <c r="BT200" s="48">
        <v>0</v>
      </c>
      <c r="BU200" s="48">
        <v>0</v>
      </c>
      <c r="BV200" s="36">
        <v>0</v>
      </c>
      <c r="BW200" s="36">
        <v>0</v>
      </c>
      <c r="BX200" s="36"/>
      <c r="BY200" s="43">
        <v>0</v>
      </c>
      <c r="BZ200" s="36">
        <v>0</v>
      </c>
      <c r="CA200" s="36">
        <v>0</v>
      </c>
      <c r="CB200" s="30">
        <v>0</v>
      </c>
      <c r="CC200" s="30">
        <v>0</v>
      </c>
      <c r="CD200" s="48"/>
      <c r="CE200" s="28">
        <f t="shared" si="24"/>
        <v>1019198</v>
      </c>
      <c r="CF200" s="28">
        <f t="shared" si="24"/>
        <v>1019198</v>
      </c>
      <c r="CG200" s="28">
        <f t="shared" si="24"/>
        <v>1019198</v>
      </c>
      <c r="CH200" s="28">
        <f t="shared" si="28"/>
        <v>1019198</v>
      </c>
      <c r="CI200" s="28">
        <f t="shared" si="28"/>
        <v>1019198</v>
      </c>
      <c r="CK200" s="43">
        <v>0</v>
      </c>
      <c r="CL200" s="28">
        <v>0</v>
      </c>
      <c r="CM200" s="28">
        <v>0</v>
      </c>
      <c r="CN200" s="28">
        <v>0</v>
      </c>
      <c r="CO200" s="28">
        <v>0</v>
      </c>
      <c r="CQ200" s="28">
        <v>0</v>
      </c>
      <c r="CR200" s="28">
        <v>0</v>
      </c>
      <c r="CS200" s="28">
        <v>0</v>
      </c>
      <c r="CT200" s="28">
        <v>0</v>
      </c>
      <c r="CU200" s="28">
        <v>0</v>
      </c>
      <c r="CW200" s="28">
        <f t="shared" si="25"/>
        <v>1019198</v>
      </c>
      <c r="CX200" s="28">
        <f t="shared" si="25"/>
        <v>1019198</v>
      </c>
      <c r="CY200" s="28">
        <f t="shared" si="25"/>
        <v>1019198</v>
      </c>
      <c r="CZ200" s="28">
        <f t="shared" si="29"/>
        <v>1019198</v>
      </c>
      <c r="DA200" s="28">
        <f t="shared" si="29"/>
        <v>1019198</v>
      </c>
      <c r="DC200" s="28">
        <f t="shared" si="30"/>
        <v>0</v>
      </c>
      <c r="DD200" s="28">
        <f t="shared" si="30"/>
        <v>0</v>
      </c>
      <c r="DF200" s="28">
        <f t="shared" si="31"/>
        <v>0</v>
      </c>
    </row>
    <row r="201" spans="1:110" x14ac:dyDescent="0.3">
      <c r="A201" s="44" t="s">
        <v>230</v>
      </c>
      <c r="B201" s="39">
        <v>0</v>
      </c>
      <c r="C201" s="39">
        <v>0</v>
      </c>
      <c r="D201" s="39">
        <v>0</v>
      </c>
      <c r="E201" s="39">
        <v>0</v>
      </c>
      <c r="F201" s="39">
        <v>0</v>
      </c>
      <c r="G201" s="52"/>
      <c r="H201" s="39">
        <v>4922</v>
      </c>
      <c r="I201" s="43">
        <v>2497</v>
      </c>
      <c r="J201" s="43">
        <v>2497</v>
      </c>
      <c r="K201" s="43">
        <v>0</v>
      </c>
      <c r="L201" s="43">
        <v>0</v>
      </c>
      <c r="M201" s="52"/>
      <c r="N201" s="39">
        <v>0</v>
      </c>
      <c r="O201" s="39">
        <v>0</v>
      </c>
      <c r="P201" s="39">
        <v>0</v>
      </c>
      <c r="Q201" s="28">
        <v>0</v>
      </c>
      <c r="R201" s="28">
        <v>0</v>
      </c>
      <c r="S201" s="39"/>
      <c r="T201" s="28">
        <v>0</v>
      </c>
      <c r="U201" s="28">
        <v>0</v>
      </c>
      <c r="V201" s="28">
        <v>0</v>
      </c>
      <c r="W201" s="28">
        <v>0</v>
      </c>
      <c r="X201" s="28">
        <v>0</v>
      </c>
      <c r="Y201" s="39"/>
      <c r="Z201" s="28">
        <v>0</v>
      </c>
      <c r="AA201" s="28">
        <v>0</v>
      </c>
      <c r="AB201" s="28">
        <v>0</v>
      </c>
      <c r="AC201" s="28">
        <v>0</v>
      </c>
      <c r="AD201" s="28">
        <v>0</v>
      </c>
      <c r="AE201" s="33">
        <f t="shared" si="26"/>
        <v>0</v>
      </c>
      <c r="AF201" s="28">
        <f t="shared" si="27"/>
        <v>0</v>
      </c>
      <c r="AG201" s="39"/>
      <c r="AH201" s="28">
        <v>0</v>
      </c>
      <c r="AI201" s="28">
        <v>0</v>
      </c>
      <c r="AJ201" s="28">
        <v>0</v>
      </c>
      <c r="AK201" s="28">
        <v>0</v>
      </c>
      <c r="AL201" s="28">
        <v>0</v>
      </c>
      <c r="AN201" s="28">
        <v>0</v>
      </c>
      <c r="AO201" s="28">
        <v>0</v>
      </c>
      <c r="AP201" s="28">
        <v>0</v>
      </c>
      <c r="AQ201" s="28">
        <v>0</v>
      </c>
      <c r="AR201" s="28">
        <v>0</v>
      </c>
      <c r="AS201" s="39"/>
      <c r="AT201" s="39"/>
      <c r="AU201" s="28">
        <v>0</v>
      </c>
      <c r="AV201" s="28">
        <v>0</v>
      </c>
      <c r="AW201" s="28">
        <v>0</v>
      </c>
      <c r="AX201" s="28">
        <v>0</v>
      </c>
      <c r="AY201" s="28">
        <v>0</v>
      </c>
      <c r="AZ201" s="53"/>
      <c r="BA201" s="51">
        <v>0</v>
      </c>
      <c r="BB201" s="36">
        <v>0</v>
      </c>
      <c r="BC201" s="36">
        <v>0</v>
      </c>
      <c r="BD201" s="36">
        <v>0</v>
      </c>
      <c r="BE201" s="36">
        <v>0</v>
      </c>
      <c r="BF201" s="36"/>
      <c r="BG201" s="39">
        <v>0</v>
      </c>
      <c r="BH201" s="48">
        <v>0</v>
      </c>
      <c r="BI201" s="48">
        <v>0</v>
      </c>
      <c r="BJ201" s="30">
        <v>0</v>
      </c>
      <c r="BK201" s="30">
        <v>0</v>
      </c>
      <c r="BL201" s="52"/>
      <c r="BM201" s="39">
        <v>0</v>
      </c>
      <c r="BN201" s="39">
        <v>0</v>
      </c>
      <c r="BO201" s="39">
        <v>0</v>
      </c>
      <c r="BP201" s="30">
        <v>0</v>
      </c>
      <c r="BQ201" s="30">
        <v>0</v>
      </c>
      <c r="BR201" s="39"/>
      <c r="BS201" s="43">
        <v>0</v>
      </c>
      <c r="BT201" s="49">
        <v>0</v>
      </c>
      <c r="BU201" s="49">
        <v>0</v>
      </c>
      <c r="BV201" s="36">
        <v>0</v>
      </c>
      <c r="BW201" s="36">
        <v>0</v>
      </c>
      <c r="BX201" s="36"/>
      <c r="BY201" s="43">
        <v>0</v>
      </c>
      <c r="BZ201" s="36">
        <v>0</v>
      </c>
      <c r="CA201" s="36">
        <v>0</v>
      </c>
      <c r="CB201" s="30">
        <v>0</v>
      </c>
      <c r="CC201" s="30">
        <v>0</v>
      </c>
      <c r="CD201" s="49"/>
      <c r="CE201" s="28">
        <f t="shared" si="24"/>
        <v>4922</v>
      </c>
      <c r="CF201" s="28">
        <f t="shared" si="24"/>
        <v>2497</v>
      </c>
      <c r="CG201" s="28">
        <f t="shared" si="24"/>
        <v>2497</v>
      </c>
      <c r="CH201" s="28">
        <f t="shared" si="28"/>
        <v>0</v>
      </c>
      <c r="CI201" s="28">
        <f t="shared" si="28"/>
        <v>0</v>
      </c>
      <c r="CK201" s="43">
        <v>0</v>
      </c>
      <c r="CL201" s="28">
        <v>0</v>
      </c>
      <c r="CM201" s="28">
        <v>0</v>
      </c>
      <c r="CN201" s="28">
        <v>0</v>
      </c>
      <c r="CO201" s="28">
        <v>0</v>
      </c>
      <c r="CQ201" s="28">
        <v>0</v>
      </c>
      <c r="CR201" s="28">
        <v>0</v>
      </c>
      <c r="CS201" s="28">
        <v>0</v>
      </c>
      <c r="CT201" s="28">
        <v>0</v>
      </c>
      <c r="CU201" s="28">
        <v>0</v>
      </c>
      <c r="CW201" s="28">
        <f t="shared" si="25"/>
        <v>4922</v>
      </c>
      <c r="CX201" s="28">
        <f t="shared" si="25"/>
        <v>2497</v>
      </c>
      <c r="CY201" s="28">
        <f t="shared" si="25"/>
        <v>2497</v>
      </c>
      <c r="CZ201" s="28">
        <f t="shared" si="29"/>
        <v>0</v>
      </c>
      <c r="DA201" s="28">
        <f t="shared" si="29"/>
        <v>0</v>
      </c>
      <c r="DC201" s="28">
        <f t="shared" si="30"/>
        <v>-2497</v>
      </c>
      <c r="DD201" s="28">
        <f t="shared" si="30"/>
        <v>-2497</v>
      </c>
      <c r="DF201" s="28">
        <f t="shared" si="31"/>
        <v>-4922</v>
      </c>
    </row>
    <row r="202" spans="1:110" x14ac:dyDescent="0.3">
      <c r="A202" s="44" t="s">
        <v>231</v>
      </c>
      <c r="B202" s="39">
        <v>0</v>
      </c>
      <c r="C202" s="39">
        <v>0</v>
      </c>
      <c r="D202" s="39">
        <v>0</v>
      </c>
      <c r="E202" s="39">
        <v>0</v>
      </c>
      <c r="F202" s="39">
        <v>0</v>
      </c>
      <c r="G202" s="52"/>
      <c r="H202" s="39">
        <v>0</v>
      </c>
      <c r="I202" s="39">
        <v>0</v>
      </c>
      <c r="J202" s="39">
        <v>0</v>
      </c>
      <c r="K202" s="39">
        <v>0</v>
      </c>
      <c r="L202" s="39">
        <v>0</v>
      </c>
      <c r="M202" s="52"/>
      <c r="N202" s="39">
        <v>0</v>
      </c>
      <c r="O202" s="39">
        <v>0</v>
      </c>
      <c r="P202" s="39">
        <v>0</v>
      </c>
      <c r="Q202" s="28">
        <v>0</v>
      </c>
      <c r="R202" s="28">
        <v>0</v>
      </c>
      <c r="S202" s="39"/>
      <c r="T202" s="28">
        <v>0</v>
      </c>
      <c r="U202" s="28">
        <v>0</v>
      </c>
      <c r="V202" s="28">
        <v>0</v>
      </c>
      <c r="W202" s="28">
        <v>0</v>
      </c>
      <c r="X202" s="28">
        <v>0</v>
      </c>
      <c r="Y202" s="39"/>
      <c r="Z202" s="28">
        <v>0</v>
      </c>
      <c r="AA202" s="28">
        <v>0</v>
      </c>
      <c r="AB202" s="28">
        <v>0</v>
      </c>
      <c r="AC202" s="28">
        <v>0</v>
      </c>
      <c r="AD202" s="28">
        <v>0</v>
      </c>
      <c r="AE202" s="33">
        <f t="shared" si="26"/>
        <v>0</v>
      </c>
      <c r="AF202" s="28">
        <f t="shared" si="27"/>
        <v>0</v>
      </c>
      <c r="AG202" s="39"/>
      <c r="AH202" s="28">
        <v>0</v>
      </c>
      <c r="AI202" s="28">
        <v>0</v>
      </c>
      <c r="AJ202" s="28">
        <v>0</v>
      </c>
      <c r="AK202" s="28">
        <v>0</v>
      </c>
      <c r="AL202" s="28">
        <v>0</v>
      </c>
      <c r="AN202" s="28">
        <v>0</v>
      </c>
      <c r="AO202" s="28">
        <v>0</v>
      </c>
      <c r="AP202" s="28">
        <v>0</v>
      </c>
      <c r="AQ202" s="28">
        <v>0</v>
      </c>
      <c r="AR202" s="28">
        <v>0</v>
      </c>
      <c r="AS202" s="39"/>
      <c r="AT202" s="39"/>
      <c r="AU202" s="28">
        <v>0</v>
      </c>
      <c r="AV202" s="28">
        <v>0</v>
      </c>
      <c r="AW202" s="28">
        <v>0</v>
      </c>
      <c r="AX202" s="28">
        <v>0</v>
      </c>
      <c r="AY202" s="28">
        <v>0</v>
      </c>
      <c r="AZ202" s="53"/>
      <c r="BA202" s="51">
        <v>0</v>
      </c>
      <c r="BB202" s="36">
        <v>0</v>
      </c>
      <c r="BC202" s="36">
        <v>0</v>
      </c>
      <c r="BD202" s="36">
        <v>0</v>
      </c>
      <c r="BE202" s="36">
        <v>0</v>
      </c>
      <c r="BF202" s="36"/>
      <c r="BG202" s="39">
        <v>92961</v>
      </c>
      <c r="BH202" s="48">
        <v>0</v>
      </c>
      <c r="BI202" s="48">
        <v>0</v>
      </c>
      <c r="BJ202" s="30">
        <v>0</v>
      </c>
      <c r="BK202" s="30">
        <v>0</v>
      </c>
      <c r="BL202" s="52"/>
      <c r="BM202" s="39">
        <v>0</v>
      </c>
      <c r="BN202" s="39">
        <v>0</v>
      </c>
      <c r="BO202" s="39">
        <v>0</v>
      </c>
      <c r="BP202" s="30">
        <v>0</v>
      </c>
      <c r="BQ202" s="30">
        <v>0</v>
      </c>
      <c r="BR202" s="39"/>
      <c r="BS202" s="43">
        <v>0</v>
      </c>
      <c r="BT202" s="49">
        <v>0</v>
      </c>
      <c r="BU202" s="49">
        <v>0</v>
      </c>
      <c r="BV202" s="36">
        <v>0</v>
      </c>
      <c r="BW202" s="36">
        <v>0</v>
      </c>
      <c r="BX202" s="36"/>
      <c r="BY202" s="43">
        <v>0</v>
      </c>
      <c r="BZ202" s="36">
        <v>0</v>
      </c>
      <c r="CA202" s="36">
        <v>0</v>
      </c>
      <c r="CB202" s="30">
        <v>0</v>
      </c>
      <c r="CC202" s="30">
        <v>0</v>
      </c>
      <c r="CD202" s="49"/>
      <c r="CE202" s="28">
        <f t="shared" si="24"/>
        <v>92961</v>
      </c>
      <c r="CF202" s="28">
        <f t="shared" si="24"/>
        <v>0</v>
      </c>
      <c r="CG202" s="28">
        <f t="shared" si="24"/>
        <v>0</v>
      </c>
      <c r="CH202" s="28">
        <f t="shared" si="28"/>
        <v>0</v>
      </c>
      <c r="CI202" s="28">
        <f t="shared" si="28"/>
        <v>0</v>
      </c>
      <c r="CK202" s="43">
        <v>0</v>
      </c>
      <c r="CL202" s="28">
        <v>0</v>
      </c>
      <c r="CM202" s="28">
        <v>0</v>
      </c>
      <c r="CN202" s="28">
        <v>0</v>
      </c>
      <c r="CO202" s="28">
        <v>0</v>
      </c>
      <c r="CQ202" s="28">
        <v>0</v>
      </c>
      <c r="CR202" s="28">
        <v>0</v>
      </c>
      <c r="CS202" s="28">
        <v>0</v>
      </c>
      <c r="CT202" s="28">
        <v>0</v>
      </c>
      <c r="CU202" s="28">
        <v>0</v>
      </c>
      <c r="CW202" s="28">
        <f t="shared" si="25"/>
        <v>92961</v>
      </c>
      <c r="CX202" s="28">
        <f t="shared" si="25"/>
        <v>0</v>
      </c>
      <c r="CY202" s="28">
        <f t="shared" si="25"/>
        <v>0</v>
      </c>
      <c r="CZ202" s="28">
        <f t="shared" si="29"/>
        <v>0</v>
      </c>
      <c r="DA202" s="28">
        <f t="shared" si="29"/>
        <v>0</v>
      </c>
      <c r="DC202" s="28">
        <f t="shared" si="30"/>
        <v>0</v>
      </c>
      <c r="DD202" s="28">
        <f t="shared" si="30"/>
        <v>0</v>
      </c>
      <c r="DF202" s="28">
        <f t="shared" si="31"/>
        <v>-92961</v>
      </c>
    </row>
    <row r="203" spans="1:110" x14ac:dyDescent="0.3">
      <c r="A203" s="44" t="s">
        <v>232</v>
      </c>
      <c r="B203" s="39">
        <v>0</v>
      </c>
      <c r="C203" s="39">
        <v>0</v>
      </c>
      <c r="D203" s="39">
        <v>0</v>
      </c>
      <c r="E203" s="39">
        <v>0</v>
      </c>
      <c r="F203" s="39">
        <v>0</v>
      </c>
      <c r="G203" s="52"/>
      <c r="H203" s="39">
        <v>0</v>
      </c>
      <c r="I203" s="43">
        <v>2263</v>
      </c>
      <c r="J203" s="43">
        <v>2263</v>
      </c>
      <c r="K203" s="43">
        <v>0</v>
      </c>
      <c r="L203" s="43">
        <v>0</v>
      </c>
      <c r="M203" s="52"/>
      <c r="N203" s="39">
        <v>0</v>
      </c>
      <c r="O203" s="39">
        <v>0</v>
      </c>
      <c r="P203" s="39">
        <v>0</v>
      </c>
      <c r="Q203" s="28">
        <v>0</v>
      </c>
      <c r="R203" s="28">
        <v>0</v>
      </c>
      <c r="S203" s="39"/>
      <c r="T203" s="28">
        <v>0</v>
      </c>
      <c r="U203" s="28">
        <v>0</v>
      </c>
      <c r="V203" s="28">
        <v>0</v>
      </c>
      <c r="W203" s="28">
        <v>0</v>
      </c>
      <c r="X203" s="28">
        <v>0</v>
      </c>
      <c r="Y203" s="39"/>
      <c r="Z203" s="28">
        <v>0</v>
      </c>
      <c r="AA203" s="28">
        <v>0</v>
      </c>
      <c r="AB203" s="28">
        <v>0</v>
      </c>
      <c r="AC203" s="28">
        <v>0</v>
      </c>
      <c r="AD203" s="28">
        <v>0</v>
      </c>
      <c r="AE203" s="33">
        <f t="shared" si="26"/>
        <v>0</v>
      </c>
      <c r="AF203" s="28">
        <f t="shared" si="27"/>
        <v>0</v>
      </c>
      <c r="AG203" s="39"/>
      <c r="AH203" s="28">
        <v>0</v>
      </c>
      <c r="AI203" s="28">
        <v>0</v>
      </c>
      <c r="AJ203" s="28">
        <v>0</v>
      </c>
      <c r="AK203" s="28">
        <v>0</v>
      </c>
      <c r="AL203" s="28">
        <v>0</v>
      </c>
      <c r="AN203" s="28">
        <v>0</v>
      </c>
      <c r="AO203" s="28">
        <v>0</v>
      </c>
      <c r="AP203" s="28">
        <v>0</v>
      </c>
      <c r="AQ203" s="28">
        <v>0</v>
      </c>
      <c r="AR203" s="28">
        <v>0</v>
      </c>
      <c r="AS203" s="39"/>
      <c r="AT203" s="39"/>
      <c r="AU203" s="28">
        <v>0</v>
      </c>
      <c r="AV203" s="28">
        <v>0</v>
      </c>
      <c r="AW203" s="28">
        <v>0</v>
      </c>
      <c r="AX203" s="28">
        <v>0</v>
      </c>
      <c r="AY203" s="28">
        <v>0</v>
      </c>
      <c r="AZ203" s="53"/>
      <c r="BA203" s="51">
        <v>0</v>
      </c>
      <c r="BB203" s="36">
        <v>0</v>
      </c>
      <c r="BC203" s="36">
        <v>0</v>
      </c>
      <c r="BD203" s="36">
        <v>0</v>
      </c>
      <c r="BE203" s="36">
        <v>0</v>
      </c>
      <c r="BF203" s="36"/>
      <c r="BG203" s="39">
        <v>0</v>
      </c>
      <c r="BH203" s="48">
        <v>0</v>
      </c>
      <c r="BI203" s="48">
        <v>0</v>
      </c>
      <c r="BJ203" s="30">
        <v>0</v>
      </c>
      <c r="BK203" s="30">
        <v>0</v>
      </c>
      <c r="BL203" s="52"/>
      <c r="BM203" s="39">
        <v>0</v>
      </c>
      <c r="BN203" s="39">
        <v>0</v>
      </c>
      <c r="BO203" s="39">
        <v>0</v>
      </c>
      <c r="BP203" s="30">
        <v>0</v>
      </c>
      <c r="BQ203" s="30">
        <v>0</v>
      </c>
      <c r="BR203" s="39"/>
      <c r="BS203" s="43">
        <v>0</v>
      </c>
      <c r="BT203" s="49">
        <v>0</v>
      </c>
      <c r="BU203" s="49">
        <v>0</v>
      </c>
      <c r="BV203" s="36">
        <v>0</v>
      </c>
      <c r="BW203" s="36">
        <v>0</v>
      </c>
      <c r="BX203" s="36"/>
      <c r="BY203" s="43">
        <v>0</v>
      </c>
      <c r="BZ203" s="36">
        <v>0</v>
      </c>
      <c r="CA203" s="36">
        <v>0</v>
      </c>
      <c r="CB203" s="30">
        <v>0</v>
      </c>
      <c r="CC203" s="30">
        <v>0</v>
      </c>
      <c r="CD203" s="49"/>
      <c r="CE203" s="28">
        <f t="shared" si="24"/>
        <v>0</v>
      </c>
      <c r="CF203" s="28">
        <f t="shared" si="24"/>
        <v>2263</v>
      </c>
      <c r="CG203" s="28">
        <f t="shared" si="24"/>
        <v>2263</v>
      </c>
      <c r="CH203" s="28">
        <f t="shared" si="28"/>
        <v>0</v>
      </c>
      <c r="CI203" s="28">
        <f t="shared" si="28"/>
        <v>0</v>
      </c>
      <c r="CK203" s="43">
        <v>0</v>
      </c>
      <c r="CL203" s="28">
        <v>0</v>
      </c>
      <c r="CM203" s="28">
        <v>0</v>
      </c>
      <c r="CN203" s="28">
        <v>0</v>
      </c>
      <c r="CO203" s="28">
        <v>0</v>
      </c>
      <c r="CQ203" s="28">
        <v>0</v>
      </c>
      <c r="CR203" s="28">
        <v>0</v>
      </c>
      <c r="CS203" s="28">
        <v>0</v>
      </c>
      <c r="CT203" s="28">
        <v>0</v>
      </c>
      <c r="CU203" s="28">
        <v>0</v>
      </c>
      <c r="CW203" s="28">
        <f t="shared" si="25"/>
        <v>0</v>
      </c>
      <c r="CX203" s="28">
        <f t="shared" si="25"/>
        <v>2263</v>
      </c>
      <c r="CY203" s="28">
        <f t="shared" si="25"/>
        <v>2263</v>
      </c>
      <c r="CZ203" s="28">
        <f t="shared" si="29"/>
        <v>0</v>
      </c>
      <c r="DA203" s="28">
        <f t="shared" si="29"/>
        <v>0</v>
      </c>
      <c r="DC203" s="28">
        <f t="shared" si="30"/>
        <v>-2263</v>
      </c>
      <c r="DD203" s="28">
        <f t="shared" si="30"/>
        <v>-2263</v>
      </c>
      <c r="DF203" s="28">
        <f t="shared" si="31"/>
        <v>0</v>
      </c>
    </row>
    <row r="204" spans="1:110" x14ac:dyDescent="0.3">
      <c r="A204" s="27" t="s">
        <v>233</v>
      </c>
      <c r="B204" s="39">
        <v>0</v>
      </c>
      <c r="C204" s="39">
        <v>0</v>
      </c>
      <c r="D204" s="39">
        <v>0</v>
      </c>
      <c r="E204" s="39">
        <v>0</v>
      </c>
      <c r="F204" s="39">
        <v>0</v>
      </c>
      <c r="G204" s="52"/>
      <c r="H204" s="39">
        <v>1821</v>
      </c>
      <c r="I204" s="39">
        <v>0</v>
      </c>
      <c r="J204" s="39">
        <v>0</v>
      </c>
      <c r="K204" s="39">
        <v>0</v>
      </c>
      <c r="L204" s="39">
        <v>0</v>
      </c>
      <c r="M204" s="52"/>
      <c r="N204" s="39">
        <v>0</v>
      </c>
      <c r="O204" s="39">
        <v>0</v>
      </c>
      <c r="P204" s="39">
        <v>0</v>
      </c>
      <c r="Q204" s="28">
        <v>0</v>
      </c>
      <c r="R204" s="28">
        <v>0</v>
      </c>
      <c r="S204" s="39"/>
      <c r="T204" s="28">
        <v>0</v>
      </c>
      <c r="U204" s="28">
        <v>0</v>
      </c>
      <c r="V204" s="28">
        <v>0</v>
      </c>
      <c r="W204" s="28">
        <v>0</v>
      </c>
      <c r="X204" s="28">
        <v>0</v>
      </c>
      <c r="Y204" s="39"/>
      <c r="Z204" s="28">
        <v>0</v>
      </c>
      <c r="AA204" s="28">
        <v>0</v>
      </c>
      <c r="AB204" s="28">
        <v>0</v>
      </c>
      <c r="AC204" s="28">
        <v>0</v>
      </c>
      <c r="AD204" s="28">
        <v>0</v>
      </c>
      <c r="AE204" s="33">
        <f t="shared" si="26"/>
        <v>0</v>
      </c>
      <c r="AF204" s="28">
        <f t="shared" si="27"/>
        <v>0</v>
      </c>
      <c r="AG204" s="39"/>
      <c r="AH204" s="28">
        <v>0</v>
      </c>
      <c r="AI204" s="28">
        <v>0</v>
      </c>
      <c r="AJ204" s="28">
        <v>0</v>
      </c>
      <c r="AK204" s="28">
        <v>0</v>
      </c>
      <c r="AL204" s="28">
        <v>0</v>
      </c>
      <c r="AN204" s="28">
        <v>0</v>
      </c>
      <c r="AO204" s="28">
        <v>0</v>
      </c>
      <c r="AP204" s="28">
        <v>0</v>
      </c>
      <c r="AQ204" s="28">
        <v>0</v>
      </c>
      <c r="AR204" s="28">
        <v>0</v>
      </c>
      <c r="AS204" s="39"/>
      <c r="AT204" s="39"/>
      <c r="AU204" s="28">
        <v>0</v>
      </c>
      <c r="AV204" s="28">
        <v>0</v>
      </c>
      <c r="AW204" s="28">
        <v>0</v>
      </c>
      <c r="AX204" s="28">
        <v>0</v>
      </c>
      <c r="AY204" s="28">
        <v>0</v>
      </c>
      <c r="AZ204" s="53"/>
      <c r="BA204" s="51">
        <v>0</v>
      </c>
      <c r="BB204" s="36">
        <v>0</v>
      </c>
      <c r="BC204" s="36">
        <v>0</v>
      </c>
      <c r="BD204" s="36">
        <v>0</v>
      </c>
      <c r="BE204" s="36">
        <v>0</v>
      </c>
      <c r="BF204" s="36"/>
      <c r="BG204" s="39">
        <v>0</v>
      </c>
      <c r="BH204" s="48">
        <v>0</v>
      </c>
      <c r="BI204" s="48">
        <v>0</v>
      </c>
      <c r="BJ204" s="30">
        <v>0</v>
      </c>
      <c r="BK204" s="30">
        <v>0</v>
      </c>
      <c r="BL204" s="52"/>
      <c r="BM204" s="39">
        <v>0</v>
      </c>
      <c r="BN204" s="39">
        <v>0</v>
      </c>
      <c r="BO204" s="39">
        <v>0</v>
      </c>
      <c r="BP204" s="30">
        <v>0</v>
      </c>
      <c r="BQ204" s="30">
        <v>0</v>
      </c>
      <c r="BR204" s="39"/>
      <c r="BS204" s="43">
        <v>0</v>
      </c>
      <c r="BT204" s="49">
        <v>0</v>
      </c>
      <c r="BU204" s="49">
        <v>0</v>
      </c>
      <c r="BV204" s="36">
        <v>0</v>
      </c>
      <c r="BW204" s="36">
        <v>0</v>
      </c>
      <c r="BX204" s="36"/>
      <c r="BY204" s="43">
        <v>0</v>
      </c>
      <c r="BZ204" s="36">
        <v>0</v>
      </c>
      <c r="CA204" s="36">
        <v>0</v>
      </c>
      <c r="CB204" s="30">
        <v>0</v>
      </c>
      <c r="CC204" s="30">
        <v>0</v>
      </c>
      <c r="CD204" s="49"/>
      <c r="CE204" s="28">
        <f t="shared" si="24"/>
        <v>1821</v>
      </c>
      <c r="CF204" s="28">
        <f t="shared" si="24"/>
        <v>0</v>
      </c>
      <c r="CG204" s="28">
        <f t="shared" si="24"/>
        <v>0</v>
      </c>
      <c r="CH204" s="28">
        <f t="shared" si="28"/>
        <v>0</v>
      </c>
      <c r="CI204" s="28">
        <f t="shared" si="28"/>
        <v>0</v>
      </c>
      <c r="CK204" s="43">
        <v>0</v>
      </c>
      <c r="CL204" s="28">
        <v>0</v>
      </c>
      <c r="CM204" s="28">
        <v>0</v>
      </c>
      <c r="CN204" s="28">
        <v>0</v>
      </c>
      <c r="CO204" s="28">
        <v>0</v>
      </c>
      <c r="CQ204" s="28">
        <v>0</v>
      </c>
      <c r="CR204" s="28">
        <v>7174.9750000000004</v>
      </c>
      <c r="CS204" s="28">
        <v>7174.9750000000004</v>
      </c>
      <c r="CT204" s="28">
        <v>7174.9750000000004</v>
      </c>
      <c r="CU204" s="28">
        <v>7174.9750000000004</v>
      </c>
      <c r="CW204" s="28">
        <f t="shared" si="25"/>
        <v>1821</v>
      </c>
      <c r="CX204" s="28">
        <f t="shared" si="25"/>
        <v>7174.9750000000004</v>
      </c>
      <c r="CY204" s="28">
        <f t="shared" si="25"/>
        <v>7174.9750000000004</v>
      </c>
      <c r="CZ204" s="28">
        <f t="shared" si="29"/>
        <v>7174.9750000000004</v>
      </c>
      <c r="DA204" s="28">
        <f t="shared" si="29"/>
        <v>7174.9750000000004</v>
      </c>
      <c r="DC204" s="28">
        <f t="shared" si="30"/>
        <v>0</v>
      </c>
      <c r="DD204" s="28">
        <f t="shared" si="30"/>
        <v>0</v>
      </c>
      <c r="DF204" s="28">
        <f t="shared" si="31"/>
        <v>5353.9750000000004</v>
      </c>
    </row>
    <row r="205" spans="1:110" x14ac:dyDescent="0.3">
      <c r="A205" s="27" t="s">
        <v>234</v>
      </c>
      <c r="B205" s="39">
        <v>0</v>
      </c>
      <c r="C205" s="39">
        <v>0</v>
      </c>
      <c r="D205" s="39">
        <v>0</v>
      </c>
      <c r="E205" s="39">
        <v>0</v>
      </c>
      <c r="F205" s="39">
        <v>0</v>
      </c>
      <c r="G205" s="52"/>
      <c r="H205" s="39">
        <v>0</v>
      </c>
      <c r="I205" s="39">
        <v>0</v>
      </c>
      <c r="J205" s="39">
        <v>0</v>
      </c>
      <c r="K205" s="39">
        <v>0</v>
      </c>
      <c r="L205" s="39">
        <v>0</v>
      </c>
      <c r="M205" s="52"/>
      <c r="N205" s="39">
        <v>0</v>
      </c>
      <c r="O205" s="39">
        <v>0</v>
      </c>
      <c r="P205" s="39">
        <v>0</v>
      </c>
      <c r="Q205" s="28">
        <v>0</v>
      </c>
      <c r="R205" s="28">
        <v>0</v>
      </c>
      <c r="S205" s="39"/>
      <c r="T205" s="28">
        <v>0</v>
      </c>
      <c r="U205" s="28">
        <v>0</v>
      </c>
      <c r="V205" s="28">
        <v>0</v>
      </c>
      <c r="W205" s="28">
        <v>0</v>
      </c>
      <c r="X205" s="28">
        <v>0</v>
      </c>
      <c r="Y205" s="39"/>
      <c r="Z205" s="28">
        <v>0</v>
      </c>
      <c r="AA205" s="28">
        <v>0</v>
      </c>
      <c r="AB205" s="28">
        <v>0</v>
      </c>
      <c r="AC205" s="28">
        <v>0</v>
      </c>
      <c r="AD205" s="28">
        <v>0</v>
      </c>
      <c r="AE205" s="33">
        <f t="shared" si="26"/>
        <v>0</v>
      </c>
      <c r="AF205" s="28">
        <f t="shared" si="27"/>
        <v>0</v>
      </c>
      <c r="AG205" s="39"/>
      <c r="AH205" s="28">
        <v>0</v>
      </c>
      <c r="AI205" s="28">
        <v>0</v>
      </c>
      <c r="AJ205" s="28">
        <v>0</v>
      </c>
      <c r="AK205" s="28">
        <v>0</v>
      </c>
      <c r="AL205" s="28">
        <v>0</v>
      </c>
      <c r="AN205" s="28">
        <v>0</v>
      </c>
      <c r="AO205" s="28">
        <v>0</v>
      </c>
      <c r="AP205" s="28">
        <v>0</v>
      </c>
      <c r="AQ205" s="28">
        <v>0</v>
      </c>
      <c r="AR205" s="28">
        <v>0</v>
      </c>
      <c r="AS205" s="39"/>
      <c r="AT205" s="39"/>
      <c r="AU205" s="28">
        <v>0</v>
      </c>
      <c r="AV205" s="28">
        <v>0</v>
      </c>
      <c r="AW205" s="28">
        <v>0</v>
      </c>
      <c r="AX205" s="28">
        <v>0</v>
      </c>
      <c r="AY205" s="28">
        <v>0</v>
      </c>
      <c r="AZ205" s="53"/>
      <c r="BA205" s="51">
        <v>0</v>
      </c>
      <c r="BB205" s="36">
        <v>0</v>
      </c>
      <c r="BC205" s="36">
        <v>0</v>
      </c>
      <c r="BD205" s="36">
        <v>0</v>
      </c>
      <c r="BE205" s="36">
        <v>0</v>
      </c>
      <c r="BF205" s="36"/>
      <c r="BG205" s="39">
        <v>354311</v>
      </c>
      <c r="BH205" s="48">
        <v>0</v>
      </c>
      <c r="BI205" s="48">
        <v>0</v>
      </c>
      <c r="BJ205" s="30">
        <v>0</v>
      </c>
      <c r="BK205" s="30">
        <v>0</v>
      </c>
      <c r="BL205" s="52"/>
      <c r="BM205" s="39">
        <v>0</v>
      </c>
      <c r="BN205" s="39">
        <v>0</v>
      </c>
      <c r="BO205" s="39">
        <v>0</v>
      </c>
      <c r="BP205" s="30">
        <v>0</v>
      </c>
      <c r="BQ205" s="30">
        <v>0</v>
      </c>
      <c r="BR205" s="39"/>
      <c r="BS205" s="43">
        <v>0</v>
      </c>
      <c r="BT205" s="49">
        <v>0</v>
      </c>
      <c r="BU205" s="49">
        <v>0</v>
      </c>
      <c r="BV205" s="36">
        <v>0</v>
      </c>
      <c r="BW205" s="36">
        <v>0</v>
      </c>
      <c r="BX205" s="36"/>
      <c r="BY205" s="43">
        <v>0</v>
      </c>
      <c r="BZ205" s="36">
        <v>0</v>
      </c>
      <c r="CA205" s="36">
        <v>0</v>
      </c>
      <c r="CB205" s="30">
        <v>0</v>
      </c>
      <c r="CC205" s="30">
        <v>0</v>
      </c>
      <c r="CD205" s="49"/>
      <c r="CE205" s="28">
        <f t="shared" si="24"/>
        <v>354311</v>
      </c>
      <c r="CF205" s="28">
        <f t="shared" si="24"/>
        <v>0</v>
      </c>
      <c r="CG205" s="28">
        <f t="shared" si="24"/>
        <v>0</v>
      </c>
      <c r="CH205" s="28">
        <f t="shared" si="28"/>
        <v>0</v>
      </c>
      <c r="CI205" s="28">
        <f t="shared" si="28"/>
        <v>0</v>
      </c>
      <c r="CK205" s="43">
        <v>0</v>
      </c>
      <c r="CL205" s="28">
        <v>0</v>
      </c>
      <c r="CM205" s="28">
        <v>0</v>
      </c>
      <c r="CN205" s="28">
        <v>0</v>
      </c>
      <c r="CO205" s="28">
        <v>0</v>
      </c>
      <c r="CQ205" s="28">
        <v>0</v>
      </c>
      <c r="CR205" s="28">
        <v>0</v>
      </c>
      <c r="CS205" s="28">
        <v>0</v>
      </c>
      <c r="CT205" s="28">
        <v>0</v>
      </c>
      <c r="CU205" s="28">
        <v>0</v>
      </c>
      <c r="CW205" s="28">
        <f t="shared" si="25"/>
        <v>354311</v>
      </c>
      <c r="CX205" s="28">
        <f t="shared" si="25"/>
        <v>0</v>
      </c>
      <c r="CY205" s="28">
        <f t="shared" si="25"/>
        <v>0</v>
      </c>
      <c r="CZ205" s="28">
        <f t="shared" si="29"/>
        <v>0</v>
      </c>
      <c r="DA205" s="28">
        <f t="shared" si="29"/>
        <v>0</v>
      </c>
      <c r="DC205" s="28">
        <f t="shared" si="30"/>
        <v>0</v>
      </c>
      <c r="DD205" s="28">
        <f t="shared" si="30"/>
        <v>0</v>
      </c>
      <c r="DF205" s="28">
        <f t="shared" si="31"/>
        <v>-354311</v>
      </c>
    </row>
    <row r="206" spans="1:110" x14ac:dyDescent="0.3">
      <c r="A206" s="27" t="s">
        <v>235</v>
      </c>
      <c r="B206" s="39">
        <v>0</v>
      </c>
      <c r="C206" s="39">
        <v>0</v>
      </c>
      <c r="D206" s="39">
        <v>0</v>
      </c>
      <c r="E206" s="39">
        <v>0</v>
      </c>
      <c r="F206" s="39">
        <v>0</v>
      </c>
      <c r="G206" s="52"/>
      <c r="H206" s="39">
        <v>0</v>
      </c>
      <c r="I206" s="39">
        <v>0</v>
      </c>
      <c r="J206" s="39">
        <v>0</v>
      </c>
      <c r="K206" s="39">
        <v>0</v>
      </c>
      <c r="L206" s="39">
        <v>0</v>
      </c>
      <c r="M206" s="52"/>
      <c r="N206" s="39">
        <v>0</v>
      </c>
      <c r="O206" s="39">
        <v>0</v>
      </c>
      <c r="P206" s="39">
        <v>0</v>
      </c>
      <c r="Q206" s="28">
        <v>0</v>
      </c>
      <c r="R206" s="28">
        <v>0</v>
      </c>
      <c r="S206" s="39"/>
      <c r="T206" s="28">
        <v>0</v>
      </c>
      <c r="U206" s="28">
        <v>0</v>
      </c>
      <c r="V206" s="28">
        <v>0</v>
      </c>
      <c r="W206" s="28">
        <v>0</v>
      </c>
      <c r="X206" s="28">
        <v>0</v>
      </c>
      <c r="Y206" s="39"/>
      <c r="Z206" s="28">
        <v>0</v>
      </c>
      <c r="AA206" s="28">
        <v>0</v>
      </c>
      <c r="AB206" s="28">
        <v>0</v>
      </c>
      <c r="AC206" s="28">
        <v>0</v>
      </c>
      <c r="AD206" s="28">
        <v>0</v>
      </c>
      <c r="AE206" s="33">
        <f t="shared" si="26"/>
        <v>0</v>
      </c>
      <c r="AF206" s="28">
        <f t="shared" si="27"/>
        <v>0</v>
      </c>
      <c r="AG206" s="39"/>
      <c r="AH206" s="28">
        <v>0</v>
      </c>
      <c r="AI206" s="28">
        <v>0</v>
      </c>
      <c r="AJ206" s="28">
        <v>0</v>
      </c>
      <c r="AK206" s="28">
        <v>0</v>
      </c>
      <c r="AL206" s="28">
        <v>0</v>
      </c>
      <c r="AN206" s="28">
        <v>0</v>
      </c>
      <c r="AO206" s="28">
        <v>0</v>
      </c>
      <c r="AP206" s="28">
        <v>0</v>
      </c>
      <c r="AQ206" s="28">
        <v>0</v>
      </c>
      <c r="AR206" s="28">
        <v>0</v>
      </c>
      <c r="AS206" s="39"/>
      <c r="AT206" s="39"/>
      <c r="AU206" s="28">
        <v>0</v>
      </c>
      <c r="AV206" s="28">
        <v>0</v>
      </c>
      <c r="AW206" s="28">
        <v>0</v>
      </c>
      <c r="AX206" s="28">
        <v>0</v>
      </c>
      <c r="AY206" s="28">
        <v>0</v>
      </c>
      <c r="AZ206" s="53"/>
      <c r="BA206" s="51">
        <v>0</v>
      </c>
      <c r="BB206" s="36">
        <v>0</v>
      </c>
      <c r="BC206" s="36">
        <v>0</v>
      </c>
      <c r="BD206" s="36">
        <v>0</v>
      </c>
      <c r="BE206" s="36">
        <v>0</v>
      </c>
      <c r="BF206" s="36"/>
      <c r="BG206" s="39">
        <v>436718</v>
      </c>
      <c r="BH206" s="48">
        <v>0</v>
      </c>
      <c r="BI206" s="48">
        <v>0</v>
      </c>
      <c r="BJ206" s="30">
        <v>0</v>
      </c>
      <c r="BK206" s="30">
        <v>0</v>
      </c>
      <c r="BL206" s="52"/>
      <c r="BM206" s="39">
        <v>0</v>
      </c>
      <c r="BN206" s="39">
        <v>0</v>
      </c>
      <c r="BO206" s="39">
        <v>0</v>
      </c>
      <c r="BP206" s="30">
        <v>0</v>
      </c>
      <c r="BQ206" s="30">
        <v>0</v>
      </c>
      <c r="BR206" s="39"/>
      <c r="BS206" s="43">
        <v>0</v>
      </c>
      <c r="BT206" s="49">
        <v>0</v>
      </c>
      <c r="BU206" s="49">
        <v>0</v>
      </c>
      <c r="BV206" s="36">
        <v>0</v>
      </c>
      <c r="BW206" s="36">
        <v>0</v>
      </c>
      <c r="BX206" s="36"/>
      <c r="BY206" s="43">
        <v>0</v>
      </c>
      <c r="BZ206" s="36">
        <v>0</v>
      </c>
      <c r="CA206" s="36">
        <v>0</v>
      </c>
      <c r="CB206" s="30">
        <v>0</v>
      </c>
      <c r="CC206" s="30">
        <v>0</v>
      </c>
      <c r="CD206" s="49"/>
      <c r="CE206" s="28">
        <f t="shared" si="24"/>
        <v>436718</v>
      </c>
      <c r="CF206" s="28">
        <f t="shared" si="24"/>
        <v>0</v>
      </c>
      <c r="CG206" s="28">
        <f t="shared" si="24"/>
        <v>0</v>
      </c>
      <c r="CH206" s="28">
        <f t="shared" si="28"/>
        <v>0</v>
      </c>
      <c r="CI206" s="28">
        <f t="shared" si="28"/>
        <v>0</v>
      </c>
      <c r="CK206" s="43">
        <v>0</v>
      </c>
      <c r="CL206" s="28">
        <v>0</v>
      </c>
      <c r="CM206" s="28">
        <v>0</v>
      </c>
      <c r="CN206" s="28">
        <v>0</v>
      </c>
      <c r="CO206" s="28">
        <v>0</v>
      </c>
      <c r="CQ206" s="28">
        <v>0</v>
      </c>
      <c r="CR206" s="28">
        <v>0</v>
      </c>
      <c r="CS206" s="28">
        <v>0</v>
      </c>
      <c r="CT206" s="28">
        <v>0</v>
      </c>
      <c r="CU206" s="28">
        <v>0</v>
      </c>
      <c r="CW206" s="28">
        <f t="shared" si="25"/>
        <v>436718</v>
      </c>
      <c r="CX206" s="28">
        <f t="shared" si="25"/>
        <v>0</v>
      </c>
      <c r="CY206" s="28">
        <f t="shared" si="25"/>
        <v>0</v>
      </c>
      <c r="CZ206" s="28">
        <f t="shared" si="29"/>
        <v>0</v>
      </c>
      <c r="DA206" s="28">
        <f t="shared" si="29"/>
        <v>0</v>
      </c>
      <c r="DC206" s="28">
        <f t="shared" si="30"/>
        <v>0</v>
      </c>
      <c r="DD206" s="28">
        <f t="shared" si="30"/>
        <v>0</v>
      </c>
      <c r="DF206" s="28">
        <f t="shared" si="31"/>
        <v>-436718</v>
      </c>
    </row>
    <row r="207" spans="1:110" x14ac:dyDescent="0.3">
      <c r="A207" s="27" t="s">
        <v>236</v>
      </c>
      <c r="B207" s="39">
        <v>0</v>
      </c>
      <c r="C207" s="39">
        <v>0</v>
      </c>
      <c r="D207" s="39">
        <v>0</v>
      </c>
      <c r="E207" s="39">
        <v>0</v>
      </c>
      <c r="F207" s="39">
        <v>0</v>
      </c>
      <c r="G207" s="52"/>
      <c r="H207" s="39">
        <v>9445</v>
      </c>
      <c r="I207" s="39">
        <v>0</v>
      </c>
      <c r="J207" s="39">
        <v>0</v>
      </c>
      <c r="K207" s="39">
        <v>0</v>
      </c>
      <c r="L207" s="39">
        <v>0</v>
      </c>
      <c r="M207" s="52"/>
      <c r="N207" s="39">
        <v>0</v>
      </c>
      <c r="O207" s="39">
        <v>0</v>
      </c>
      <c r="P207" s="39">
        <v>0</v>
      </c>
      <c r="Q207" s="28">
        <v>0</v>
      </c>
      <c r="R207" s="28">
        <v>0</v>
      </c>
      <c r="S207" s="39"/>
      <c r="T207" s="28">
        <v>0</v>
      </c>
      <c r="U207" s="28">
        <v>0</v>
      </c>
      <c r="V207" s="28">
        <v>0</v>
      </c>
      <c r="W207" s="28">
        <v>0</v>
      </c>
      <c r="X207" s="28">
        <v>0</v>
      </c>
      <c r="Y207" s="39"/>
      <c r="Z207" s="28">
        <v>0</v>
      </c>
      <c r="AA207" s="28">
        <v>0</v>
      </c>
      <c r="AB207" s="28">
        <v>0</v>
      </c>
      <c r="AC207" s="28">
        <v>0</v>
      </c>
      <c r="AD207" s="28">
        <v>0</v>
      </c>
      <c r="AE207" s="33">
        <f t="shared" si="26"/>
        <v>0</v>
      </c>
      <c r="AF207" s="28">
        <f t="shared" si="27"/>
        <v>0</v>
      </c>
      <c r="AG207" s="39"/>
      <c r="AH207" s="28">
        <v>0</v>
      </c>
      <c r="AI207" s="28">
        <v>0</v>
      </c>
      <c r="AJ207" s="28">
        <v>0</v>
      </c>
      <c r="AK207" s="28">
        <v>0</v>
      </c>
      <c r="AL207" s="28">
        <v>0</v>
      </c>
      <c r="AN207" s="28">
        <v>0</v>
      </c>
      <c r="AO207" s="28">
        <v>0</v>
      </c>
      <c r="AP207" s="28">
        <v>0</v>
      </c>
      <c r="AQ207" s="28">
        <v>0</v>
      </c>
      <c r="AR207" s="28">
        <v>0</v>
      </c>
      <c r="AS207" s="39"/>
      <c r="AT207" s="39"/>
      <c r="AU207" s="28">
        <v>0</v>
      </c>
      <c r="AV207" s="28">
        <v>0</v>
      </c>
      <c r="AW207" s="28">
        <v>0</v>
      </c>
      <c r="AX207" s="28">
        <v>0</v>
      </c>
      <c r="AY207" s="28">
        <v>0</v>
      </c>
      <c r="AZ207" s="53"/>
      <c r="BA207" s="51">
        <v>0</v>
      </c>
      <c r="BB207" s="36">
        <v>0</v>
      </c>
      <c r="BC207" s="36">
        <v>0</v>
      </c>
      <c r="BD207" s="36">
        <v>0</v>
      </c>
      <c r="BE207" s="36">
        <v>0</v>
      </c>
      <c r="BF207" s="36"/>
      <c r="BG207" s="39">
        <v>0</v>
      </c>
      <c r="BH207" s="48">
        <v>0</v>
      </c>
      <c r="BI207" s="48">
        <v>0</v>
      </c>
      <c r="BJ207" s="30">
        <v>0</v>
      </c>
      <c r="BK207" s="30">
        <v>0</v>
      </c>
      <c r="BL207" s="52"/>
      <c r="BM207" s="39">
        <v>0</v>
      </c>
      <c r="BN207" s="39">
        <v>0</v>
      </c>
      <c r="BO207" s="39">
        <v>0</v>
      </c>
      <c r="BP207" s="30">
        <v>0</v>
      </c>
      <c r="BQ207" s="30">
        <v>0</v>
      </c>
      <c r="BR207" s="39"/>
      <c r="BS207" s="43">
        <v>0</v>
      </c>
      <c r="BT207" s="49">
        <v>0</v>
      </c>
      <c r="BU207" s="49">
        <v>0</v>
      </c>
      <c r="BV207" s="36">
        <v>0</v>
      </c>
      <c r="BW207" s="36">
        <v>0</v>
      </c>
      <c r="BX207" s="36"/>
      <c r="BY207" s="43">
        <v>0</v>
      </c>
      <c r="BZ207" s="36">
        <v>0</v>
      </c>
      <c r="CA207" s="36">
        <v>0</v>
      </c>
      <c r="CB207" s="30">
        <v>0</v>
      </c>
      <c r="CC207" s="30">
        <v>0</v>
      </c>
      <c r="CD207" s="49"/>
      <c r="CE207" s="28">
        <f t="shared" si="24"/>
        <v>9445</v>
      </c>
      <c r="CF207" s="28">
        <f t="shared" si="24"/>
        <v>0</v>
      </c>
      <c r="CG207" s="28">
        <f t="shared" si="24"/>
        <v>0</v>
      </c>
      <c r="CH207" s="28">
        <f t="shared" si="28"/>
        <v>0</v>
      </c>
      <c r="CI207" s="28">
        <f t="shared" si="28"/>
        <v>0</v>
      </c>
      <c r="CK207" s="43">
        <v>0</v>
      </c>
      <c r="CL207" s="28">
        <v>0</v>
      </c>
      <c r="CM207" s="28">
        <v>0</v>
      </c>
      <c r="CN207" s="28">
        <v>0</v>
      </c>
      <c r="CO207" s="28">
        <v>0</v>
      </c>
      <c r="CQ207" s="28">
        <v>0</v>
      </c>
      <c r="CR207" s="28">
        <v>38169.214999999997</v>
      </c>
      <c r="CS207" s="28">
        <v>38169.214999999997</v>
      </c>
      <c r="CT207" s="28">
        <v>38169.214999999997</v>
      </c>
      <c r="CU207" s="28">
        <v>38169.214999999997</v>
      </c>
      <c r="CW207" s="28">
        <f t="shared" si="25"/>
        <v>9445</v>
      </c>
      <c r="CX207" s="28">
        <f t="shared" si="25"/>
        <v>38169.214999999997</v>
      </c>
      <c r="CY207" s="28">
        <f t="shared" si="25"/>
        <v>38169.214999999997</v>
      </c>
      <c r="CZ207" s="28">
        <f t="shared" si="29"/>
        <v>38169.214999999997</v>
      </c>
      <c r="DA207" s="28">
        <f t="shared" si="29"/>
        <v>38169.214999999997</v>
      </c>
      <c r="DC207" s="28">
        <f t="shared" si="30"/>
        <v>0</v>
      </c>
      <c r="DD207" s="28">
        <f t="shared" si="30"/>
        <v>0</v>
      </c>
      <c r="DF207" s="28">
        <f t="shared" si="31"/>
        <v>28724.214999999997</v>
      </c>
    </row>
    <row r="208" spans="1:110" x14ac:dyDescent="0.3">
      <c r="A208" s="27" t="s">
        <v>237</v>
      </c>
      <c r="B208" s="39">
        <v>0</v>
      </c>
      <c r="C208" s="39">
        <v>0</v>
      </c>
      <c r="D208" s="39">
        <v>0</v>
      </c>
      <c r="E208" s="39">
        <v>0</v>
      </c>
      <c r="F208" s="39">
        <v>0</v>
      </c>
      <c r="G208" s="52"/>
      <c r="H208" s="39">
        <v>0</v>
      </c>
      <c r="I208" s="39">
        <v>0</v>
      </c>
      <c r="J208" s="39">
        <v>0</v>
      </c>
      <c r="K208" s="39">
        <v>0</v>
      </c>
      <c r="L208" s="39">
        <v>0</v>
      </c>
      <c r="M208" s="52"/>
      <c r="N208" s="39">
        <v>0</v>
      </c>
      <c r="O208" s="39">
        <v>0</v>
      </c>
      <c r="P208" s="39">
        <v>0</v>
      </c>
      <c r="Q208" s="28">
        <v>0</v>
      </c>
      <c r="R208" s="28">
        <v>0</v>
      </c>
      <c r="S208" s="39"/>
      <c r="T208" s="28">
        <v>0</v>
      </c>
      <c r="U208" s="28">
        <v>0</v>
      </c>
      <c r="V208" s="28">
        <v>0</v>
      </c>
      <c r="W208" s="28">
        <v>0</v>
      </c>
      <c r="X208" s="28">
        <v>0</v>
      </c>
      <c r="Y208" s="39"/>
      <c r="Z208" s="28">
        <v>0</v>
      </c>
      <c r="AA208" s="28">
        <v>0</v>
      </c>
      <c r="AB208" s="28">
        <v>0</v>
      </c>
      <c r="AC208" s="28">
        <v>0</v>
      </c>
      <c r="AD208" s="28">
        <v>0</v>
      </c>
      <c r="AE208" s="33">
        <f t="shared" si="26"/>
        <v>0</v>
      </c>
      <c r="AF208" s="28">
        <f t="shared" si="27"/>
        <v>0</v>
      </c>
      <c r="AG208" s="39"/>
      <c r="AH208" s="28">
        <v>0</v>
      </c>
      <c r="AI208" s="28">
        <v>0</v>
      </c>
      <c r="AJ208" s="28">
        <v>0</v>
      </c>
      <c r="AK208" s="28">
        <v>0</v>
      </c>
      <c r="AL208" s="28">
        <v>0</v>
      </c>
      <c r="AN208" s="28">
        <v>0</v>
      </c>
      <c r="AO208" s="28">
        <v>0</v>
      </c>
      <c r="AP208" s="28">
        <v>0</v>
      </c>
      <c r="AQ208" s="28">
        <v>0</v>
      </c>
      <c r="AR208" s="28">
        <v>0</v>
      </c>
      <c r="AS208" s="39"/>
      <c r="AT208" s="39"/>
      <c r="AU208" s="28">
        <v>0</v>
      </c>
      <c r="AV208" s="28">
        <v>0</v>
      </c>
      <c r="AW208" s="28">
        <v>0</v>
      </c>
      <c r="AX208" s="28">
        <v>0</v>
      </c>
      <c r="AY208" s="28">
        <v>0</v>
      </c>
      <c r="AZ208" s="53"/>
      <c r="BA208" s="51">
        <v>0</v>
      </c>
      <c r="BB208" s="36">
        <v>0</v>
      </c>
      <c r="BC208" s="36">
        <v>0</v>
      </c>
      <c r="BD208" s="36">
        <v>0</v>
      </c>
      <c r="BE208" s="36">
        <v>0</v>
      </c>
      <c r="BF208" s="36"/>
      <c r="BG208" s="39">
        <v>910442</v>
      </c>
      <c r="BH208" s="48">
        <v>0</v>
      </c>
      <c r="BI208" s="48">
        <v>0</v>
      </c>
      <c r="BJ208" s="30">
        <v>0</v>
      </c>
      <c r="BK208" s="30">
        <v>0</v>
      </c>
      <c r="BL208" s="52"/>
      <c r="BM208" s="39">
        <v>0</v>
      </c>
      <c r="BN208" s="39">
        <v>0</v>
      </c>
      <c r="BO208" s="39">
        <v>0</v>
      </c>
      <c r="BP208" s="30">
        <v>0</v>
      </c>
      <c r="BQ208" s="30">
        <v>0</v>
      </c>
      <c r="BR208" s="39"/>
      <c r="BS208" s="43">
        <v>0</v>
      </c>
      <c r="BT208" s="49">
        <v>0</v>
      </c>
      <c r="BU208" s="49">
        <v>0</v>
      </c>
      <c r="BV208" s="36">
        <v>0</v>
      </c>
      <c r="BW208" s="36">
        <v>0</v>
      </c>
      <c r="BX208" s="36"/>
      <c r="BY208" s="43">
        <v>0</v>
      </c>
      <c r="BZ208" s="36">
        <v>0</v>
      </c>
      <c r="CA208" s="36">
        <v>0</v>
      </c>
      <c r="CB208" s="30">
        <v>0</v>
      </c>
      <c r="CC208" s="30">
        <v>0</v>
      </c>
      <c r="CD208" s="49"/>
      <c r="CE208" s="28">
        <f t="shared" si="24"/>
        <v>910442</v>
      </c>
      <c r="CF208" s="28">
        <f t="shared" si="24"/>
        <v>0</v>
      </c>
      <c r="CG208" s="28">
        <f t="shared" si="24"/>
        <v>0</v>
      </c>
      <c r="CH208" s="28">
        <f t="shared" si="28"/>
        <v>0</v>
      </c>
      <c r="CI208" s="28">
        <f t="shared" si="28"/>
        <v>0</v>
      </c>
      <c r="CK208" s="43">
        <v>0</v>
      </c>
      <c r="CL208" s="28">
        <v>0</v>
      </c>
      <c r="CM208" s="28">
        <v>0</v>
      </c>
      <c r="CN208" s="28">
        <v>0</v>
      </c>
      <c r="CO208" s="28">
        <v>0</v>
      </c>
      <c r="CQ208" s="28">
        <v>0</v>
      </c>
      <c r="CR208" s="28">
        <v>0</v>
      </c>
      <c r="CS208" s="28">
        <v>0</v>
      </c>
      <c r="CT208" s="28">
        <v>0</v>
      </c>
      <c r="CU208" s="28">
        <v>0</v>
      </c>
      <c r="CW208" s="28">
        <f t="shared" si="25"/>
        <v>910442</v>
      </c>
      <c r="CX208" s="28">
        <f t="shared" si="25"/>
        <v>0</v>
      </c>
      <c r="CY208" s="28">
        <f t="shared" si="25"/>
        <v>0</v>
      </c>
      <c r="CZ208" s="28">
        <f t="shared" si="29"/>
        <v>0</v>
      </c>
      <c r="DA208" s="28">
        <f t="shared" si="29"/>
        <v>0</v>
      </c>
      <c r="DC208" s="28">
        <f t="shared" si="30"/>
        <v>0</v>
      </c>
      <c r="DD208" s="28">
        <f t="shared" si="30"/>
        <v>0</v>
      </c>
      <c r="DF208" s="28">
        <f t="shared" si="31"/>
        <v>-910442</v>
      </c>
    </row>
    <row r="209" spans="1:110" x14ac:dyDescent="0.3">
      <c r="A209" s="27" t="s">
        <v>238</v>
      </c>
      <c r="B209" s="39">
        <v>0</v>
      </c>
      <c r="C209" s="39">
        <v>0</v>
      </c>
      <c r="D209" s="39">
        <v>0</v>
      </c>
      <c r="E209" s="39">
        <v>0</v>
      </c>
      <c r="F209" s="39">
        <v>0</v>
      </c>
      <c r="G209" s="52"/>
      <c r="H209" s="39">
        <v>7504</v>
      </c>
      <c r="I209" s="39">
        <v>0</v>
      </c>
      <c r="J209" s="39">
        <v>0</v>
      </c>
      <c r="K209" s="39">
        <v>0</v>
      </c>
      <c r="L209" s="39">
        <v>0</v>
      </c>
      <c r="M209" s="52"/>
      <c r="N209" s="39">
        <v>0</v>
      </c>
      <c r="O209" s="39">
        <v>0</v>
      </c>
      <c r="P209" s="39">
        <v>0</v>
      </c>
      <c r="Q209" s="28">
        <v>0</v>
      </c>
      <c r="R209" s="28">
        <v>0</v>
      </c>
      <c r="S209" s="39"/>
      <c r="T209" s="28">
        <v>0</v>
      </c>
      <c r="U209" s="28">
        <v>0</v>
      </c>
      <c r="V209" s="28">
        <v>0</v>
      </c>
      <c r="W209" s="28">
        <v>0</v>
      </c>
      <c r="X209" s="28">
        <v>0</v>
      </c>
      <c r="Y209" s="39"/>
      <c r="Z209" s="28">
        <v>0</v>
      </c>
      <c r="AA209" s="28">
        <v>0</v>
      </c>
      <c r="AB209" s="28">
        <v>0</v>
      </c>
      <c r="AC209" s="28">
        <v>0</v>
      </c>
      <c r="AD209" s="28">
        <v>0</v>
      </c>
      <c r="AE209" s="33">
        <f t="shared" si="26"/>
        <v>0</v>
      </c>
      <c r="AF209" s="28">
        <f t="shared" si="27"/>
        <v>0</v>
      </c>
      <c r="AG209" s="39"/>
      <c r="AH209" s="28">
        <v>0</v>
      </c>
      <c r="AI209" s="28">
        <v>0</v>
      </c>
      <c r="AJ209" s="28">
        <v>0</v>
      </c>
      <c r="AK209" s="28">
        <v>0</v>
      </c>
      <c r="AL209" s="28">
        <v>0</v>
      </c>
      <c r="AN209" s="28">
        <v>0</v>
      </c>
      <c r="AO209" s="28">
        <v>0</v>
      </c>
      <c r="AP209" s="28">
        <v>0</v>
      </c>
      <c r="AQ209" s="28">
        <v>0</v>
      </c>
      <c r="AR209" s="28">
        <v>0</v>
      </c>
      <c r="AS209" s="39"/>
      <c r="AT209" s="39"/>
      <c r="AU209" s="28">
        <v>0</v>
      </c>
      <c r="AV209" s="28">
        <v>0</v>
      </c>
      <c r="AW209" s="28">
        <v>0</v>
      </c>
      <c r="AX209" s="28">
        <v>0</v>
      </c>
      <c r="AY209" s="28">
        <v>0</v>
      </c>
      <c r="AZ209" s="53"/>
      <c r="BA209" s="51">
        <v>0</v>
      </c>
      <c r="BB209" s="36">
        <v>0</v>
      </c>
      <c r="BC209" s="36">
        <v>0</v>
      </c>
      <c r="BD209" s="36">
        <v>0</v>
      </c>
      <c r="BE209" s="36">
        <v>0</v>
      </c>
      <c r="BF209" s="36"/>
      <c r="BG209" s="39">
        <v>413961</v>
      </c>
      <c r="BH209" s="48">
        <v>0</v>
      </c>
      <c r="BI209" s="48">
        <v>0</v>
      </c>
      <c r="BJ209" s="30">
        <v>0</v>
      </c>
      <c r="BK209" s="30">
        <v>0</v>
      </c>
      <c r="BL209" s="52"/>
      <c r="BM209" s="39">
        <v>1121</v>
      </c>
      <c r="BN209" s="39">
        <v>1172</v>
      </c>
      <c r="BO209" s="39">
        <v>1172</v>
      </c>
      <c r="BP209" s="30">
        <v>0</v>
      </c>
      <c r="BQ209" s="30">
        <v>0</v>
      </c>
      <c r="BR209" s="39"/>
      <c r="BS209" s="43">
        <v>0</v>
      </c>
      <c r="BT209" s="49">
        <v>0</v>
      </c>
      <c r="BU209" s="49">
        <v>0</v>
      </c>
      <c r="BV209" s="36">
        <v>0</v>
      </c>
      <c r="BW209" s="36">
        <v>0</v>
      </c>
      <c r="BX209" s="36"/>
      <c r="BY209" s="43">
        <v>0</v>
      </c>
      <c r="BZ209" s="36">
        <v>0</v>
      </c>
      <c r="CA209" s="36">
        <v>0</v>
      </c>
      <c r="CB209" s="30">
        <v>0</v>
      </c>
      <c r="CC209" s="30">
        <v>0</v>
      </c>
      <c r="CD209" s="49"/>
      <c r="CE209" s="28">
        <f t="shared" si="24"/>
        <v>422586</v>
      </c>
      <c r="CF209" s="28">
        <f t="shared" si="24"/>
        <v>1172</v>
      </c>
      <c r="CG209" s="28">
        <f t="shared" si="24"/>
        <v>1172</v>
      </c>
      <c r="CH209" s="28">
        <f t="shared" si="28"/>
        <v>0</v>
      </c>
      <c r="CI209" s="28">
        <f t="shared" si="28"/>
        <v>0</v>
      </c>
      <c r="CK209" s="43">
        <v>0</v>
      </c>
      <c r="CL209" s="28">
        <v>0</v>
      </c>
      <c r="CM209" s="28">
        <v>0</v>
      </c>
      <c r="CN209" s="28">
        <v>0</v>
      </c>
      <c r="CO209" s="28">
        <v>0</v>
      </c>
      <c r="CQ209" s="28">
        <v>0</v>
      </c>
      <c r="CR209" s="28">
        <v>44390.219850000001</v>
      </c>
      <c r="CS209" s="28">
        <v>44390.219850000001</v>
      </c>
      <c r="CT209" s="28">
        <v>44390.219850000001</v>
      </c>
      <c r="CU209" s="28">
        <v>44390.219850000001</v>
      </c>
      <c r="CW209" s="28">
        <f t="shared" si="25"/>
        <v>422586</v>
      </c>
      <c r="CX209" s="28">
        <f t="shared" si="25"/>
        <v>45562.219850000001</v>
      </c>
      <c r="CY209" s="28">
        <f t="shared" si="25"/>
        <v>45562.219850000001</v>
      </c>
      <c r="CZ209" s="28">
        <f t="shared" si="29"/>
        <v>44390.219850000001</v>
      </c>
      <c r="DA209" s="28">
        <f t="shared" si="29"/>
        <v>44390.219850000001</v>
      </c>
      <c r="DC209" s="28">
        <f t="shared" si="30"/>
        <v>-1172</v>
      </c>
      <c r="DD209" s="28">
        <f t="shared" si="30"/>
        <v>-1172</v>
      </c>
      <c r="DF209" s="28">
        <f t="shared" si="31"/>
        <v>-378195.78015000001</v>
      </c>
    </row>
    <row r="210" spans="1:110" x14ac:dyDescent="0.3">
      <c r="A210" s="27" t="s">
        <v>239</v>
      </c>
      <c r="B210" s="39">
        <v>0</v>
      </c>
      <c r="C210" s="39">
        <v>0</v>
      </c>
      <c r="D210" s="39">
        <v>0</v>
      </c>
      <c r="E210" s="39">
        <v>0</v>
      </c>
      <c r="F210" s="39">
        <v>0</v>
      </c>
      <c r="G210" s="52"/>
      <c r="H210" s="39">
        <v>5737</v>
      </c>
      <c r="I210" s="39">
        <v>0</v>
      </c>
      <c r="J210" s="39">
        <v>0</v>
      </c>
      <c r="K210" s="39">
        <v>0</v>
      </c>
      <c r="L210" s="39">
        <v>0</v>
      </c>
      <c r="M210" s="52"/>
      <c r="N210" s="39">
        <v>0</v>
      </c>
      <c r="O210" s="39">
        <v>0</v>
      </c>
      <c r="P210" s="39">
        <v>0</v>
      </c>
      <c r="Q210" s="28">
        <v>0</v>
      </c>
      <c r="R210" s="28">
        <v>0</v>
      </c>
      <c r="S210" s="39"/>
      <c r="T210" s="28">
        <v>0</v>
      </c>
      <c r="U210" s="28">
        <v>0</v>
      </c>
      <c r="V210" s="28">
        <v>0</v>
      </c>
      <c r="W210" s="28">
        <v>0</v>
      </c>
      <c r="X210" s="28">
        <v>0</v>
      </c>
      <c r="Y210" s="39"/>
      <c r="Z210" s="28">
        <v>0</v>
      </c>
      <c r="AA210" s="28">
        <v>0</v>
      </c>
      <c r="AB210" s="28">
        <v>0</v>
      </c>
      <c r="AC210" s="28">
        <v>0</v>
      </c>
      <c r="AD210" s="28">
        <v>0</v>
      </c>
      <c r="AE210" s="33">
        <f t="shared" si="26"/>
        <v>0</v>
      </c>
      <c r="AF210" s="28">
        <f t="shared" si="27"/>
        <v>0</v>
      </c>
      <c r="AG210" s="39"/>
      <c r="AH210" s="28">
        <v>0</v>
      </c>
      <c r="AI210" s="28">
        <v>0</v>
      </c>
      <c r="AJ210" s="28">
        <v>0</v>
      </c>
      <c r="AK210" s="28">
        <v>0</v>
      </c>
      <c r="AL210" s="28">
        <v>0</v>
      </c>
      <c r="AN210" s="28">
        <v>0</v>
      </c>
      <c r="AO210" s="28">
        <v>0</v>
      </c>
      <c r="AP210" s="28">
        <v>0</v>
      </c>
      <c r="AQ210" s="28">
        <v>0</v>
      </c>
      <c r="AR210" s="28">
        <v>0</v>
      </c>
      <c r="AS210" s="39"/>
      <c r="AT210" s="39"/>
      <c r="AU210" s="28">
        <v>0</v>
      </c>
      <c r="AV210" s="28">
        <v>0</v>
      </c>
      <c r="AW210" s="28">
        <v>0</v>
      </c>
      <c r="AX210" s="28">
        <v>0</v>
      </c>
      <c r="AY210" s="28">
        <v>0</v>
      </c>
      <c r="AZ210" s="53"/>
      <c r="BA210" s="51">
        <v>0</v>
      </c>
      <c r="BB210" s="36">
        <v>0</v>
      </c>
      <c r="BC210" s="36">
        <v>0</v>
      </c>
      <c r="BD210" s="36">
        <v>0</v>
      </c>
      <c r="BE210" s="36">
        <v>0</v>
      </c>
      <c r="BF210" s="36"/>
      <c r="BG210" s="39">
        <v>0</v>
      </c>
      <c r="BH210" s="48">
        <v>0</v>
      </c>
      <c r="BI210" s="48">
        <v>0</v>
      </c>
      <c r="BJ210" s="30">
        <v>0</v>
      </c>
      <c r="BK210" s="30">
        <v>0</v>
      </c>
      <c r="BL210" s="52"/>
      <c r="BM210" s="39">
        <v>0</v>
      </c>
      <c r="BN210" s="39">
        <v>0</v>
      </c>
      <c r="BO210" s="39">
        <v>0</v>
      </c>
      <c r="BP210" s="30">
        <v>0</v>
      </c>
      <c r="BQ210" s="30">
        <v>0</v>
      </c>
      <c r="BR210" s="39"/>
      <c r="BS210" s="43">
        <v>0</v>
      </c>
      <c r="BT210" s="49">
        <v>0</v>
      </c>
      <c r="BU210" s="49">
        <v>0</v>
      </c>
      <c r="BV210" s="36">
        <v>0</v>
      </c>
      <c r="BW210" s="36">
        <v>0</v>
      </c>
      <c r="BX210" s="36"/>
      <c r="BY210" s="43">
        <v>0</v>
      </c>
      <c r="BZ210" s="36">
        <v>0</v>
      </c>
      <c r="CA210" s="36">
        <v>0</v>
      </c>
      <c r="CB210" s="30">
        <v>0</v>
      </c>
      <c r="CC210" s="30">
        <v>0</v>
      </c>
      <c r="CD210" s="49"/>
      <c r="CE210" s="28">
        <f t="shared" si="24"/>
        <v>5737</v>
      </c>
      <c r="CF210" s="28">
        <f t="shared" si="24"/>
        <v>0</v>
      </c>
      <c r="CG210" s="28">
        <f t="shared" si="24"/>
        <v>0</v>
      </c>
      <c r="CH210" s="28">
        <f t="shared" si="28"/>
        <v>0</v>
      </c>
      <c r="CI210" s="28">
        <f t="shared" si="28"/>
        <v>0</v>
      </c>
      <c r="CK210" s="43">
        <v>0</v>
      </c>
      <c r="CL210" s="28">
        <v>0</v>
      </c>
      <c r="CM210" s="28">
        <v>0</v>
      </c>
      <c r="CN210" s="28">
        <v>0</v>
      </c>
      <c r="CO210" s="28">
        <v>0</v>
      </c>
      <c r="CQ210" s="28">
        <v>0</v>
      </c>
      <c r="CR210" s="28">
        <v>15315.342000000001</v>
      </c>
      <c r="CS210" s="28">
        <v>15315.342000000001</v>
      </c>
      <c r="CT210" s="28">
        <v>15315.342000000001</v>
      </c>
      <c r="CU210" s="28">
        <v>15315.342000000001</v>
      </c>
      <c r="CW210" s="28">
        <f t="shared" si="25"/>
        <v>5737</v>
      </c>
      <c r="CX210" s="28">
        <f t="shared" si="25"/>
        <v>15315.342000000001</v>
      </c>
      <c r="CY210" s="28">
        <f t="shared" si="25"/>
        <v>15315.342000000001</v>
      </c>
      <c r="CZ210" s="28">
        <f t="shared" si="29"/>
        <v>15315.342000000001</v>
      </c>
      <c r="DA210" s="28">
        <f t="shared" si="29"/>
        <v>15315.342000000001</v>
      </c>
      <c r="DC210" s="28">
        <f t="shared" si="30"/>
        <v>0</v>
      </c>
      <c r="DD210" s="28">
        <f t="shared" si="30"/>
        <v>0</v>
      </c>
      <c r="DF210" s="28">
        <f t="shared" si="31"/>
        <v>9578.3420000000006</v>
      </c>
    </row>
    <row r="211" spans="1:110" x14ac:dyDescent="0.3">
      <c r="A211" s="27" t="s">
        <v>240</v>
      </c>
      <c r="B211" s="39">
        <v>0</v>
      </c>
      <c r="C211" s="39">
        <v>0</v>
      </c>
      <c r="D211" s="39">
        <v>0</v>
      </c>
      <c r="E211" s="39">
        <v>0</v>
      </c>
      <c r="F211" s="39">
        <v>0</v>
      </c>
      <c r="G211" s="52"/>
      <c r="H211" s="39">
        <v>0</v>
      </c>
      <c r="I211" s="39">
        <v>0</v>
      </c>
      <c r="J211" s="39">
        <v>0</v>
      </c>
      <c r="K211" s="39">
        <v>0</v>
      </c>
      <c r="L211" s="39">
        <v>0</v>
      </c>
      <c r="M211" s="52"/>
      <c r="N211" s="39">
        <v>0</v>
      </c>
      <c r="O211" s="39">
        <v>0</v>
      </c>
      <c r="P211" s="39">
        <v>0</v>
      </c>
      <c r="Q211" s="28">
        <v>0</v>
      </c>
      <c r="R211" s="28">
        <v>0</v>
      </c>
      <c r="S211" s="39"/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39"/>
      <c r="Z211" s="28">
        <v>0</v>
      </c>
      <c r="AA211" s="28">
        <v>0</v>
      </c>
      <c r="AB211" s="28">
        <v>0</v>
      </c>
      <c r="AC211" s="28">
        <v>0</v>
      </c>
      <c r="AD211" s="28">
        <v>0</v>
      </c>
      <c r="AE211" s="33">
        <f t="shared" si="26"/>
        <v>0</v>
      </c>
      <c r="AF211" s="28">
        <f t="shared" si="27"/>
        <v>0</v>
      </c>
      <c r="AG211" s="39"/>
      <c r="AH211" s="28">
        <v>0</v>
      </c>
      <c r="AI211" s="28">
        <v>0</v>
      </c>
      <c r="AJ211" s="28">
        <v>0</v>
      </c>
      <c r="AK211" s="28">
        <v>0</v>
      </c>
      <c r="AL211" s="28">
        <v>0</v>
      </c>
      <c r="AN211" s="28">
        <v>0</v>
      </c>
      <c r="AO211" s="28">
        <v>0</v>
      </c>
      <c r="AP211" s="28">
        <v>0</v>
      </c>
      <c r="AQ211" s="28">
        <v>0</v>
      </c>
      <c r="AR211" s="28">
        <v>0</v>
      </c>
      <c r="AS211" s="39"/>
      <c r="AT211" s="39"/>
      <c r="AU211" s="28">
        <v>0</v>
      </c>
      <c r="AV211" s="28">
        <v>0</v>
      </c>
      <c r="AW211" s="28">
        <v>0</v>
      </c>
      <c r="AX211" s="28">
        <v>0</v>
      </c>
      <c r="AY211" s="28">
        <v>0</v>
      </c>
      <c r="AZ211" s="53"/>
      <c r="BA211" s="51">
        <v>0</v>
      </c>
      <c r="BB211" s="36">
        <v>0</v>
      </c>
      <c r="BC211" s="36">
        <v>0</v>
      </c>
      <c r="BD211" s="36">
        <v>0</v>
      </c>
      <c r="BE211" s="36">
        <v>0</v>
      </c>
      <c r="BF211" s="36"/>
      <c r="BG211" s="39">
        <v>552565</v>
      </c>
      <c r="BH211" s="48">
        <v>0</v>
      </c>
      <c r="BI211" s="48">
        <v>0</v>
      </c>
      <c r="BJ211" s="30">
        <v>0</v>
      </c>
      <c r="BK211" s="30">
        <v>0</v>
      </c>
      <c r="BL211" s="52"/>
      <c r="BM211" s="39">
        <v>0</v>
      </c>
      <c r="BN211" s="39">
        <v>0</v>
      </c>
      <c r="BO211" s="39">
        <v>0</v>
      </c>
      <c r="BP211" s="30">
        <v>0</v>
      </c>
      <c r="BQ211" s="30">
        <v>0</v>
      </c>
      <c r="BR211" s="39"/>
      <c r="BS211" s="43">
        <v>0</v>
      </c>
      <c r="BT211" s="49">
        <v>0</v>
      </c>
      <c r="BU211" s="49">
        <v>0</v>
      </c>
      <c r="BV211" s="36">
        <v>0</v>
      </c>
      <c r="BW211" s="36">
        <v>0</v>
      </c>
      <c r="BX211" s="36"/>
      <c r="BY211" s="43">
        <v>0</v>
      </c>
      <c r="BZ211" s="36">
        <v>0</v>
      </c>
      <c r="CA211" s="36">
        <v>0</v>
      </c>
      <c r="CB211" s="30">
        <v>0</v>
      </c>
      <c r="CC211" s="30">
        <v>0</v>
      </c>
      <c r="CD211" s="49"/>
      <c r="CE211" s="28">
        <f t="shared" si="24"/>
        <v>552565</v>
      </c>
      <c r="CF211" s="28">
        <f t="shared" si="24"/>
        <v>0</v>
      </c>
      <c r="CG211" s="28">
        <f t="shared" si="24"/>
        <v>0</v>
      </c>
      <c r="CH211" s="28">
        <f t="shared" si="28"/>
        <v>0</v>
      </c>
      <c r="CI211" s="28">
        <f t="shared" si="28"/>
        <v>0</v>
      </c>
      <c r="CK211" s="43">
        <v>0</v>
      </c>
      <c r="CL211" s="28">
        <v>0</v>
      </c>
      <c r="CM211" s="28">
        <v>0</v>
      </c>
      <c r="CN211" s="28">
        <v>0</v>
      </c>
      <c r="CO211" s="28">
        <v>0</v>
      </c>
      <c r="CQ211" s="28">
        <v>0</v>
      </c>
      <c r="CR211" s="28">
        <v>0</v>
      </c>
      <c r="CS211" s="28">
        <v>0</v>
      </c>
      <c r="CT211" s="28">
        <v>0</v>
      </c>
      <c r="CU211" s="28">
        <v>0</v>
      </c>
      <c r="CW211" s="28">
        <f t="shared" si="25"/>
        <v>552565</v>
      </c>
      <c r="CX211" s="28">
        <f t="shared" si="25"/>
        <v>0</v>
      </c>
      <c r="CY211" s="28">
        <f t="shared" si="25"/>
        <v>0</v>
      </c>
      <c r="CZ211" s="28">
        <f t="shared" si="29"/>
        <v>0</v>
      </c>
      <c r="DA211" s="28">
        <f t="shared" si="29"/>
        <v>0</v>
      </c>
      <c r="DC211" s="28">
        <f t="shared" si="30"/>
        <v>0</v>
      </c>
      <c r="DD211" s="28">
        <f t="shared" si="30"/>
        <v>0</v>
      </c>
      <c r="DF211" s="28">
        <f t="shared" si="31"/>
        <v>-552565</v>
      </c>
    </row>
    <row r="212" spans="1:110" x14ac:dyDescent="0.3">
      <c r="A212" s="27" t="s">
        <v>241</v>
      </c>
      <c r="B212" s="39">
        <v>0</v>
      </c>
      <c r="C212" s="39">
        <v>0</v>
      </c>
      <c r="D212" s="39">
        <v>0</v>
      </c>
      <c r="E212" s="39">
        <v>0</v>
      </c>
      <c r="F212" s="39">
        <v>0</v>
      </c>
      <c r="G212" s="52"/>
      <c r="H212" s="39">
        <v>0</v>
      </c>
      <c r="I212" s="39">
        <v>0</v>
      </c>
      <c r="J212" s="39">
        <v>0</v>
      </c>
      <c r="K212" s="39">
        <v>0</v>
      </c>
      <c r="L212" s="39">
        <v>0</v>
      </c>
      <c r="M212" s="52"/>
      <c r="N212" s="39">
        <v>0</v>
      </c>
      <c r="O212" s="39">
        <v>0</v>
      </c>
      <c r="P212" s="39">
        <v>0</v>
      </c>
      <c r="Q212" s="28">
        <v>0</v>
      </c>
      <c r="R212" s="28">
        <v>0</v>
      </c>
      <c r="S212" s="39"/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39"/>
      <c r="Z212" s="28">
        <v>0</v>
      </c>
      <c r="AA212" s="28">
        <v>0</v>
      </c>
      <c r="AB212" s="28">
        <v>0</v>
      </c>
      <c r="AC212" s="28">
        <v>0</v>
      </c>
      <c r="AD212" s="28">
        <v>0</v>
      </c>
      <c r="AE212" s="33">
        <f t="shared" si="26"/>
        <v>0</v>
      </c>
      <c r="AF212" s="28">
        <f t="shared" si="27"/>
        <v>0</v>
      </c>
      <c r="AG212" s="39"/>
      <c r="AH212" s="28">
        <v>0</v>
      </c>
      <c r="AI212" s="28">
        <v>0</v>
      </c>
      <c r="AJ212" s="28">
        <v>0</v>
      </c>
      <c r="AK212" s="28">
        <v>0</v>
      </c>
      <c r="AL212" s="28">
        <v>0</v>
      </c>
      <c r="AN212" s="28">
        <v>0</v>
      </c>
      <c r="AO212" s="28">
        <v>0</v>
      </c>
      <c r="AP212" s="28">
        <v>0</v>
      </c>
      <c r="AQ212" s="28">
        <v>0</v>
      </c>
      <c r="AR212" s="28">
        <v>0</v>
      </c>
      <c r="AS212" s="39"/>
      <c r="AT212" s="39"/>
      <c r="AU212" s="28">
        <v>0</v>
      </c>
      <c r="AV212" s="28">
        <v>0</v>
      </c>
      <c r="AW212" s="28">
        <v>0</v>
      </c>
      <c r="AX212" s="28">
        <v>0</v>
      </c>
      <c r="AY212" s="28">
        <v>0</v>
      </c>
      <c r="AZ212" s="53"/>
      <c r="BA212" s="51">
        <v>0</v>
      </c>
      <c r="BB212" s="36">
        <v>0</v>
      </c>
      <c r="BC212" s="36">
        <v>0</v>
      </c>
      <c r="BD212" s="36">
        <v>0</v>
      </c>
      <c r="BE212" s="36">
        <v>0</v>
      </c>
      <c r="BF212" s="36"/>
      <c r="BG212" s="39">
        <v>62849</v>
      </c>
      <c r="BH212" s="48">
        <v>0</v>
      </c>
      <c r="BI212" s="48">
        <v>0</v>
      </c>
      <c r="BJ212" s="30">
        <v>0</v>
      </c>
      <c r="BK212" s="30">
        <v>0</v>
      </c>
      <c r="BL212" s="52"/>
      <c r="BM212" s="39">
        <v>0</v>
      </c>
      <c r="BN212" s="39">
        <v>0</v>
      </c>
      <c r="BO212" s="39">
        <v>0</v>
      </c>
      <c r="BP212" s="30">
        <v>0</v>
      </c>
      <c r="BQ212" s="30">
        <v>0</v>
      </c>
      <c r="BR212" s="39"/>
      <c r="BS212" s="43">
        <v>0</v>
      </c>
      <c r="BT212" s="49">
        <v>0</v>
      </c>
      <c r="BU212" s="49">
        <v>0</v>
      </c>
      <c r="BV212" s="36">
        <v>0</v>
      </c>
      <c r="BW212" s="36">
        <v>0</v>
      </c>
      <c r="BX212" s="36"/>
      <c r="BY212" s="43">
        <v>0</v>
      </c>
      <c r="BZ212" s="36">
        <v>0</v>
      </c>
      <c r="CA212" s="36">
        <v>0</v>
      </c>
      <c r="CB212" s="30">
        <v>0</v>
      </c>
      <c r="CC212" s="30">
        <v>0</v>
      </c>
      <c r="CD212" s="49"/>
      <c r="CE212" s="28">
        <f t="shared" si="24"/>
        <v>62849</v>
      </c>
      <c r="CF212" s="28">
        <f t="shared" si="24"/>
        <v>0</v>
      </c>
      <c r="CG212" s="28">
        <f t="shared" si="24"/>
        <v>0</v>
      </c>
      <c r="CH212" s="28">
        <f t="shared" si="28"/>
        <v>0</v>
      </c>
      <c r="CI212" s="28">
        <f t="shared" si="28"/>
        <v>0</v>
      </c>
      <c r="CK212" s="43">
        <v>0</v>
      </c>
      <c r="CL212" s="28">
        <v>0</v>
      </c>
      <c r="CM212" s="28">
        <v>0</v>
      </c>
      <c r="CN212" s="28">
        <v>0</v>
      </c>
      <c r="CO212" s="28">
        <v>0</v>
      </c>
      <c r="CQ212" s="28">
        <v>0</v>
      </c>
      <c r="CR212" s="28">
        <v>0</v>
      </c>
      <c r="CS212" s="28">
        <v>0</v>
      </c>
      <c r="CT212" s="28">
        <v>0</v>
      </c>
      <c r="CU212" s="28">
        <v>0</v>
      </c>
      <c r="CW212" s="28">
        <f t="shared" si="25"/>
        <v>62849</v>
      </c>
      <c r="CX212" s="28">
        <f t="shared" si="25"/>
        <v>0</v>
      </c>
      <c r="CY212" s="28">
        <f t="shared" si="25"/>
        <v>0</v>
      </c>
      <c r="CZ212" s="28">
        <f t="shared" si="29"/>
        <v>0</v>
      </c>
      <c r="DA212" s="28">
        <f t="shared" si="29"/>
        <v>0</v>
      </c>
      <c r="DC212" s="28">
        <f t="shared" si="30"/>
        <v>0</v>
      </c>
      <c r="DD212" s="28">
        <f t="shared" si="30"/>
        <v>0</v>
      </c>
      <c r="DF212" s="28">
        <f t="shared" si="31"/>
        <v>-62849</v>
      </c>
    </row>
    <row r="213" spans="1:110" x14ac:dyDescent="0.3">
      <c r="A213" s="27" t="s">
        <v>242</v>
      </c>
      <c r="B213" s="39">
        <v>0</v>
      </c>
      <c r="C213" s="39">
        <v>0</v>
      </c>
      <c r="D213" s="39">
        <v>0</v>
      </c>
      <c r="E213" s="39">
        <v>0</v>
      </c>
      <c r="F213" s="39">
        <v>0</v>
      </c>
      <c r="G213" s="52"/>
      <c r="H213" s="39">
        <v>0</v>
      </c>
      <c r="I213" s="39">
        <v>0</v>
      </c>
      <c r="J213" s="39">
        <v>0</v>
      </c>
      <c r="K213" s="39">
        <v>0</v>
      </c>
      <c r="L213" s="39">
        <v>0</v>
      </c>
      <c r="M213" s="52"/>
      <c r="N213" s="39">
        <v>0</v>
      </c>
      <c r="O213" s="39">
        <v>0</v>
      </c>
      <c r="P213" s="39">
        <v>0</v>
      </c>
      <c r="Q213" s="28">
        <v>0</v>
      </c>
      <c r="R213" s="28">
        <v>0</v>
      </c>
      <c r="S213" s="39"/>
      <c r="T213" s="28">
        <v>0</v>
      </c>
      <c r="U213" s="28">
        <v>0</v>
      </c>
      <c r="V213" s="28">
        <v>0</v>
      </c>
      <c r="W213" s="28">
        <v>0</v>
      </c>
      <c r="X213" s="28">
        <v>0</v>
      </c>
      <c r="Y213" s="39"/>
      <c r="Z213" s="28">
        <v>0</v>
      </c>
      <c r="AA213" s="28">
        <v>0</v>
      </c>
      <c r="AB213" s="28">
        <v>0</v>
      </c>
      <c r="AC213" s="28">
        <v>0</v>
      </c>
      <c r="AD213" s="28">
        <v>0</v>
      </c>
      <c r="AE213" s="33">
        <f t="shared" si="26"/>
        <v>0</v>
      </c>
      <c r="AF213" s="28">
        <f t="shared" si="27"/>
        <v>0</v>
      </c>
      <c r="AG213" s="39"/>
      <c r="AH213" s="28">
        <v>0</v>
      </c>
      <c r="AI213" s="28">
        <v>0</v>
      </c>
      <c r="AJ213" s="28">
        <v>0</v>
      </c>
      <c r="AK213" s="28">
        <v>0</v>
      </c>
      <c r="AL213" s="28">
        <v>0</v>
      </c>
      <c r="AN213" s="28">
        <v>0</v>
      </c>
      <c r="AO213" s="28">
        <v>0</v>
      </c>
      <c r="AP213" s="28">
        <v>0</v>
      </c>
      <c r="AQ213" s="28">
        <v>0</v>
      </c>
      <c r="AR213" s="28">
        <v>0</v>
      </c>
      <c r="AS213" s="39"/>
      <c r="AT213" s="39"/>
      <c r="AU213" s="28">
        <v>0</v>
      </c>
      <c r="AV213" s="28">
        <v>0</v>
      </c>
      <c r="AW213" s="28">
        <v>0</v>
      </c>
      <c r="AX213" s="28">
        <v>0</v>
      </c>
      <c r="AY213" s="28">
        <v>0</v>
      </c>
      <c r="AZ213" s="53"/>
      <c r="BA213" s="51">
        <v>0</v>
      </c>
      <c r="BB213" s="36">
        <v>0</v>
      </c>
      <c r="BC213" s="36">
        <v>0</v>
      </c>
      <c r="BD213" s="36">
        <v>0</v>
      </c>
      <c r="BE213" s="36">
        <v>0</v>
      </c>
      <c r="BF213" s="36"/>
      <c r="BG213" s="39">
        <v>221536</v>
      </c>
      <c r="BH213" s="48">
        <v>0</v>
      </c>
      <c r="BI213" s="48">
        <v>0</v>
      </c>
      <c r="BJ213" s="30">
        <v>0</v>
      </c>
      <c r="BK213" s="30">
        <v>0</v>
      </c>
      <c r="BL213" s="52"/>
      <c r="BM213" s="39">
        <v>0</v>
      </c>
      <c r="BN213" s="39">
        <v>0</v>
      </c>
      <c r="BO213" s="39">
        <v>0</v>
      </c>
      <c r="BP213" s="30">
        <v>0</v>
      </c>
      <c r="BQ213" s="30">
        <v>0</v>
      </c>
      <c r="BR213" s="39"/>
      <c r="BS213" s="43">
        <v>0</v>
      </c>
      <c r="BT213" s="49">
        <v>0</v>
      </c>
      <c r="BU213" s="49">
        <v>0</v>
      </c>
      <c r="BV213" s="36">
        <v>0</v>
      </c>
      <c r="BW213" s="36">
        <v>0</v>
      </c>
      <c r="BX213" s="36"/>
      <c r="BY213" s="43">
        <v>0</v>
      </c>
      <c r="BZ213" s="36">
        <v>0</v>
      </c>
      <c r="CA213" s="36">
        <v>0</v>
      </c>
      <c r="CB213" s="30">
        <v>0</v>
      </c>
      <c r="CC213" s="30">
        <v>0</v>
      </c>
      <c r="CD213" s="49"/>
      <c r="CE213" s="28">
        <f t="shared" si="24"/>
        <v>221536</v>
      </c>
      <c r="CF213" s="28">
        <f t="shared" si="24"/>
        <v>0</v>
      </c>
      <c r="CG213" s="28">
        <f t="shared" si="24"/>
        <v>0</v>
      </c>
      <c r="CH213" s="28">
        <f t="shared" si="28"/>
        <v>0</v>
      </c>
      <c r="CI213" s="28">
        <f t="shared" si="28"/>
        <v>0</v>
      </c>
      <c r="CK213" s="43">
        <v>0</v>
      </c>
      <c r="CL213" s="28">
        <v>0</v>
      </c>
      <c r="CM213" s="28">
        <v>0</v>
      </c>
      <c r="CN213" s="28">
        <v>0</v>
      </c>
      <c r="CO213" s="28">
        <v>0</v>
      </c>
      <c r="CQ213" s="28">
        <v>0</v>
      </c>
      <c r="CR213" s="28">
        <v>0</v>
      </c>
      <c r="CS213" s="28">
        <v>0</v>
      </c>
      <c r="CT213" s="28">
        <v>0</v>
      </c>
      <c r="CU213" s="28">
        <v>0</v>
      </c>
      <c r="CW213" s="28">
        <f t="shared" si="25"/>
        <v>221536</v>
      </c>
      <c r="CX213" s="28">
        <f t="shared" si="25"/>
        <v>0</v>
      </c>
      <c r="CY213" s="28">
        <f t="shared" si="25"/>
        <v>0</v>
      </c>
      <c r="CZ213" s="28">
        <f t="shared" si="29"/>
        <v>0</v>
      </c>
      <c r="DA213" s="28">
        <f t="shared" si="29"/>
        <v>0</v>
      </c>
      <c r="DC213" s="28">
        <f t="shared" si="30"/>
        <v>0</v>
      </c>
      <c r="DD213" s="28">
        <f t="shared" si="30"/>
        <v>0</v>
      </c>
      <c r="DF213" s="28">
        <f t="shared" si="31"/>
        <v>-221536</v>
      </c>
    </row>
    <row r="214" spans="1:110" x14ac:dyDescent="0.3">
      <c r="A214" s="43" t="s">
        <v>243</v>
      </c>
      <c r="B214" s="39">
        <v>0</v>
      </c>
      <c r="C214" s="39">
        <v>0</v>
      </c>
      <c r="D214" s="39">
        <v>0</v>
      </c>
      <c r="E214" s="39">
        <v>0</v>
      </c>
      <c r="F214" s="39">
        <v>0</v>
      </c>
      <c r="G214" s="52"/>
      <c r="H214" s="39">
        <v>1976</v>
      </c>
      <c r="I214" s="39">
        <v>0</v>
      </c>
      <c r="J214" s="39">
        <v>0</v>
      </c>
      <c r="K214" s="39">
        <v>0</v>
      </c>
      <c r="L214" s="39">
        <v>0</v>
      </c>
      <c r="M214" s="52"/>
      <c r="N214" s="39">
        <v>0</v>
      </c>
      <c r="O214" s="39">
        <v>0</v>
      </c>
      <c r="P214" s="39">
        <v>0</v>
      </c>
      <c r="Q214" s="28">
        <v>0</v>
      </c>
      <c r="R214" s="28">
        <v>0</v>
      </c>
      <c r="S214" s="39"/>
      <c r="T214" s="28">
        <v>0</v>
      </c>
      <c r="U214" s="28">
        <v>0</v>
      </c>
      <c r="V214" s="28">
        <v>0</v>
      </c>
      <c r="W214" s="28">
        <v>0</v>
      </c>
      <c r="X214" s="28">
        <v>0</v>
      </c>
      <c r="Y214" s="39"/>
      <c r="Z214" s="28">
        <v>0</v>
      </c>
      <c r="AA214" s="28">
        <v>0</v>
      </c>
      <c r="AB214" s="28">
        <v>0</v>
      </c>
      <c r="AC214" s="28">
        <v>0</v>
      </c>
      <c r="AD214" s="28">
        <v>0</v>
      </c>
      <c r="AE214" s="33">
        <f t="shared" si="26"/>
        <v>0</v>
      </c>
      <c r="AF214" s="28">
        <f t="shared" si="27"/>
        <v>0</v>
      </c>
      <c r="AG214" s="39"/>
      <c r="AH214" s="28">
        <v>0</v>
      </c>
      <c r="AI214" s="28">
        <v>0</v>
      </c>
      <c r="AJ214" s="28">
        <v>0</v>
      </c>
      <c r="AK214" s="28">
        <v>0</v>
      </c>
      <c r="AL214" s="28">
        <v>0</v>
      </c>
      <c r="AN214" s="28">
        <v>0</v>
      </c>
      <c r="AO214" s="28">
        <v>0</v>
      </c>
      <c r="AP214" s="28">
        <v>0</v>
      </c>
      <c r="AQ214" s="28">
        <v>0</v>
      </c>
      <c r="AR214" s="28">
        <v>0</v>
      </c>
      <c r="AS214" s="39"/>
      <c r="AT214" s="39"/>
      <c r="AU214" s="28">
        <v>0</v>
      </c>
      <c r="AV214" s="28">
        <v>0</v>
      </c>
      <c r="AW214" s="28">
        <v>0</v>
      </c>
      <c r="AX214" s="28">
        <v>0</v>
      </c>
      <c r="AY214" s="28">
        <v>0</v>
      </c>
      <c r="AZ214" s="53"/>
      <c r="BA214" s="51">
        <v>0</v>
      </c>
      <c r="BB214" s="36">
        <v>0</v>
      </c>
      <c r="BC214" s="36">
        <v>0</v>
      </c>
      <c r="BD214" s="36">
        <v>0</v>
      </c>
      <c r="BE214" s="36">
        <v>0</v>
      </c>
      <c r="BF214" s="36"/>
      <c r="BG214" s="39">
        <v>0</v>
      </c>
      <c r="BH214" s="48">
        <v>0</v>
      </c>
      <c r="BI214" s="48">
        <v>0</v>
      </c>
      <c r="BJ214" s="30">
        <v>0</v>
      </c>
      <c r="BK214" s="30">
        <v>0</v>
      </c>
      <c r="BL214" s="52"/>
      <c r="BM214" s="39">
        <v>296</v>
      </c>
      <c r="BN214" s="39">
        <v>309</v>
      </c>
      <c r="BO214" s="39">
        <v>309</v>
      </c>
      <c r="BP214" s="30">
        <v>0</v>
      </c>
      <c r="BQ214" s="30">
        <v>0</v>
      </c>
      <c r="BR214" s="39"/>
      <c r="BS214" s="43">
        <v>0</v>
      </c>
      <c r="BT214" s="49">
        <v>0</v>
      </c>
      <c r="BU214" s="49">
        <v>0</v>
      </c>
      <c r="BV214" s="36">
        <v>0</v>
      </c>
      <c r="BW214" s="36">
        <v>0</v>
      </c>
      <c r="BX214" s="36"/>
      <c r="BY214" s="43">
        <v>0</v>
      </c>
      <c r="BZ214" s="36">
        <v>0</v>
      </c>
      <c r="CA214" s="36">
        <v>0</v>
      </c>
      <c r="CB214" s="30">
        <v>0</v>
      </c>
      <c r="CC214" s="30">
        <v>0</v>
      </c>
      <c r="CD214" s="49"/>
      <c r="CE214" s="28">
        <f t="shared" si="24"/>
        <v>2272</v>
      </c>
      <c r="CF214" s="28">
        <f t="shared" si="24"/>
        <v>309</v>
      </c>
      <c r="CG214" s="28">
        <f t="shared" si="24"/>
        <v>309</v>
      </c>
      <c r="CH214" s="28">
        <f t="shared" si="28"/>
        <v>0</v>
      </c>
      <c r="CI214" s="28">
        <f t="shared" si="28"/>
        <v>0</v>
      </c>
      <c r="CK214" s="43">
        <v>0</v>
      </c>
      <c r="CL214" s="28">
        <v>0</v>
      </c>
      <c r="CM214" s="28">
        <v>0</v>
      </c>
      <c r="CN214" s="28">
        <v>0</v>
      </c>
      <c r="CO214" s="28">
        <v>0</v>
      </c>
      <c r="CQ214" s="28">
        <v>0</v>
      </c>
      <c r="CR214" s="28">
        <v>6955.9979999999996</v>
      </c>
      <c r="CS214" s="28">
        <v>6955.9979999999996</v>
      </c>
      <c r="CT214" s="28">
        <v>6955.9979999999996</v>
      </c>
      <c r="CU214" s="28">
        <v>6955.9979999999996</v>
      </c>
      <c r="CW214" s="28">
        <f t="shared" si="25"/>
        <v>2272</v>
      </c>
      <c r="CX214" s="28">
        <f t="shared" si="25"/>
        <v>7264.9979999999996</v>
      </c>
      <c r="CY214" s="28">
        <f t="shared" si="25"/>
        <v>7264.9979999999996</v>
      </c>
      <c r="CZ214" s="28">
        <f t="shared" si="29"/>
        <v>6955.9979999999996</v>
      </c>
      <c r="DA214" s="28">
        <f t="shared" si="29"/>
        <v>6955.9979999999996</v>
      </c>
      <c r="DC214" s="28">
        <f t="shared" si="30"/>
        <v>-309</v>
      </c>
      <c r="DD214" s="28">
        <f t="shared" si="30"/>
        <v>-309</v>
      </c>
      <c r="DF214" s="28">
        <f t="shared" si="31"/>
        <v>4683.9979999999996</v>
      </c>
    </row>
    <row r="215" spans="1:110" x14ac:dyDescent="0.3">
      <c r="A215" s="27" t="s">
        <v>244</v>
      </c>
      <c r="B215" s="39">
        <v>0</v>
      </c>
      <c r="C215" s="39">
        <v>0</v>
      </c>
      <c r="D215" s="39">
        <v>0</v>
      </c>
      <c r="E215" s="39">
        <v>0</v>
      </c>
      <c r="F215" s="39">
        <v>0</v>
      </c>
      <c r="G215" s="52"/>
      <c r="H215" s="39">
        <v>82</v>
      </c>
      <c r="I215" s="39">
        <v>0</v>
      </c>
      <c r="J215" s="39">
        <v>0</v>
      </c>
      <c r="K215" s="39">
        <v>0</v>
      </c>
      <c r="L215" s="39">
        <v>0</v>
      </c>
      <c r="M215" s="52"/>
      <c r="N215" s="39">
        <v>0</v>
      </c>
      <c r="O215" s="39">
        <v>0</v>
      </c>
      <c r="P215" s="39">
        <v>0</v>
      </c>
      <c r="Q215" s="28">
        <v>0</v>
      </c>
      <c r="R215" s="28">
        <v>0</v>
      </c>
      <c r="S215" s="39"/>
      <c r="T215" s="28">
        <v>0</v>
      </c>
      <c r="U215" s="28">
        <v>0</v>
      </c>
      <c r="V215" s="28">
        <v>0</v>
      </c>
      <c r="W215" s="28">
        <v>0</v>
      </c>
      <c r="X215" s="28">
        <v>0</v>
      </c>
      <c r="Y215" s="39"/>
      <c r="Z215" s="28">
        <v>0</v>
      </c>
      <c r="AA215" s="28">
        <v>0</v>
      </c>
      <c r="AB215" s="28">
        <v>0</v>
      </c>
      <c r="AC215" s="28">
        <v>0</v>
      </c>
      <c r="AD215" s="28">
        <v>0</v>
      </c>
      <c r="AE215" s="33">
        <f t="shared" si="26"/>
        <v>0</v>
      </c>
      <c r="AF215" s="28">
        <f t="shared" si="27"/>
        <v>0</v>
      </c>
      <c r="AG215" s="39"/>
      <c r="AH215" s="28">
        <v>0</v>
      </c>
      <c r="AI215" s="28">
        <v>0</v>
      </c>
      <c r="AJ215" s="28">
        <v>0</v>
      </c>
      <c r="AK215" s="28">
        <v>0</v>
      </c>
      <c r="AL215" s="28">
        <v>0</v>
      </c>
      <c r="AN215" s="28">
        <v>0</v>
      </c>
      <c r="AO215" s="28">
        <v>0</v>
      </c>
      <c r="AP215" s="28">
        <v>0</v>
      </c>
      <c r="AQ215" s="28">
        <v>0</v>
      </c>
      <c r="AR215" s="28">
        <v>0</v>
      </c>
      <c r="AS215" s="39"/>
      <c r="AT215" s="39"/>
      <c r="AU215" s="28">
        <v>0</v>
      </c>
      <c r="AV215" s="28">
        <v>0</v>
      </c>
      <c r="AW215" s="28">
        <v>0</v>
      </c>
      <c r="AX215" s="28">
        <v>0</v>
      </c>
      <c r="AY215" s="28">
        <v>0</v>
      </c>
      <c r="AZ215" s="53"/>
      <c r="BA215" s="51">
        <v>0</v>
      </c>
      <c r="BB215" s="36">
        <v>0</v>
      </c>
      <c r="BC215" s="36">
        <v>0</v>
      </c>
      <c r="BD215" s="36">
        <v>0</v>
      </c>
      <c r="BE215" s="36">
        <v>0</v>
      </c>
      <c r="BF215" s="36"/>
      <c r="BG215" s="39">
        <v>0</v>
      </c>
      <c r="BH215" s="48">
        <v>0</v>
      </c>
      <c r="BI215" s="48">
        <v>0</v>
      </c>
      <c r="BJ215" s="30">
        <v>0</v>
      </c>
      <c r="BK215" s="30">
        <v>0</v>
      </c>
      <c r="BL215" s="52"/>
      <c r="BM215" s="39">
        <v>0</v>
      </c>
      <c r="BN215" s="39">
        <v>0</v>
      </c>
      <c r="BO215" s="39">
        <v>0</v>
      </c>
      <c r="BP215" s="30">
        <v>0</v>
      </c>
      <c r="BQ215" s="30">
        <v>0</v>
      </c>
      <c r="BR215" s="39"/>
      <c r="BS215" s="43">
        <v>0</v>
      </c>
      <c r="BT215" s="49">
        <v>0</v>
      </c>
      <c r="BU215" s="49">
        <v>0</v>
      </c>
      <c r="BV215" s="36">
        <v>0</v>
      </c>
      <c r="BW215" s="36">
        <v>0</v>
      </c>
      <c r="BX215" s="36"/>
      <c r="BY215" s="43">
        <v>0</v>
      </c>
      <c r="BZ215" s="36">
        <v>0</v>
      </c>
      <c r="CA215" s="36">
        <v>0</v>
      </c>
      <c r="CB215" s="30">
        <v>0</v>
      </c>
      <c r="CC215" s="30">
        <v>0</v>
      </c>
      <c r="CD215" s="49"/>
      <c r="CE215" s="28">
        <f t="shared" si="24"/>
        <v>82</v>
      </c>
      <c r="CF215" s="28">
        <f t="shared" si="24"/>
        <v>0</v>
      </c>
      <c r="CG215" s="28">
        <f t="shared" si="24"/>
        <v>0</v>
      </c>
      <c r="CH215" s="28">
        <f t="shared" si="28"/>
        <v>0</v>
      </c>
      <c r="CI215" s="28">
        <f t="shared" si="28"/>
        <v>0</v>
      </c>
      <c r="CK215" s="43">
        <v>0</v>
      </c>
      <c r="CL215" s="28">
        <v>0</v>
      </c>
      <c r="CM215" s="28">
        <v>0</v>
      </c>
      <c r="CN215" s="28">
        <v>0</v>
      </c>
      <c r="CO215" s="28">
        <v>0</v>
      </c>
      <c r="CQ215" s="28">
        <v>0</v>
      </c>
      <c r="CR215" s="28">
        <v>259.39999999999998</v>
      </c>
      <c r="CS215" s="28">
        <v>259.39999999999998</v>
      </c>
      <c r="CT215" s="28">
        <v>259.39999999999998</v>
      </c>
      <c r="CU215" s="28">
        <v>259.39999999999998</v>
      </c>
      <c r="CW215" s="28">
        <f t="shared" si="25"/>
        <v>82</v>
      </c>
      <c r="CX215" s="28">
        <f t="shared" si="25"/>
        <v>259.39999999999998</v>
      </c>
      <c r="CY215" s="28">
        <f t="shared" si="25"/>
        <v>259.39999999999998</v>
      </c>
      <c r="CZ215" s="28">
        <f t="shared" si="29"/>
        <v>259.39999999999998</v>
      </c>
      <c r="DA215" s="28">
        <f t="shared" si="29"/>
        <v>259.39999999999998</v>
      </c>
      <c r="DC215" s="28">
        <f t="shared" si="30"/>
        <v>0</v>
      </c>
      <c r="DD215" s="28">
        <f t="shared" si="30"/>
        <v>0</v>
      </c>
      <c r="DF215" s="28">
        <f t="shared" si="31"/>
        <v>177.39999999999998</v>
      </c>
    </row>
    <row r="216" spans="1:110" x14ac:dyDescent="0.3">
      <c r="A216" s="27" t="s">
        <v>245</v>
      </c>
      <c r="B216" s="39">
        <v>0</v>
      </c>
      <c r="C216" s="39">
        <v>0</v>
      </c>
      <c r="D216" s="39">
        <v>0</v>
      </c>
      <c r="E216" s="39">
        <v>0</v>
      </c>
      <c r="F216" s="39">
        <v>0</v>
      </c>
      <c r="G216" s="52"/>
      <c r="H216" s="39">
        <v>0</v>
      </c>
      <c r="I216" s="39">
        <v>0</v>
      </c>
      <c r="J216" s="39">
        <v>0</v>
      </c>
      <c r="K216" s="39">
        <v>0</v>
      </c>
      <c r="L216" s="39">
        <v>0</v>
      </c>
      <c r="M216" s="52"/>
      <c r="N216" s="39">
        <v>0</v>
      </c>
      <c r="O216" s="39">
        <v>0</v>
      </c>
      <c r="P216" s="39">
        <v>0</v>
      </c>
      <c r="Q216" s="28">
        <v>0</v>
      </c>
      <c r="R216" s="28">
        <v>0</v>
      </c>
      <c r="S216" s="39"/>
      <c r="T216" s="28">
        <v>0</v>
      </c>
      <c r="U216" s="28">
        <v>0</v>
      </c>
      <c r="V216" s="28">
        <v>0</v>
      </c>
      <c r="W216" s="28">
        <v>0</v>
      </c>
      <c r="X216" s="28">
        <v>0</v>
      </c>
      <c r="Y216" s="39"/>
      <c r="Z216" s="28">
        <v>0</v>
      </c>
      <c r="AA216" s="28">
        <v>0</v>
      </c>
      <c r="AB216" s="28">
        <v>0</v>
      </c>
      <c r="AC216" s="28">
        <v>0</v>
      </c>
      <c r="AD216" s="28">
        <v>0</v>
      </c>
      <c r="AE216" s="33">
        <f t="shared" si="26"/>
        <v>0</v>
      </c>
      <c r="AF216" s="28">
        <f t="shared" si="27"/>
        <v>0</v>
      </c>
      <c r="AG216" s="39"/>
      <c r="AH216" s="28">
        <v>0</v>
      </c>
      <c r="AI216" s="28">
        <v>0</v>
      </c>
      <c r="AJ216" s="28">
        <v>0</v>
      </c>
      <c r="AK216" s="28">
        <v>0</v>
      </c>
      <c r="AL216" s="28">
        <v>0</v>
      </c>
      <c r="AN216" s="28">
        <v>0</v>
      </c>
      <c r="AO216" s="28">
        <v>0</v>
      </c>
      <c r="AP216" s="28">
        <v>0</v>
      </c>
      <c r="AQ216" s="28">
        <v>0</v>
      </c>
      <c r="AR216" s="28">
        <v>0</v>
      </c>
      <c r="AS216" s="39"/>
      <c r="AT216" s="39"/>
      <c r="AU216" s="28">
        <v>0</v>
      </c>
      <c r="AV216" s="28">
        <v>0</v>
      </c>
      <c r="AW216" s="28">
        <v>0</v>
      </c>
      <c r="AX216" s="28">
        <v>0</v>
      </c>
      <c r="AY216" s="28">
        <v>0</v>
      </c>
      <c r="AZ216" s="53"/>
      <c r="BA216" s="51">
        <v>0</v>
      </c>
      <c r="BB216" s="36">
        <v>0</v>
      </c>
      <c r="BC216" s="36">
        <v>0</v>
      </c>
      <c r="BD216" s="36">
        <v>0</v>
      </c>
      <c r="BE216" s="36">
        <v>0</v>
      </c>
      <c r="BF216" s="36"/>
      <c r="BG216" s="39">
        <v>640000</v>
      </c>
      <c r="BH216" s="48">
        <v>0</v>
      </c>
      <c r="BI216" s="48">
        <v>0</v>
      </c>
      <c r="BJ216" s="30">
        <v>0</v>
      </c>
      <c r="BK216" s="30">
        <v>0</v>
      </c>
      <c r="BL216" s="52"/>
      <c r="BM216" s="39">
        <v>0</v>
      </c>
      <c r="BN216" s="39">
        <v>0</v>
      </c>
      <c r="BO216" s="39">
        <v>0</v>
      </c>
      <c r="BP216" s="30">
        <v>0</v>
      </c>
      <c r="BQ216" s="30">
        <v>0</v>
      </c>
      <c r="BR216" s="39"/>
      <c r="BS216" s="43">
        <v>0</v>
      </c>
      <c r="BT216" s="49">
        <v>0</v>
      </c>
      <c r="BU216" s="49">
        <v>0</v>
      </c>
      <c r="BV216" s="36">
        <v>0</v>
      </c>
      <c r="BW216" s="36">
        <v>0</v>
      </c>
      <c r="BX216" s="36"/>
      <c r="BY216" s="43">
        <v>0</v>
      </c>
      <c r="BZ216" s="36">
        <v>0</v>
      </c>
      <c r="CA216" s="36">
        <v>0</v>
      </c>
      <c r="CB216" s="30">
        <v>0</v>
      </c>
      <c r="CC216" s="30">
        <v>0</v>
      </c>
      <c r="CD216" s="49"/>
      <c r="CE216" s="28">
        <f t="shared" si="24"/>
        <v>640000</v>
      </c>
      <c r="CF216" s="28">
        <f t="shared" si="24"/>
        <v>0</v>
      </c>
      <c r="CG216" s="28">
        <f t="shared" si="24"/>
        <v>0</v>
      </c>
      <c r="CH216" s="28">
        <f t="shared" si="28"/>
        <v>0</v>
      </c>
      <c r="CI216" s="28">
        <f t="shared" si="28"/>
        <v>0</v>
      </c>
      <c r="CK216" s="43">
        <v>0</v>
      </c>
      <c r="CL216" s="28">
        <v>0</v>
      </c>
      <c r="CM216" s="28">
        <v>0</v>
      </c>
      <c r="CN216" s="28">
        <v>0</v>
      </c>
      <c r="CO216" s="28">
        <v>0</v>
      </c>
      <c r="CQ216" s="28">
        <v>0</v>
      </c>
      <c r="CR216" s="28">
        <v>0</v>
      </c>
      <c r="CS216" s="28">
        <v>0</v>
      </c>
      <c r="CT216" s="28">
        <v>0</v>
      </c>
      <c r="CU216" s="28">
        <v>0</v>
      </c>
      <c r="CW216" s="28">
        <f t="shared" si="25"/>
        <v>640000</v>
      </c>
      <c r="CX216" s="28">
        <f t="shared" si="25"/>
        <v>0</v>
      </c>
      <c r="CY216" s="28">
        <f t="shared" si="25"/>
        <v>0</v>
      </c>
      <c r="CZ216" s="28">
        <f t="shared" si="29"/>
        <v>0</v>
      </c>
      <c r="DA216" s="28">
        <f t="shared" si="29"/>
        <v>0</v>
      </c>
      <c r="DC216" s="28">
        <f t="shared" si="30"/>
        <v>0</v>
      </c>
      <c r="DD216" s="28">
        <f t="shared" si="30"/>
        <v>0</v>
      </c>
      <c r="DF216" s="28">
        <f t="shared" si="31"/>
        <v>-640000</v>
      </c>
    </row>
    <row r="217" spans="1:110" x14ac:dyDescent="0.3">
      <c r="A217" s="27" t="s">
        <v>246</v>
      </c>
      <c r="B217" s="39">
        <v>0</v>
      </c>
      <c r="C217" s="39">
        <v>0</v>
      </c>
      <c r="D217" s="39">
        <v>0</v>
      </c>
      <c r="E217" s="39">
        <v>0</v>
      </c>
      <c r="F217" s="39">
        <v>0</v>
      </c>
      <c r="G217" s="52"/>
      <c r="H217" s="39">
        <v>843511</v>
      </c>
      <c r="I217" s="43">
        <v>1146872</v>
      </c>
      <c r="J217" s="43">
        <v>1146872</v>
      </c>
      <c r="K217" s="43">
        <v>1146872</v>
      </c>
      <c r="L217" s="43">
        <v>1146872</v>
      </c>
      <c r="M217" s="52"/>
      <c r="N217" s="39">
        <v>0</v>
      </c>
      <c r="O217" s="39">
        <v>0</v>
      </c>
      <c r="P217" s="39">
        <v>0</v>
      </c>
      <c r="Q217" s="28">
        <v>0</v>
      </c>
      <c r="R217" s="28">
        <v>0</v>
      </c>
      <c r="S217" s="39"/>
      <c r="T217" s="28">
        <v>0</v>
      </c>
      <c r="U217" s="28">
        <v>0</v>
      </c>
      <c r="V217" s="28">
        <v>0</v>
      </c>
      <c r="W217" s="28">
        <v>0</v>
      </c>
      <c r="X217" s="28">
        <v>0</v>
      </c>
      <c r="Y217" s="39"/>
      <c r="Z217" s="28">
        <v>0</v>
      </c>
      <c r="AA217" s="28">
        <v>0</v>
      </c>
      <c r="AB217" s="28">
        <v>0</v>
      </c>
      <c r="AC217" s="28">
        <v>0</v>
      </c>
      <c r="AD217" s="28">
        <v>0</v>
      </c>
      <c r="AE217" s="33">
        <f t="shared" si="26"/>
        <v>0</v>
      </c>
      <c r="AF217" s="28">
        <f t="shared" si="27"/>
        <v>0</v>
      </c>
      <c r="AG217" s="39"/>
      <c r="AH217" s="28">
        <v>0</v>
      </c>
      <c r="AI217" s="28">
        <v>0</v>
      </c>
      <c r="AJ217" s="28">
        <v>0</v>
      </c>
      <c r="AK217" s="28">
        <v>0</v>
      </c>
      <c r="AL217" s="28">
        <v>0</v>
      </c>
      <c r="AN217" s="28">
        <v>0</v>
      </c>
      <c r="AO217" s="28">
        <v>0</v>
      </c>
      <c r="AP217" s="28">
        <v>0</v>
      </c>
      <c r="AQ217" s="28">
        <v>0</v>
      </c>
      <c r="AR217" s="28">
        <v>0</v>
      </c>
      <c r="AS217" s="39"/>
      <c r="AT217" s="39"/>
      <c r="AU217" s="28">
        <v>0</v>
      </c>
      <c r="AV217" s="28">
        <v>0</v>
      </c>
      <c r="AW217" s="28">
        <v>0</v>
      </c>
      <c r="AX217" s="28">
        <v>0</v>
      </c>
      <c r="AY217" s="28">
        <v>0</v>
      </c>
      <c r="AZ217" s="53"/>
      <c r="BA217" s="51">
        <v>0</v>
      </c>
      <c r="BB217" s="36">
        <v>0</v>
      </c>
      <c r="BC217" s="36">
        <v>0</v>
      </c>
      <c r="BD217" s="36">
        <v>0</v>
      </c>
      <c r="BE217" s="36">
        <v>0</v>
      </c>
      <c r="BF217" s="36"/>
      <c r="BG217" s="39">
        <v>1039843</v>
      </c>
      <c r="BH217" s="48">
        <v>0</v>
      </c>
      <c r="BI217" s="48">
        <v>0</v>
      </c>
      <c r="BJ217" s="30">
        <v>0</v>
      </c>
      <c r="BK217" s="30">
        <v>0</v>
      </c>
      <c r="BL217" s="52"/>
      <c r="BM217" s="39">
        <v>1136</v>
      </c>
      <c r="BN217" s="39">
        <v>1187</v>
      </c>
      <c r="BO217" s="39">
        <v>1187</v>
      </c>
      <c r="BP217" s="30">
        <v>0</v>
      </c>
      <c r="BQ217" s="30">
        <v>0</v>
      </c>
      <c r="BR217" s="39"/>
      <c r="BS217" s="43">
        <v>0</v>
      </c>
      <c r="BT217" s="49">
        <v>0</v>
      </c>
      <c r="BU217" s="49">
        <v>0</v>
      </c>
      <c r="BV217" s="36">
        <v>0</v>
      </c>
      <c r="BW217" s="36">
        <v>0</v>
      </c>
      <c r="BX217" s="36"/>
      <c r="BY217" s="43">
        <v>0</v>
      </c>
      <c r="BZ217" s="36">
        <v>0</v>
      </c>
      <c r="CA217" s="36">
        <v>0</v>
      </c>
      <c r="CB217" s="30">
        <v>0</v>
      </c>
      <c r="CC217" s="30">
        <v>0</v>
      </c>
      <c r="CD217" s="49"/>
      <c r="CE217" s="28">
        <f t="shared" si="24"/>
        <v>1884490</v>
      </c>
      <c r="CF217" s="28">
        <f t="shared" si="24"/>
        <v>1148059</v>
      </c>
      <c r="CG217" s="28">
        <f t="shared" si="24"/>
        <v>1148059</v>
      </c>
      <c r="CH217" s="28">
        <f t="shared" si="28"/>
        <v>1146872</v>
      </c>
      <c r="CI217" s="28">
        <f t="shared" si="28"/>
        <v>1146872</v>
      </c>
      <c r="CK217" s="43">
        <v>0</v>
      </c>
      <c r="CL217" s="28">
        <v>0</v>
      </c>
      <c r="CM217" s="28">
        <v>0</v>
      </c>
      <c r="CN217" s="28">
        <v>0</v>
      </c>
      <c r="CO217" s="28">
        <v>0</v>
      </c>
      <c r="CQ217" s="28">
        <v>0</v>
      </c>
      <c r="CR217" s="28">
        <v>0</v>
      </c>
      <c r="CS217" s="28">
        <v>0</v>
      </c>
      <c r="CT217" s="28">
        <v>0</v>
      </c>
      <c r="CU217" s="28">
        <v>0</v>
      </c>
      <c r="CW217" s="28">
        <f t="shared" si="25"/>
        <v>1884490</v>
      </c>
      <c r="CX217" s="28">
        <f t="shared" si="25"/>
        <v>1148059</v>
      </c>
      <c r="CY217" s="28">
        <f t="shared" si="25"/>
        <v>1148059</v>
      </c>
      <c r="CZ217" s="28">
        <f t="shared" si="29"/>
        <v>1146872</v>
      </c>
      <c r="DA217" s="28">
        <f t="shared" si="29"/>
        <v>1146872</v>
      </c>
      <c r="DC217" s="28">
        <f t="shared" si="30"/>
        <v>-1187</v>
      </c>
      <c r="DD217" s="28">
        <f t="shared" si="30"/>
        <v>-1187</v>
      </c>
      <c r="DF217" s="28">
        <f t="shared" si="31"/>
        <v>-737618</v>
      </c>
    </row>
    <row r="218" spans="1:110" x14ac:dyDescent="0.3">
      <c r="A218" s="44" t="s">
        <v>247</v>
      </c>
      <c r="B218" s="39">
        <v>0</v>
      </c>
      <c r="C218" s="39">
        <v>0</v>
      </c>
      <c r="D218" s="39">
        <v>0</v>
      </c>
      <c r="E218" s="39">
        <v>0</v>
      </c>
      <c r="F218" s="39">
        <v>0</v>
      </c>
      <c r="G218" s="52"/>
      <c r="H218" s="39">
        <v>339600</v>
      </c>
      <c r="I218" s="43">
        <v>289772</v>
      </c>
      <c r="J218" s="43">
        <v>289772</v>
      </c>
      <c r="K218" s="43">
        <v>289772</v>
      </c>
      <c r="L218" s="43">
        <v>289772</v>
      </c>
      <c r="M218" s="52"/>
      <c r="N218" s="39">
        <v>0</v>
      </c>
      <c r="O218" s="39">
        <v>0</v>
      </c>
      <c r="P218" s="39">
        <v>0</v>
      </c>
      <c r="Q218" s="28">
        <v>0</v>
      </c>
      <c r="R218" s="28">
        <v>0</v>
      </c>
      <c r="S218" s="39"/>
      <c r="T218" s="28">
        <v>0</v>
      </c>
      <c r="U218" s="28">
        <v>0</v>
      </c>
      <c r="V218" s="28">
        <v>0</v>
      </c>
      <c r="W218" s="28">
        <v>0</v>
      </c>
      <c r="X218" s="28">
        <v>0</v>
      </c>
      <c r="Y218" s="39"/>
      <c r="Z218" s="28">
        <v>0</v>
      </c>
      <c r="AA218" s="28">
        <v>0</v>
      </c>
      <c r="AB218" s="28">
        <v>0</v>
      </c>
      <c r="AC218" s="28">
        <v>0</v>
      </c>
      <c r="AD218" s="28">
        <v>0</v>
      </c>
      <c r="AE218" s="33">
        <f t="shared" si="26"/>
        <v>0</v>
      </c>
      <c r="AF218" s="28">
        <f t="shared" si="27"/>
        <v>0</v>
      </c>
      <c r="AG218" s="39"/>
      <c r="AH218" s="28">
        <v>0</v>
      </c>
      <c r="AI218" s="28">
        <v>0</v>
      </c>
      <c r="AJ218" s="28">
        <v>0</v>
      </c>
      <c r="AK218" s="28">
        <v>0</v>
      </c>
      <c r="AL218" s="28">
        <v>0</v>
      </c>
      <c r="AN218" s="28">
        <v>0</v>
      </c>
      <c r="AO218" s="28">
        <v>0</v>
      </c>
      <c r="AP218" s="28">
        <v>0</v>
      </c>
      <c r="AQ218" s="28">
        <v>0</v>
      </c>
      <c r="AR218" s="28">
        <v>0</v>
      </c>
      <c r="AS218" s="39"/>
      <c r="AT218" s="39"/>
      <c r="AU218" s="28">
        <v>0</v>
      </c>
      <c r="AV218" s="28">
        <v>0</v>
      </c>
      <c r="AW218" s="28">
        <v>0</v>
      </c>
      <c r="AX218" s="28">
        <v>0</v>
      </c>
      <c r="AY218" s="28">
        <v>0</v>
      </c>
      <c r="AZ218" s="53"/>
      <c r="BA218" s="51">
        <v>0</v>
      </c>
      <c r="BB218" s="36">
        <v>0</v>
      </c>
      <c r="BC218" s="36">
        <v>0</v>
      </c>
      <c r="BD218" s="36">
        <v>0</v>
      </c>
      <c r="BE218" s="36">
        <v>0</v>
      </c>
      <c r="BF218" s="36"/>
      <c r="BG218" s="39">
        <v>483505</v>
      </c>
      <c r="BH218" s="48">
        <v>0</v>
      </c>
      <c r="BI218" s="48">
        <v>0</v>
      </c>
      <c r="BJ218" s="30">
        <v>0</v>
      </c>
      <c r="BK218" s="30">
        <v>0</v>
      </c>
      <c r="BL218" s="52"/>
      <c r="BM218" s="39">
        <v>50751</v>
      </c>
      <c r="BN218" s="39">
        <v>53053</v>
      </c>
      <c r="BO218" s="39">
        <v>53053</v>
      </c>
      <c r="BP218" s="30">
        <v>0</v>
      </c>
      <c r="BQ218" s="30">
        <v>0</v>
      </c>
      <c r="BR218" s="39"/>
      <c r="BS218" s="43">
        <v>0</v>
      </c>
      <c r="BT218" s="49">
        <v>0</v>
      </c>
      <c r="BU218" s="49">
        <v>0</v>
      </c>
      <c r="BV218" s="36">
        <v>0</v>
      </c>
      <c r="BW218" s="36">
        <v>0</v>
      </c>
      <c r="BX218" s="36"/>
      <c r="BY218" s="43">
        <v>0</v>
      </c>
      <c r="BZ218" s="36">
        <v>0</v>
      </c>
      <c r="CA218" s="36">
        <v>0</v>
      </c>
      <c r="CB218" s="30">
        <v>0</v>
      </c>
      <c r="CC218" s="30">
        <v>0</v>
      </c>
      <c r="CD218" s="49"/>
      <c r="CE218" s="28">
        <f t="shared" si="24"/>
        <v>873856</v>
      </c>
      <c r="CF218" s="28">
        <f t="shared" si="24"/>
        <v>342825</v>
      </c>
      <c r="CG218" s="28">
        <f t="shared" si="24"/>
        <v>342825</v>
      </c>
      <c r="CH218" s="28">
        <f t="shared" si="28"/>
        <v>289772</v>
      </c>
      <c r="CI218" s="28">
        <f t="shared" si="28"/>
        <v>289772</v>
      </c>
      <c r="CK218" s="43">
        <v>0</v>
      </c>
      <c r="CL218" s="28">
        <v>0</v>
      </c>
      <c r="CM218" s="28">
        <v>0</v>
      </c>
      <c r="CN218" s="28">
        <v>0</v>
      </c>
      <c r="CO218" s="28">
        <v>0</v>
      </c>
      <c r="CQ218" s="28">
        <v>0</v>
      </c>
      <c r="CR218" s="28">
        <v>0</v>
      </c>
      <c r="CS218" s="28">
        <v>0</v>
      </c>
      <c r="CT218" s="28">
        <v>0</v>
      </c>
      <c r="CU218" s="28">
        <v>0</v>
      </c>
      <c r="CW218" s="28">
        <f t="shared" si="25"/>
        <v>873856</v>
      </c>
      <c r="CX218" s="28">
        <f t="shared" si="25"/>
        <v>342825</v>
      </c>
      <c r="CY218" s="28">
        <f t="shared" si="25"/>
        <v>342825</v>
      </c>
      <c r="CZ218" s="28">
        <f t="shared" si="29"/>
        <v>289772</v>
      </c>
      <c r="DA218" s="28">
        <f t="shared" si="29"/>
        <v>289772</v>
      </c>
      <c r="DC218" s="28">
        <f t="shared" si="30"/>
        <v>-53053</v>
      </c>
      <c r="DD218" s="28">
        <f t="shared" si="30"/>
        <v>-53053</v>
      </c>
      <c r="DF218" s="28">
        <f t="shared" si="31"/>
        <v>-584084</v>
      </c>
    </row>
    <row r="219" spans="1:110" x14ac:dyDescent="0.3">
      <c r="A219" s="44" t="s">
        <v>248</v>
      </c>
      <c r="B219" s="39">
        <v>0</v>
      </c>
      <c r="C219" s="39">
        <v>0</v>
      </c>
      <c r="D219" s="39">
        <v>0</v>
      </c>
      <c r="E219" s="39">
        <v>0</v>
      </c>
      <c r="F219" s="39">
        <v>0</v>
      </c>
      <c r="G219" s="52"/>
      <c r="H219" s="39">
        <v>224454</v>
      </c>
      <c r="I219" s="43">
        <v>162870</v>
      </c>
      <c r="J219" s="43">
        <v>162870</v>
      </c>
      <c r="K219" s="43">
        <v>162870</v>
      </c>
      <c r="L219" s="43">
        <v>162870</v>
      </c>
      <c r="M219" s="52"/>
      <c r="N219" s="39">
        <v>0</v>
      </c>
      <c r="O219" s="39">
        <v>0</v>
      </c>
      <c r="P219" s="39">
        <v>0</v>
      </c>
      <c r="Q219" s="28">
        <v>0</v>
      </c>
      <c r="R219" s="28">
        <v>0</v>
      </c>
      <c r="S219" s="39"/>
      <c r="T219" s="28">
        <v>0</v>
      </c>
      <c r="U219" s="28">
        <v>0</v>
      </c>
      <c r="V219" s="28">
        <v>0</v>
      </c>
      <c r="W219" s="28">
        <v>0</v>
      </c>
      <c r="X219" s="28">
        <v>0</v>
      </c>
      <c r="Y219" s="39"/>
      <c r="Z219" s="28">
        <v>0</v>
      </c>
      <c r="AA219" s="28">
        <v>0</v>
      </c>
      <c r="AB219" s="28">
        <v>0</v>
      </c>
      <c r="AC219" s="28">
        <v>0</v>
      </c>
      <c r="AD219" s="28">
        <v>0</v>
      </c>
      <c r="AE219" s="33">
        <f t="shared" si="26"/>
        <v>0</v>
      </c>
      <c r="AF219" s="28">
        <f t="shared" si="27"/>
        <v>0</v>
      </c>
      <c r="AG219" s="39"/>
      <c r="AH219" s="28">
        <v>0</v>
      </c>
      <c r="AI219" s="28">
        <v>0</v>
      </c>
      <c r="AJ219" s="28">
        <v>0</v>
      </c>
      <c r="AK219" s="28">
        <v>0</v>
      </c>
      <c r="AL219" s="28">
        <v>0</v>
      </c>
      <c r="AN219" s="28">
        <v>0</v>
      </c>
      <c r="AO219" s="28">
        <v>0</v>
      </c>
      <c r="AP219" s="28">
        <v>0</v>
      </c>
      <c r="AQ219" s="28">
        <v>0</v>
      </c>
      <c r="AR219" s="28">
        <v>0</v>
      </c>
      <c r="AS219" s="39"/>
      <c r="AT219" s="39"/>
      <c r="AU219" s="28">
        <v>0</v>
      </c>
      <c r="AV219" s="28">
        <v>0</v>
      </c>
      <c r="AW219" s="28">
        <v>0</v>
      </c>
      <c r="AX219" s="28">
        <v>0</v>
      </c>
      <c r="AY219" s="28">
        <v>0</v>
      </c>
      <c r="AZ219" s="53"/>
      <c r="BA219" s="51">
        <v>0</v>
      </c>
      <c r="BB219" s="36">
        <v>0</v>
      </c>
      <c r="BC219" s="36">
        <v>0</v>
      </c>
      <c r="BD219" s="36">
        <v>0</v>
      </c>
      <c r="BE219" s="36">
        <v>0</v>
      </c>
      <c r="BF219" s="36"/>
      <c r="BG219" s="39">
        <v>654640</v>
      </c>
      <c r="BH219" s="48">
        <v>0</v>
      </c>
      <c r="BI219" s="48">
        <v>0</v>
      </c>
      <c r="BJ219" s="30">
        <v>0</v>
      </c>
      <c r="BK219" s="30">
        <v>0</v>
      </c>
      <c r="BL219" s="52"/>
      <c r="BM219" s="39">
        <v>33544</v>
      </c>
      <c r="BN219" s="39">
        <v>35065</v>
      </c>
      <c r="BO219" s="39">
        <v>35065</v>
      </c>
      <c r="BP219" s="30">
        <v>0</v>
      </c>
      <c r="BQ219" s="30">
        <v>0</v>
      </c>
      <c r="BR219" s="39"/>
      <c r="BS219" s="43">
        <v>0</v>
      </c>
      <c r="BT219" s="49">
        <v>0</v>
      </c>
      <c r="BU219" s="49">
        <v>0</v>
      </c>
      <c r="BV219" s="36">
        <v>0</v>
      </c>
      <c r="BW219" s="36">
        <v>0</v>
      </c>
      <c r="BX219" s="36"/>
      <c r="BY219" s="43">
        <v>0</v>
      </c>
      <c r="BZ219" s="36">
        <v>0</v>
      </c>
      <c r="CA219" s="36">
        <v>0</v>
      </c>
      <c r="CB219" s="30">
        <v>0</v>
      </c>
      <c r="CC219" s="30">
        <v>0</v>
      </c>
      <c r="CD219" s="49"/>
      <c r="CE219" s="28">
        <f t="shared" si="24"/>
        <v>912638</v>
      </c>
      <c r="CF219" s="28">
        <f t="shared" si="24"/>
        <v>197935</v>
      </c>
      <c r="CG219" s="28">
        <f t="shared" si="24"/>
        <v>197935</v>
      </c>
      <c r="CH219" s="28">
        <f>SUM(BV219,BP219,BJ219,BD219,AX219,AQ219,AK219,AC219,W219,Q219,E219,K219,CB219)</f>
        <v>162870</v>
      </c>
      <c r="CI219" s="28">
        <f t="shared" ref="CI219:CI220" si="32">SUM(BW219,BQ219,BK219,BE219,AY219,AR219,AL219,AD219,X219,R219,F219,L219,CC219)</f>
        <v>162870</v>
      </c>
      <c r="CK219" s="43">
        <v>0</v>
      </c>
      <c r="CL219" s="28">
        <v>0</v>
      </c>
      <c r="CM219" s="28">
        <v>0</v>
      </c>
      <c r="CN219" s="28">
        <v>0</v>
      </c>
      <c r="CO219" s="28">
        <v>0</v>
      </c>
      <c r="CQ219" s="28">
        <v>0</v>
      </c>
      <c r="CR219" s="28">
        <v>0</v>
      </c>
      <c r="CS219" s="28">
        <v>0</v>
      </c>
      <c r="CT219" s="28">
        <v>0</v>
      </c>
      <c r="CU219" s="28">
        <v>0</v>
      </c>
      <c r="CW219" s="28">
        <f t="shared" si="25"/>
        <v>912638</v>
      </c>
      <c r="CX219" s="28">
        <f t="shared" si="25"/>
        <v>197935</v>
      </c>
      <c r="CY219" s="28">
        <f t="shared" si="25"/>
        <v>197935</v>
      </c>
      <c r="CZ219" s="28">
        <f t="shared" si="29"/>
        <v>162870</v>
      </c>
      <c r="DA219" s="28">
        <f t="shared" si="29"/>
        <v>162870</v>
      </c>
      <c r="DC219" s="28">
        <f t="shared" si="30"/>
        <v>-35065</v>
      </c>
      <c r="DD219" s="28">
        <f t="shared" si="30"/>
        <v>-35065</v>
      </c>
      <c r="DF219" s="28">
        <f t="shared" si="31"/>
        <v>-749768</v>
      </c>
    </row>
    <row r="220" spans="1:110" x14ac:dyDescent="0.3">
      <c r="A220" s="50" t="s">
        <v>249</v>
      </c>
      <c r="B220" s="39">
        <v>0</v>
      </c>
      <c r="C220" s="39">
        <v>0</v>
      </c>
      <c r="D220" s="39">
        <v>0</v>
      </c>
      <c r="E220" s="39">
        <v>0</v>
      </c>
      <c r="F220" s="39">
        <v>0</v>
      </c>
      <c r="G220" s="52"/>
      <c r="H220" s="39">
        <v>0</v>
      </c>
      <c r="I220" s="39">
        <v>0</v>
      </c>
      <c r="J220" s="39">
        <v>0</v>
      </c>
      <c r="K220" s="39">
        <v>0</v>
      </c>
      <c r="L220" s="39">
        <v>0</v>
      </c>
      <c r="M220" s="52"/>
      <c r="N220" s="39">
        <v>0</v>
      </c>
      <c r="O220" s="39">
        <v>0</v>
      </c>
      <c r="P220" s="39">
        <v>0</v>
      </c>
      <c r="Q220" s="28">
        <v>0</v>
      </c>
      <c r="R220" s="28">
        <v>0</v>
      </c>
      <c r="S220" s="39"/>
      <c r="T220" s="28">
        <v>0</v>
      </c>
      <c r="U220" s="28">
        <v>0</v>
      </c>
      <c r="V220" s="28">
        <v>0</v>
      </c>
      <c r="W220" s="28">
        <v>0</v>
      </c>
      <c r="X220" s="28">
        <v>0</v>
      </c>
      <c r="Y220" s="39"/>
      <c r="Z220" s="28">
        <v>0</v>
      </c>
      <c r="AA220" s="28">
        <v>0</v>
      </c>
      <c r="AB220" s="28">
        <v>0</v>
      </c>
      <c r="AC220" s="28">
        <v>0</v>
      </c>
      <c r="AD220" s="28">
        <v>0</v>
      </c>
      <c r="AE220" s="33">
        <f t="shared" si="26"/>
        <v>0</v>
      </c>
      <c r="AF220" s="28">
        <f t="shared" si="27"/>
        <v>0</v>
      </c>
      <c r="AG220" s="39"/>
      <c r="AH220" s="28">
        <v>0</v>
      </c>
      <c r="AI220" s="28">
        <v>0</v>
      </c>
      <c r="AJ220" s="28">
        <v>0</v>
      </c>
      <c r="AK220" s="28">
        <v>0</v>
      </c>
      <c r="AL220" s="28">
        <v>0</v>
      </c>
      <c r="AN220" s="28">
        <v>0</v>
      </c>
      <c r="AO220" s="28">
        <v>0</v>
      </c>
      <c r="AP220" s="28">
        <v>0</v>
      </c>
      <c r="AQ220" s="28">
        <v>0</v>
      </c>
      <c r="AR220" s="28">
        <v>0</v>
      </c>
      <c r="AS220" s="39"/>
      <c r="AT220" s="39"/>
      <c r="AU220" s="28">
        <v>0</v>
      </c>
      <c r="AV220" s="28">
        <v>0</v>
      </c>
      <c r="AW220" s="28">
        <v>0</v>
      </c>
      <c r="AX220" s="28">
        <v>0</v>
      </c>
      <c r="AY220" s="28">
        <v>0</v>
      </c>
      <c r="AZ220" s="53"/>
      <c r="BA220" s="47">
        <v>844666</v>
      </c>
      <c r="BB220" s="36">
        <v>0</v>
      </c>
      <c r="BC220" s="36">
        <v>0</v>
      </c>
      <c r="BD220" s="36">
        <v>0</v>
      </c>
      <c r="BE220" s="36">
        <v>0</v>
      </c>
      <c r="BF220" s="36"/>
      <c r="BG220" s="39">
        <v>0</v>
      </c>
      <c r="BH220" s="48">
        <v>0</v>
      </c>
      <c r="BI220" s="48">
        <v>0</v>
      </c>
      <c r="BJ220" s="30">
        <v>0</v>
      </c>
      <c r="BK220" s="30">
        <v>0</v>
      </c>
      <c r="BL220" s="52"/>
      <c r="BM220" s="39">
        <v>0</v>
      </c>
      <c r="BN220" s="39">
        <v>0</v>
      </c>
      <c r="BO220" s="39">
        <v>0</v>
      </c>
      <c r="BP220" s="30">
        <v>0</v>
      </c>
      <c r="BQ220" s="30">
        <v>0</v>
      </c>
      <c r="BR220" s="39"/>
      <c r="BS220" s="43">
        <v>0</v>
      </c>
      <c r="BT220" s="49">
        <v>0</v>
      </c>
      <c r="BU220" s="49">
        <v>0</v>
      </c>
      <c r="BV220" s="36">
        <v>0</v>
      </c>
      <c r="BW220" s="36">
        <v>0</v>
      </c>
      <c r="BX220" s="36"/>
      <c r="BY220" s="43">
        <v>0</v>
      </c>
      <c r="BZ220" s="36">
        <v>0</v>
      </c>
      <c r="CA220" s="36">
        <v>0</v>
      </c>
      <c r="CB220" s="30">
        <v>0</v>
      </c>
      <c r="CC220" s="30">
        <v>0</v>
      </c>
      <c r="CD220" s="49"/>
      <c r="CE220" s="28">
        <f t="shared" si="24"/>
        <v>844666</v>
      </c>
      <c r="CF220" s="28">
        <f t="shared" si="24"/>
        <v>0</v>
      </c>
      <c r="CG220" s="28">
        <f t="shared" si="24"/>
        <v>0</v>
      </c>
      <c r="CH220" s="28">
        <f>SUM(BV220,BP220,BJ220,BD220,AX220,AQ220,AK220,AC220,W220,Q220,E220,K220,CB220)</f>
        <v>0</v>
      </c>
      <c r="CI220" s="28">
        <f t="shared" si="32"/>
        <v>0</v>
      </c>
      <c r="CK220" s="43">
        <v>0</v>
      </c>
      <c r="CL220" s="28">
        <v>0</v>
      </c>
      <c r="CM220" s="28">
        <v>0</v>
      </c>
      <c r="CN220" s="28">
        <v>0</v>
      </c>
      <c r="CO220" s="28">
        <v>0</v>
      </c>
      <c r="CQ220" s="28">
        <v>0</v>
      </c>
      <c r="CR220" s="28">
        <v>0</v>
      </c>
      <c r="CS220" s="28">
        <v>0</v>
      </c>
      <c r="CT220" s="28">
        <v>0</v>
      </c>
      <c r="CU220" s="28">
        <v>0</v>
      </c>
      <c r="CW220" s="28">
        <f t="shared" si="25"/>
        <v>844666</v>
      </c>
      <c r="CX220" s="28">
        <f t="shared" si="25"/>
        <v>0</v>
      </c>
      <c r="CY220" s="28">
        <f t="shared" si="25"/>
        <v>0</v>
      </c>
      <c r="CZ220" s="28">
        <f t="shared" si="29"/>
        <v>0</v>
      </c>
      <c r="DA220" s="28">
        <f t="shared" si="29"/>
        <v>0</v>
      </c>
      <c r="DC220" s="28">
        <f t="shared" si="30"/>
        <v>0</v>
      </c>
      <c r="DD220" s="28">
        <f t="shared" si="30"/>
        <v>0</v>
      </c>
      <c r="DF220" s="28">
        <f t="shared" si="31"/>
        <v>-844666</v>
      </c>
    </row>
    <row r="221" spans="1:110" x14ac:dyDescent="0.3">
      <c r="A221" s="29" t="s">
        <v>250</v>
      </c>
      <c r="B221" s="43">
        <v>66730438</v>
      </c>
      <c r="C221" s="43">
        <f>SUM(C3:C220)</f>
        <v>66730438.000000007</v>
      </c>
      <c r="D221" s="43">
        <f>SUM(D3:D220)</f>
        <v>66730438.000000007</v>
      </c>
      <c r="E221" s="43">
        <f>SUM(E3:E220)</f>
        <v>55705079.020000018</v>
      </c>
      <c r="F221" s="43">
        <f>SUM(F3:F220)</f>
        <v>55705079.020000018</v>
      </c>
      <c r="G221" s="54"/>
      <c r="H221" s="43">
        <v>114950767</v>
      </c>
      <c r="I221" s="43">
        <f>SUM(I3:I220)</f>
        <v>59122158</v>
      </c>
      <c r="J221" s="43">
        <f>SUM(J3:J220)</f>
        <v>59122158</v>
      </c>
      <c r="K221" s="43">
        <f>SUM(K3:K220)</f>
        <v>54909446</v>
      </c>
      <c r="L221" s="43">
        <f>SUM(L3:L220)</f>
        <v>54909446</v>
      </c>
      <c r="M221" s="54"/>
      <c r="N221" s="43">
        <f>SUM(N4:N220)</f>
        <v>38330562.600000016</v>
      </c>
      <c r="O221" s="43">
        <f>SUM(O3:O220)</f>
        <v>58076609.290000014</v>
      </c>
      <c r="P221" s="43">
        <f>SUM(P3:P220)</f>
        <v>58076609.290000014</v>
      </c>
      <c r="Q221" s="43">
        <f>SUM(Q3:Q220)</f>
        <v>0</v>
      </c>
      <c r="R221" s="43">
        <f>SUM(R3:R220)</f>
        <v>0</v>
      </c>
      <c r="S221" s="43"/>
      <c r="T221" s="43">
        <f>SUM(T3:T220)</f>
        <v>60000000.190000035</v>
      </c>
      <c r="U221" s="43">
        <f>SUM(U3:U220)</f>
        <v>60000000.190000035</v>
      </c>
      <c r="V221" s="43">
        <f>SUM(V3:V220)</f>
        <v>60000000.190000035</v>
      </c>
      <c r="W221" s="43">
        <f>SUM(W3:W220)</f>
        <v>60000000.190000035</v>
      </c>
      <c r="X221" s="43">
        <f>SUM(X3:X220)</f>
        <v>60000000.190000035</v>
      </c>
      <c r="Y221" s="43"/>
      <c r="Z221" s="43">
        <f>SUM(Z3:Z220)</f>
        <v>0</v>
      </c>
      <c r="AA221" s="43">
        <f>SUM(AA4:AA220)</f>
        <v>54999918</v>
      </c>
      <c r="AB221" s="43">
        <f>SUM(AB3:AB220)</f>
        <v>34999926</v>
      </c>
      <c r="AC221" s="43">
        <f>SUM(AC4:AC220)</f>
        <v>54999918</v>
      </c>
      <c r="AD221" s="43">
        <f>SUM(AD3:AD220)</f>
        <v>34999926</v>
      </c>
      <c r="AE221" s="55">
        <f>SUM(AE4:AE220)</f>
        <v>0.99999999999999978</v>
      </c>
      <c r="AF221" s="43">
        <f>SUM(AF4:AF220)</f>
        <v>30000000</v>
      </c>
      <c r="AG221" s="43"/>
      <c r="AH221" s="43">
        <f>SUM(AH3:AH220)</f>
        <v>20284988</v>
      </c>
      <c r="AI221" s="43">
        <f>SUM(AI3:AI220)</f>
        <v>20284988</v>
      </c>
      <c r="AJ221" s="43">
        <f>SUM(AJ3:AJ220)</f>
        <v>20284988</v>
      </c>
      <c r="AK221" s="43">
        <f>SUM(AK3:AK220)</f>
        <v>20284988</v>
      </c>
      <c r="AL221" s="43">
        <f>SUM(AL3:AL220)</f>
        <v>20284988</v>
      </c>
      <c r="AM221" s="43"/>
      <c r="AN221" s="43">
        <f>SUM(AN4:AN220)</f>
        <v>2017587098</v>
      </c>
      <c r="AO221" s="43">
        <f>SUM(AO3:AO220)</f>
        <v>1590003953</v>
      </c>
      <c r="AP221" s="43">
        <f>SUM(AP3:AP220)</f>
        <v>1590003953</v>
      </c>
      <c r="AQ221" s="43">
        <f>SUM(AQ4:AQ220)</f>
        <v>1580002003</v>
      </c>
      <c r="AR221" s="43">
        <f>SUM(AR3:AR220)</f>
        <v>1580002003</v>
      </c>
      <c r="AS221" s="43"/>
      <c r="AT221" s="43"/>
      <c r="AU221" s="43">
        <f>SUM(AU3:AU220)</f>
        <v>0</v>
      </c>
      <c r="AV221" s="43">
        <f>SUM(AV3:AV220)</f>
        <v>597582615</v>
      </c>
      <c r="AW221" s="43">
        <f>SUM(AW3:AW220)</f>
        <v>597582615</v>
      </c>
      <c r="AX221" s="43">
        <f t="shared" ref="AX221:AY221" si="33">SUM(AX3:AX220)</f>
        <v>597635228</v>
      </c>
      <c r="AY221" s="43">
        <f t="shared" si="33"/>
        <v>597635228</v>
      </c>
      <c r="AZ221" s="42"/>
      <c r="BA221" s="36">
        <v>60000000.483536623</v>
      </c>
      <c r="BB221" s="36">
        <v>0</v>
      </c>
      <c r="BC221" s="36">
        <v>0</v>
      </c>
      <c r="BD221" s="36">
        <v>0</v>
      </c>
      <c r="BE221" s="36">
        <v>0</v>
      </c>
      <c r="BF221" s="36"/>
      <c r="BG221" s="43">
        <v>127851808</v>
      </c>
      <c r="BH221" s="48">
        <f>SUM(BH3:BH220)</f>
        <v>123767688</v>
      </c>
      <c r="BI221" s="48">
        <f>SUM(BI3:BI220)</f>
        <v>123767688</v>
      </c>
      <c r="BJ221" s="48">
        <f t="shared" ref="BJ221:BK221" si="34">SUM(BJ3:BJ220)</f>
        <v>0</v>
      </c>
      <c r="BK221" s="48">
        <f t="shared" si="34"/>
        <v>0</v>
      </c>
      <c r="BL221" s="54"/>
      <c r="BM221" s="43">
        <f>SUM(BM3:BM220)</f>
        <v>44101081</v>
      </c>
      <c r="BN221" s="43">
        <f>SUM(BN3:BN220)</f>
        <v>46101081</v>
      </c>
      <c r="BO221" s="43">
        <f>SUM(BO3:BO220)</f>
        <v>46101081</v>
      </c>
      <c r="BP221" s="43">
        <f t="shared" ref="BP221:BQ221" si="35">SUM(BP3:BP220)</f>
        <v>0</v>
      </c>
      <c r="BQ221" s="43">
        <f t="shared" si="35"/>
        <v>0</v>
      </c>
      <c r="BR221" s="43"/>
      <c r="BS221" s="43">
        <f>SUM(BS3:BS220)</f>
        <v>0</v>
      </c>
      <c r="BT221" s="43">
        <f>SUM(BT3:BT220)</f>
        <v>77969733.350750282</v>
      </c>
      <c r="BU221" s="43">
        <f>SUM(BU3:BU220)</f>
        <v>77969733.350750282</v>
      </c>
      <c r="BV221" s="43">
        <f>SUM(BV4:BV220)</f>
        <v>0</v>
      </c>
      <c r="BW221" s="43">
        <f>SUM(BW4:BW220)</f>
        <v>0</v>
      </c>
      <c r="BX221" s="43"/>
      <c r="BY221" s="43">
        <f>SUM(BY3:BY220)</f>
        <v>0</v>
      </c>
      <c r="BZ221" s="36">
        <v>0</v>
      </c>
      <c r="CA221" s="36">
        <v>0</v>
      </c>
      <c r="CB221" s="43">
        <f>SUM(CB4:CB220)</f>
        <v>50000000</v>
      </c>
      <c r="CC221" s="43">
        <f>SUM(CC4:CC220)</f>
        <v>50000000</v>
      </c>
      <c r="CD221" s="43"/>
      <c r="CE221" s="43">
        <f t="shared" si="24"/>
        <v>2549836743.2735367</v>
      </c>
      <c r="CF221" s="43">
        <f t="shared" si="24"/>
        <v>2754639181.83075</v>
      </c>
      <c r="CG221" s="43">
        <f t="shared" si="24"/>
        <v>2734639189.83075</v>
      </c>
      <c r="CH221" s="43">
        <f>SUM(CH4:CH220)</f>
        <v>2473536662.21</v>
      </c>
      <c r="CI221" s="43">
        <f>SUM(CI4:CI220)</f>
        <v>2453536670.21</v>
      </c>
      <c r="CJ221" s="43"/>
      <c r="CK221" s="43">
        <f>SUM(CK3:CK220)</f>
        <v>0</v>
      </c>
      <c r="CL221" s="43">
        <f>SUM(CL3:CL220)</f>
        <v>-407643383.05393541</v>
      </c>
      <c r="CM221" s="43">
        <f>SUM(CM3:CM220)</f>
        <v>-420891811.16729861</v>
      </c>
      <c r="CN221" s="43">
        <f>SUM(CN4:CN220)</f>
        <v>-400000000.00000012</v>
      </c>
      <c r="CO221" s="43">
        <f>SUM(CO4:CO220)</f>
        <v>-400000000.00000012</v>
      </c>
      <c r="CQ221" s="43">
        <f>SUM(CQ3:CQ220)</f>
        <v>0</v>
      </c>
      <c r="CR221" s="43">
        <f>SUM(CR3:CR220)</f>
        <v>212184091.34386197</v>
      </c>
      <c r="CS221" s="43">
        <f>SUM(CS3:CS220)</f>
        <v>212184091.34386197</v>
      </c>
      <c r="CT221" s="28">
        <f>SUM(CT4:CT220)</f>
        <v>208212861.39636195</v>
      </c>
      <c r="CU221" s="28">
        <f>SUM(CU4:CU220)</f>
        <v>208212861.39636195</v>
      </c>
      <c r="CW221" s="43">
        <f>SUM(CW3:CW220)</f>
        <v>2549836743.2735357</v>
      </c>
      <c r="CX221" s="43">
        <f>SUM(CX3:CX220)</f>
        <v>2559179890.1206775</v>
      </c>
      <c r="CY221" s="28">
        <f>SUM(CS221,CM221,BU221,BO221,BI221,BC221,AW221,AP221,AJ221,AB221,V221,P221,J221,D221)</f>
        <v>2525931470.0073137</v>
      </c>
      <c r="CZ221" s="28">
        <f>SUM(CZ4:CZ220)</f>
        <v>2281749523.6063633</v>
      </c>
      <c r="DA221" s="28">
        <f>SUM(DA4:DA220)</f>
        <v>2261749531.6063633</v>
      </c>
      <c r="DC221" s="28">
        <f>SUM(DC4:DC220)</f>
        <v>-277430366.51431489</v>
      </c>
      <c r="DD221" s="28">
        <f>SUM(DD4:DD220)</f>
        <v>-264181938.40095189</v>
      </c>
      <c r="DF221" s="28">
        <f t="shared" si="31"/>
        <v>-268087219.66717243</v>
      </c>
    </row>
    <row r="222" spans="1:110" x14ac:dyDescent="0.3">
      <c r="A222" s="29"/>
      <c r="B222" s="43"/>
      <c r="C222" s="43"/>
      <c r="D222" s="43"/>
      <c r="E222" s="43"/>
      <c r="F222" s="43"/>
      <c r="G222" s="54"/>
      <c r="H222" s="43"/>
      <c r="I222" s="43"/>
      <c r="J222" s="43"/>
      <c r="K222" s="43"/>
      <c r="L222" s="43"/>
      <c r="M222" s="54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55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2"/>
      <c r="BA222" s="36"/>
      <c r="BB222" s="36"/>
      <c r="BC222" s="36"/>
      <c r="BD222" s="36"/>
      <c r="BE222" s="36"/>
      <c r="BF222" s="36"/>
      <c r="BG222" s="43"/>
      <c r="BH222" s="48"/>
      <c r="BI222" s="48"/>
      <c r="BJ222" s="48"/>
      <c r="BK222" s="48"/>
      <c r="BL222" s="54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36"/>
      <c r="CA222" s="36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Q222" s="43"/>
      <c r="CR222" s="43"/>
      <c r="CS222" s="43"/>
      <c r="CW222" s="43"/>
      <c r="CX222" s="43"/>
    </row>
    <row r="223" spans="1:110" x14ac:dyDescent="0.3">
      <c r="F223" s="43"/>
      <c r="G223" s="54"/>
      <c r="H223" s="43"/>
      <c r="I223" s="43"/>
      <c r="J223" s="43"/>
      <c r="K223" s="43"/>
      <c r="L223" s="43"/>
      <c r="M223" s="54"/>
      <c r="N223" s="56" t="s">
        <v>251</v>
      </c>
      <c r="O223" s="56"/>
      <c r="P223" s="56"/>
      <c r="Q223" s="56"/>
      <c r="R223" s="56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55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2"/>
      <c r="BA223" s="36"/>
      <c r="BB223" s="36"/>
      <c r="BC223" s="36"/>
      <c r="BD223" s="36"/>
      <c r="BE223" s="36"/>
      <c r="BF223" s="36"/>
      <c r="BG223" s="43"/>
      <c r="BH223" s="48"/>
      <c r="BI223" s="48"/>
      <c r="BJ223" s="48"/>
      <c r="BK223" s="48"/>
      <c r="BL223" s="54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36"/>
      <c r="CA223" s="36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Q223" s="43"/>
      <c r="CR223" s="43"/>
      <c r="CS223" s="43"/>
      <c r="CW223" s="43"/>
      <c r="CX223" s="43"/>
    </row>
    <row r="224" spans="1:110" x14ac:dyDescent="0.3">
      <c r="E224" s="28" t="s">
        <v>32</v>
      </c>
    </row>
    <row r="226" spans="105:105" x14ac:dyDescent="0.3">
      <c r="DA226" s="28" t="s">
        <v>32</v>
      </c>
    </row>
    <row r="236" spans="105:105" ht="5.4" customHeight="1" x14ac:dyDescent="0.3"/>
    <row r="238" spans="105:105" ht="3.6" customHeight="1" x14ac:dyDescent="0.3"/>
    <row r="240" spans="105:105" ht="6" customHeight="1" x14ac:dyDescent="0.3"/>
    <row r="241" ht="27" customHeight="1" x14ac:dyDescent="0.3"/>
  </sheetData>
  <mergeCells count="17">
    <mergeCell ref="BY1:CC1"/>
    <mergeCell ref="CE1:CI1"/>
    <mergeCell ref="CK1:CO1"/>
    <mergeCell ref="CQ1:CU1"/>
    <mergeCell ref="CW1:DA1"/>
    <mergeCell ref="AN1:AR1"/>
    <mergeCell ref="AU1:AY1"/>
    <mergeCell ref="BA1:BF1"/>
    <mergeCell ref="BG1:BK1"/>
    <mergeCell ref="BM1:BQ1"/>
    <mergeCell ref="BS1:BW1"/>
    <mergeCell ref="B1:F1"/>
    <mergeCell ref="H1:L1"/>
    <mergeCell ref="N1:R1"/>
    <mergeCell ref="T1:X1"/>
    <mergeCell ref="Z1:AD1"/>
    <mergeCell ref="AH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"I GOT THIS FILE OPEN"  Kelley</dc:creator>
  <cp:lastModifiedBy>Kerry "I GOT THIS FILE OPEN"  Kelley </cp:lastModifiedBy>
  <dcterms:created xsi:type="dcterms:W3CDTF">2017-05-15T16:17:27Z</dcterms:created>
  <dcterms:modified xsi:type="dcterms:W3CDTF">2017-05-15T16:20:14Z</dcterms:modified>
</cp:coreProperties>
</file>