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mithAb\Sheff\"/>
    </mc:Choice>
  </mc:AlternateContent>
  <bookViews>
    <workbookView xWindow="90" yWindow="210" windowWidth="18450" windowHeight="9060" tabRatio="926"/>
  </bookViews>
  <sheets>
    <sheet name="ReducedIsolationSummary_HtfdRes" sheetId="9" r:id="rId1"/>
    <sheet name="DesegStandard_SheffRegionTowns" sheetId="1" r:id="rId2"/>
    <sheet name="DesegStandard_SheffSchools_All" sheetId="2" r:id="rId3"/>
    <sheet name="OC_IncludesHartford" sheetId="11" r:id="rId4"/>
  </sheets>
  <definedNames>
    <definedName name="_xlnm.Print_Titles" localSheetId="1">DesegStandard_SheffRegionTowns!$1:$4</definedName>
    <definedName name="_xlnm.Print_Titles" localSheetId="2">DesegStandard_SheffSchools_All!$1:$5</definedName>
  </definedNames>
  <calcPr calcId="152511"/>
</workbook>
</file>

<file path=xl/calcChain.xml><?xml version="1.0" encoding="utf-8"?>
<calcChain xmlns="http://schemas.openxmlformats.org/spreadsheetml/2006/main">
  <c r="L46" i="2" l="1"/>
  <c r="M46" i="2"/>
  <c r="D73" i="2" l="1"/>
  <c r="M56" i="2"/>
  <c r="L56" i="2"/>
  <c r="G8" i="2"/>
  <c r="G13" i="2"/>
  <c r="G15" i="2"/>
  <c r="G16" i="2"/>
  <c r="G17" i="2"/>
  <c r="G19" i="2"/>
  <c r="G21" i="2"/>
  <c r="G22" i="2"/>
  <c r="G24" i="2"/>
  <c r="G25" i="2"/>
  <c r="G26" i="2"/>
  <c r="G27" i="2"/>
  <c r="G28" i="2"/>
  <c r="G29" i="2"/>
  <c r="G30" i="2"/>
  <c r="G32" i="2"/>
  <c r="G33" i="2"/>
  <c r="G34" i="2"/>
  <c r="G35" i="2"/>
  <c r="G36" i="2"/>
  <c r="G42" i="2"/>
  <c r="G43" i="2"/>
  <c r="G48" i="2"/>
  <c r="G49" i="2"/>
  <c r="G50" i="2"/>
  <c r="F8" i="2"/>
  <c r="F13" i="2"/>
  <c r="F15" i="2"/>
  <c r="F16" i="2"/>
  <c r="F17" i="2"/>
  <c r="F18" i="2"/>
  <c r="F19" i="2"/>
  <c r="F21" i="2"/>
  <c r="F22" i="2"/>
  <c r="F24" i="2"/>
  <c r="F25" i="2"/>
  <c r="F26" i="2"/>
  <c r="F27" i="2"/>
  <c r="F28" i="2"/>
  <c r="F29" i="2"/>
  <c r="F30" i="2"/>
  <c r="F32" i="2"/>
  <c r="F33" i="2"/>
  <c r="F34" i="2"/>
  <c r="F35" i="2"/>
  <c r="F36" i="2"/>
  <c r="F42" i="2"/>
  <c r="F43" i="2"/>
  <c r="F48" i="2"/>
  <c r="F49" i="2"/>
  <c r="F50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1" i="2"/>
  <c r="M42" i="2"/>
  <c r="M43" i="2"/>
  <c r="M44" i="2"/>
  <c r="M45" i="2"/>
  <c r="M47" i="2"/>
  <c r="M48" i="2"/>
  <c r="M49" i="2"/>
  <c r="M50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0" i="2"/>
  <c r="M7" i="2"/>
  <c r="L7" i="2"/>
  <c r="F42" i="1"/>
  <c r="M68" i="2" l="1"/>
  <c r="M69" i="2"/>
  <c r="M70" i="2"/>
  <c r="L68" i="2"/>
  <c r="L69" i="2"/>
  <c r="L70" i="2"/>
  <c r="L67" i="2"/>
  <c r="M67" i="2"/>
  <c r="D71" i="2" l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5" i="1"/>
  <c r="F5" i="1"/>
  <c r="M78" i="2" l="1"/>
  <c r="L78" i="2"/>
  <c r="M77" i="2"/>
  <c r="L77" i="2"/>
  <c r="M62" i="2" l="1"/>
  <c r="L62" i="2"/>
  <c r="K64" i="2" l="1"/>
  <c r="J64" i="2"/>
  <c r="I64" i="2"/>
  <c r="G69" i="2"/>
  <c r="F69" i="2"/>
  <c r="G67" i="2"/>
  <c r="F67" i="2"/>
  <c r="G68" i="2"/>
  <c r="F68" i="2"/>
  <c r="J73" i="2"/>
  <c r="K73" i="2"/>
  <c r="I73" i="2"/>
  <c r="M61" i="2"/>
  <c r="L61" i="2"/>
  <c r="G56" i="2"/>
  <c r="F56" i="2"/>
  <c r="K51" i="2"/>
  <c r="J51" i="2"/>
  <c r="I51" i="2"/>
  <c r="F43" i="1"/>
  <c r="B13" i="9"/>
  <c r="B18" i="9" s="1"/>
  <c r="B21" i="9" s="1"/>
  <c r="J80" i="2"/>
  <c r="E80" i="2"/>
  <c r="K71" i="2"/>
  <c r="J71" i="2"/>
  <c r="I71" i="2"/>
  <c r="E27" i="1"/>
  <c r="D27" i="1"/>
  <c r="C27" i="1"/>
  <c r="F33" i="1" s="1"/>
  <c r="L71" i="2" l="1"/>
  <c r="L51" i="2"/>
  <c r="M51" i="2"/>
  <c r="M71" i="2"/>
  <c r="F30" i="1"/>
  <c r="F27" i="1"/>
  <c r="F36" i="1" s="1"/>
  <c r="G27" i="1"/>
  <c r="F80" i="2"/>
  <c r="M73" i="2"/>
  <c r="L64" i="2"/>
  <c r="M64" i="2"/>
  <c r="L73" i="2"/>
  <c r="F39" i="1" l="1"/>
</calcChain>
</file>

<file path=xl/sharedStrings.xml><?xml version="1.0" encoding="utf-8"?>
<sst xmlns="http://schemas.openxmlformats.org/spreadsheetml/2006/main" count="359" uniqueCount="166">
  <si>
    <t>Item A .</t>
  </si>
  <si>
    <t>Sheff Region Minority Enrollment</t>
  </si>
  <si>
    <t>(Column C Total)</t>
  </si>
  <si>
    <t xml:space="preserve">Item B. </t>
  </si>
  <si>
    <t>Sheff Region Total Enrollment</t>
  </si>
  <si>
    <t>Item C.</t>
  </si>
  <si>
    <t>Item D.</t>
  </si>
  <si>
    <t>Item C + 30%</t>
  </si>
  <si>
    <t>% White</t>
  </si>
  <si>
    <t>Interdistrict Magnet Schools</t>
  </si>
  <si>
    <t>Reverse Choice</t>
  </si>
  <si>
    <t>CT Technical High Schools</t>
  </si>
  <si>
    <t>Calculation</t>
  </si>
  <si>
    <t>% Minority</t>
  </si>
  <si>
    <t>Avon</t>
  </si>
  <si>
    <t>Bloomfield</t>
  </si>
  <si>
    <t>Canton</t>
  </si>
  <si>
    <t>East Granby</t>
  </si>
  <si>
    <t>East Hartford</t>
  </si>
  <si>
    <t>East Windsor</t>
  </si>
  <si>
    <t>Ellington</t>
  </si>
  <si>
    <t>Farmington</t>
  </si>
  <si>
    <t>Glastonbury</t>
  </si>
  <si>
    <t>Granby</t>
  </si>
  <si>
    <t>Hartford</t>
  </si>
  <si>
    <t>Manchester</t>
  </si>
  <si>
    <t>Newington</t>
  </si>
  <si>
    <t>Rocky Hill</t>
  </si>
  <si>
    <t>Simsbury</t>
  </si>
  <si>
    <t>South Windsor</t>
  </si>
  <si>
    <t>Suffield</t>
  </si>
  <si>
    <t>Vernon</t>
  </si>
  <si>
    <t>West Hartford</t>
  </si>
  <si>
    <t>Wethersfield</t>
  </si>
  <si>
    <t>Windsor</t>
  </si>
  <si>
    <t>Windsor Locks</t>
  </si>
  <si>
    <t>Total</t>
  </si>
  <si>
    <t>Museum Academy</t>
  </si>
  <si>
    <t>Interdistrict Cooperative Grant Percentage</t>
  </si>
  <si>
    <t>Howell Cheney Technical High School</t>
  </si>
  <si>
    <t>Vinal Technical High School</t>
  </si>
  <si>
    <t>Glastonbury Agriscience and Technology Center</t>
  </si>
  <si>
    <t>Item E</t>
  </si>
  <si>
    <t>Percentage</t>
  </si>
  <si>
    <t>Agricultural Science and Technology Programs</t>
  </si>
  <si>
    <t>Total Students</t>
  </si>
  <si>
    <t>Minority Students</t>
  </si>
  <si>
    <t>White Students</t>
  </si>
  <si>
    <t>(Item A/Item B)*100</t>
  </si>
  <si>
    <t>Hartford Minority Enrollment</t>
  </si>
  <si>
    <t>Suffield Regional Agriscience Center</t>
  </si>
  <si>
    <t>School</t>
  </si>
  <si>
    <t>Sheff Region Minority Enrollment Percentage</t>
  </si>
  <si>
    <t>Hartford Magnet Trinity College Academy</t>
  </si>
  <si>
    <t>CREC</t>
  </si>
  <si>
    <t>Montessori Magnet School (CREC)</t>
  </si>
  <si>
    <t>CTHSS</t>
  </si>
  <si>
    <t>E. C. Goodwin Technical High School</t>
  </si>
  <si>
    <t>Vocational Agriculture Schools</t>
  </si>
  <si>
    <t>Region 10</t>
  </si>
  <si>
    <t>Total Hartford-Resident, Minority K-12 Students</t>
  </si>
  <si>
    <t xml:space="preserve">      Students in Reduced Isolation Settings</t>
  </si>
  <si>
    <t>Number of Students</t>
  </si>
  <si>
    <t xml:space="preserve">Total Percentage of Hartford-Resident, Minority PK-12 </t>
  </si>
  <si>
    <t xml:space="preserve">Percentage of Hartford-Resident, Minority PK-12 </t>
  </si>
  <si>
    <t>Connecticut IB Academy</t>
  </si>
  <si>
    <t>BPS</t>
  </si>
  <si>
    <t>EHPS</t>
  </si>
  <si>
    <t>HPS</t>
  </si>
  <si>
    <t>Great Path Academy</t>
  </si>
  <si>
    <t>Academy of Aerospace and Engineering</t>
  </si>
  <si>
    <t>Connecticut River Academy</t>
  </si>
  <si>
    <t>Black/ Latino</t>
  </si>
  <si>
    <t>Reduced- Isolation</t>
  </si>
  <si>
    <t>% Black/ Latino</t>
  </si>
  <si>
    <t>% Reduced- Isolation</t>
  </si>
  <si>
    <t>Operator</t>
  </si>
  <si>
    <t>GPS</t>
  </si>
  <si>
    <t>SPS</t>
  </si>
  <si>
    <t>Wintonbury Early Childhood Magnet</t>
  </si>
  <si>
    <t>Betances Early Reading Lab</t>
  </si>
  <si>
    <t>Environmental Sciences @ Mary M. Hooker</t>
  </si>
  <si>
    <t>Hartford Prekindergarten Magnet</t>
  </si>
  <si>
    <t>Montessori Magnet at Annie Fisher</t>
  </si>
  <si>
    <t>Montessori Magnet at Moylan</t>
  </si>
  <si>
    <t xml:space="preserve">Pathways Academy of Technology and Design </t>
  </si>
  <si>
    <t xml:space="preserve">Sport and Medical Sciences Academy </t>
  </si>
  <si>
    <t xml:space="preserve">University High School of Science and Engineering </t>
  </si>
  <si>
    <t>Academy of Aerospace and Engineering Elementary</t>
  </si>
  <si>
    <t xml:space="preserve">Discovery Academy </t>
  </si>
  <si>
    <t>GHAA [Full-Day]</t>
  </si>
  <si>
    <t>GHAA [Half-Day]</t>
  </si>
  <si>
    <t>GHAA/Middle</t>
  </si>
  <si>
    <t>GHAMAS [Half-Day]</t>
  </si>
  <si>
    <t xml:space="preserve">International Magnet School for Global Citizenship </t>
  </si>
  <si>
    <t xml:space="preserve">Reggio Magnet School of the Arts </t>
  </si>
  <si>
    <t xml:space="preserve">Two Rivers Magnet Middle School </t>
  </si>
  <si>
    <t xml:space="preserve">University of Hartford Magnet School </t>
  </si>
  <si>
    <t>**Breakthrough II</t>
  </si>
  <si>
    <t>R.J. Kinsella Magnet/Performing Arts</t>
  </si>
  <si>
    <t>Glastonbury-East Hartford Magnet</t>
  </si>
  <si>
    <t>Goodwin College</t>
  </si>
  <si>
    <t>25%:  Reduced-Isolation Compliance Standard</t>
  </si>
  <si>
    <t>*A. I. Prince Technical High School</t>
  </si>
  <si>
    <t>Berlin</t>
  </si>
  <si>
    <t>Bolton</t>
  </si>
  <si>
    <t>Cromwell</t>
  </si>
  <si>
    <t>Enfield</t>
  </si>
  <si>
    <t>Plainville</t>
  </si>
  <si>
    <t>Portland</t>
  </si>
  <si>
    <t>Somers</t>
  </si>
  <si>
    <t>Southington</t>
  </si>
  <si>
    <t xml:space="preserve">     Students in Reduced-Isolation Settings</t>
  </si>
  <si>
    <t>Total - All Schools</t>
  </si>
  <si>
    <t>(Column D Total)</t>
  </si>
  <si>
    <t>Programs Meeting 25% Compliance Standard</t>
  </si>
  <si>
    <t>Resident Town</t>
  </si>
  <si>
    <t>Code</t>
  </si>
  <si>
    <t>STEM Magnet at Annie Fisher</t>
  </si>
  <si>
    <t>Additional Schools</t>
  </si>
  <si>
    <t>PK4</t>
  </si>
  <si>
    <t>K</t>
  </si>
  <si>
    <t>Sarah J. Rawson Elementary School</t>
  </si>
  <si>
    <t>CREC Ana Grace Academy of the Arts Elementary School</t>
  </si>
  <si>
    <t>PSIS Total</t>
  </si>
  <si>
    <r>
      <t xml:space="preserve">Open Choice </t>
    </r>
    <r>
      <rPr>
        <b/>
        <sz val="10"/>
        <color indexed="8"/>
        <rFont val="Times New Roman"/>
        <family val="1"/>
      </rPr>
      <t>*</t>
    </r>
  </si>
  <si>
    <t>Odyssey</t>
  </si>
  <si>
    <t>Odyssey Charter School</t>
  </si>
  <si>
    <t>*Bloomfield Agriscience and Technology Center</t>
  </si>
  <si>
    <t xml:space="preserve">October 1, 2016 PSIS Enrollment Data - Pre-Certified </t>
  </si>
  <si>
    <t>Rawson/Odyssey Charter School</t>
  </si>
  <si>
    <t>**Capital Community College Magnet Academy</t>
  </si>
  <si>
    <t>**Capital Preparatory Magnet Academy</t>
  </si>
  <si>
    <t xml:space="preserve">**Classical Magnet School </t>
  </si>
  <si>
    <t>The Global Experience Magnet School</t>
  </si>
  <si>
    <t>MLC Magnet Global/International Studies</t>
  </si>
  <si>
    <t>Riverside Academy</t>
  </si>
  <si>
    <t>Breakthrough Magnet, South Campus</t>
  </si>
  <si>
    <t>**Journalism and Media Magnet Academy</t>
  </si>
  <si>
    <r>
      <t xml:space="preserve">October 1, 2016 </t>
    </r>
    <r>
      <rPr>
        <b/>
        <sz val="11"/>
        <color rgb="FF0000FF"/>
        <rFont val="Times New Roman"/>
        <family val="1"/>
      </rPr>
      <t>K-12</t>
    </r>
    <r>
      <rPr>
        <b/>
        <sz val="11"/>
        <color indexed="8"/>
        <rFont val="Times New Roman"/>
        <family val="1"/>
      </rPr>
      <t xml:space="preserve"> PSIS Enrollment Data - Pre-Certified </t>
    </r>
  </si>
  <si>
    <t>2016-17 Sheff Desegregation Standard</t>
  </si>
  <si>
    <t>2016-17 Sheff Region Demographics - Sheff Towns</t>
  </si>
  <si>
    <t>*Betances STEM Magnet</t>
  </si>
  <si>
    <t>***Two Rivers Magnet High School</t>
  </si>
  <si>
    <t>2016-17 Sheff Desegregation Standard - Sheff Schools</t>
  </si>
  <si>
    <r>
      <t xml:space="preserve">October 1, 2016 PSIS </t>
    </r>
    <r>
      <rPr>
        <b/>
        <sz val="11"/>
        <color rgb="FF0000FF"/>
        <rFont val="Times New Roman"/>
        <family val="1"/>
      </rPr>
      <t>PK-12</t>
    </r>
    <r>
      <rPr>
        <b/>
        <sz val="11"/>
        <color indexed="8"/>
        <rFont val="Times New Roman"/>
        <family val="1"/>
      </rPr>
      <t xml:space="preserve"> Enrollment Data - Pre-Certified </t>
    </r>
  </si>
  <si>
    <t>Item F</t>
  </si>
  <si>
    <t>Hartford Minority Enrollment in Public Schools</t>
  </si>
  <si>
    <r>
      <rPr>
        <b/>
        <i/>
        <sz val="10"/>
        <color indexed="8"/>
        <rFont val="Times New Roman"/>
        <family val="1"/>
      </rPr>
      <t>*</t>
    </r>
    <r>
      <rPr>
        <i/>
        <sz val="10"/>
        <color indexed="8"/>
        <rFont val="Times New Roman"/>
        <family val="1"/>
      </rPr>
      <t>Note: Open Choice enrollments are based on the PSIS October 1, 2016 pre-certified enrollment data. CREC continues to reconcile OC data with the districts.</t>
    </r>
  </si>
  <si>
    <t xml:space="preserve">*Public Safety Academy </t>
  </si>
  <si>
    <t>District</t>
  </si>
  <si>
    <t>Column Total</t>
  </si>
  <si>
    <t>Grades - Includes Outplaced Students In District Totals</t>
  </si>
  <si>
    <t>2016-17</t>
  </si>
  <si>
    <t>****Medical Professions and Teacher Preparation Academy</t>
  </si>
  <si>
    <t>*Noah Webster Micro-Society Magnet</t>
  </si>
  <si>
    <t>*Dr. James H Naylor/CCSU Leadership Academy</t>
  </si>
  <si>
    <t>*</t>
  </si>
  <si>
    <t>* Indicates 5 students or less</t>
  </si>
  <si>
    <t>*School falls within the 1% variance. **School is subject to a waiver.  ***School does meet the RI standard.  ****School with variance of less than 1 student rounded by less than .1% to next whole number. + Indicates 5 students or less.</t>
  </si>
  <si>
    <t>+</t>
  </si>
  <si>
    <t>*School does not meet the RI standard.  + Indicates 5 students or less.</t>
  </si>
  <si>
    <t>+ Indicates 5 students or less.</t>
  </si>
  <si>
    <t>Total - Schools meeting the RI standard</t>
  </si>
  <si>
    <t>Hartford-Resident Students</t>
  </si>
  <si>
    <t>Summary of Hartd-Resident Minority Students Enrolled in Reduced-Isolation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</si>
</sst>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8"/>
      <name val="Verdana"/>
      <family val="2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  <family val="2"/>
    </font>
    <font>
      <b/>
      <sz val="9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5" fillId="0" borderId="0" xfId="0" applyFont="1"/>
    <xf numFmtId="3" fontId="6" fillId="0" borderId="1" xfId="0" applyNumberFormat="1" applyFont="1" applyBorder="1" applyAlignment="1">
      <alignment horizontal="right" vertical="center"/>
    </xf>
    <xf numFmtId="165" fontId="6" fillId="0" borderId="10" xfId="1" applyNumberFormat="1" applyFont="1" applyBorder="1" applyAlignment="1">
      <alignment horizontal="right" vertical="center"/>
    </xf>
    <xf numFmtId="3" fontId="8" fillId="3" borderId="1" xfId="0" applyNumberFormat="1" applyFont="1" applyFill="1" applyBorder="1" applyAlignment="1">
      <alignment horizontal="right" vertical="center"/>
    </xf>
    <xf numFmtId="165" fontId="8" fillId="3" borderId="10" xfId="1" applyNumberFormat="1" applyFont="1" applyFill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9" fontId="13" fillId="0" borderId="1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/>
    <xf numFmtId="0" fontId="12" fillId="2" borderId="3" xfId="0" applyFont="1" applyFill="1" applyBorder="1" applyAlignment="1">
      <alignment horizontal="center"/>
    </xf>
    <xf numFmtId="9" fontId="13" fillId="0" borderId="0" xfId="0" applyNumberFormat="1" applyFont="1" applyFill="1" applyBorder="1" applyAlignment="1">
      <alignment horizontal="center" vertical="center" wrapText="1"/>
    </xf>
    <xf numFmtId="9" fontId="13" fillId="0" borderId="6" xfId="0" applyNumberFormat="1" applyFont="1" applyFill="1" applyBorder="1" applyAlignment="1">
      <alignment horizontal="center" vertical="center" wrapText="1"/>
    </xf>
    <xf numFmtId="9" fontId="13" fillId="0" borderId="10" xfId="0" applyNumberFormat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0" fontId="9" fillId="0" borderId="0" xfId="0" applyFont="1" applyFill="1"/>
    <xf numFmtId="49" fontId="6" fillId="0" borderId="1" xfId="3" applyNumberFormat="1" applyFont="1" applyFill="1" applyBorder="1" applyAlignment="1">
      <alignment horizontal="center" wrapText="1"/>
    </xf>
    <xf numFmtId="3" fontId="6" fillId="0" borderId="1" xfId="4" applyNumberFormat="1" applyFont="1" applyFill="1" applyBorder="1" applyAlignment="1">
      <alignment horizontal="right" vertical="center" wrapText="1"/>
    </xf>
    <xf numFmtId="165" fontId="6" fillId="0" borderId="1" xfId="4" applyNumberFormat="1" applyFont="1" applyFill="1" applyBorder="1" applyAlignment="1">
      <alignment horizontal="right" vertical="center" wrapText="1"/>
    </xf>
    <xf numFmtId="3" fontId="6" fillId="0" borderId="1" xfId="6" applyNumberFormat="1" applyFont="1" applyFill="1" applyBorder="1" applyAlignment="1">
      <alignment horizontal="right" vertical="center" wrapText="1"/>
    </xf>
    <xf numFmtId="0" fontId="6" fillId="0" borderId="1" xfId="2" applyFont="1" applyFill="1" applyBorder="1" applyAlignment="1">
      <alignment horizontal="left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right" vertical="center"/>
    </xf>
    <xf numFmtId="0" fontId="9" fillId="0" borderId="0" xfId="0" applyFont="1" applyFill="1" applyBorder="1"/>
    <xf numFmtId="3" fontId="8" fillId="3" borderId="1" xfId="2" applyNumberFormat="1" applyFont="1" applyFill="1" applyBorder="1" applyAlignment="1">
      <alignment horizontal="left" vertical="center" wrapText="1"/>
    </xf>
    <xf numFmtId="3" fontId="6" fillId="0" borderId="3" xfId="6" applyNumberFormat="1" applyFont="1" applyFill="1" applyBorder="1" applyAlignment="1">
      <alignment horizontal="right" vertical="center" wrapText="1"/>
    </xf>
    <xf numFmtId="3" fontId="6" fillId="0" borderId="3" xfId="4" applyNumberFormat="1" applyFont="1" applyFill="1" applyBorder="1" applyAlignment="1">
      <alignment horizontal="right" vertical="center" wrapText="1"/>
    </xf>
    <xf numFmtId="0" fontId="11" fillId="0" borderId="0" xfId="0" applyFont="1" applyFill="1"/>
    <xf numFmtId="0" fontId="9" fillId="0" borderId="0" xfId="0" applyFont="1" applyFill="1" applyBorder="1" applyAlignment="1"/>
    <xf numFmtId="165" fontId="6" fillId="0" borderId="10" xfId="4" applyNumberFormat="1" applyFont="1" applyFill="1" applyBorder="1" applyAlignment="1">
      <alignment horizontal="right" vertical="center" wrapText="1"/>
    </xf>
    <xf numFmtId="3" fontId="11" fillId="0" borderId="0" xfId="2" applyNumberFormat="1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3" fontId="13" fillId="0" borderId="1" xfId="1" applyNumberFormat="1" applyFont="1" applyBorder="1" applyAlignment="1">
      <alignment horizontal="right" vertical="center"/>
    </xf>
    <xf numFmtId="0" fontId="20" fillId="0" borderId="0" xfId="0" applyFont="1"/>
    <xf numFmtId="9" fontId="20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37" fontId="6" fillId="0" borderId="0" xfId="1" applyNumberFormat="1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wrapText="1"/>
    </xf>
    <xf numFmtId="3" fontId="20" fillId="0" borderId="0" xfId="0" applyNumberFormat="1" applyFont="1"/>
    <xf numFmtId="10" fontId="20" fillId="0" borderId="0" xfId="0" applyNumberFormat="1" applyFont="1"/>
    <xf numFmtId="9" fontId="9" fillId="0" borderId="0" xfId="0" applyNumberFormat="1" applyFont="1"/>
    <xf numFmtId="165" fontId="13" fillId="0" borderId="10" xfId="1" applyNumberFormat="1" applyFont="1" applyBorder="1" applyAlignment="1">
      <alignment horizontal="right" vertical="center"/>
    </xf>
    <xf numFmtId="4" fontId="5" fillId="0" borderId="0" xfId="0" applyNumberFormat="1" applyFont="1"/>
    <xf numFmtId="4" fontId="14" fillId="0" borderId="0" xfId="2" applyNumberFormat="1" applyFont="1" applyFill="1" applyBorder="1" applyAlignment="1">
      <alignment horizontal="center" vertical="center" wrapText="1"/>
    </xf>
    <xf numFmtId="0" fontId="10" fillId="0" borderId="7" xfId="0" applyFont="1" applyFill="1" applyBorder="1"/>
    <xf numFmtId="4" fontId="14" fillId="0" borderId="7" xfId="2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vertical="top"/>
    </xf>
    <xf numFmtId="0" fontId="5" fillId="0" borderId="0" xfId="0" applyFont="1" applyFill="1"/>
    <xf numFmtId="0" fontId="14" fillId="2" borderId="0" xfId="0" applyFont="1" applyFill="1"/>
    <xf numFmtId="3" fontId="14" fillId="2" borderId="0" xfId="0" applyNumberFormat="1" applyFont="1" applyFill="1" applyAlignment="1">
      <alignment horizontal="right"/>
    </xf>
    <xf numFmtId="0" fontId="14" fillId="0" borderId="0" xfId="0" applyFont="1" applyFill="1"/>
    <xf numFmtId="4" fontId="14" fillId="0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4" fontId="14" fillId="0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165" fontId="5" fillId="0" borderId="0" xfId="7" applyNumberFormat="1" applyFont="1" applyAlignment="1">
      <alignment horizontal="right" vertical="center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4" fontId="5" fillId="0" borderId="0" xfId="0" applyNumberFormat="1" applyFont="1" applyAlignment="1">
      <alignment horizontal="center" wrapText="1"/>
    </xf>
    <xf numFmtId="3" fontId="20" fillId="0" borderId="0" xfId="0" applyNumberFormat="1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" xfId="0" applyFont="1" applyBorder="1" applyAlignment="1">
      <alignment vertical="center"/>
    </xf>
    <xf numFmtId="0" fontId="28" fillId="4" borderId="1" xfId="0" applyFont="1" applyFill="1" applyBorder="1" applyAlignment="1">
      <alignment vertical="center"/>
    </xf>
    <xf numFmtId="0" fontId="6" fillId="5" borderId="1" xfId="3" applyFont="1" applyFill="1" applyBorder="1" applyAlignment="1">
      <alignment horizontal="left" vertical="center" wrapText="1"/>
    </xf>
    <xf numFmtId="3" fontId="6" fillId="5" borderId="1" xfId="4" applyNumberFormat="1" applyFont="1" applyFill="1" applyBorder="1" applyAlignment="1">
      <alignment horizontal="right" vertical="center" wrapText="1"/>
    </xf>
    <xf numFmtId="165" fontId="6" fillId="5" borderId="1" xfId="4" applyNumberFormat="1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2" xfId="0" applyFont="1" applyFill="1" applyBorder="1" applyAlignment="1"/>
    <xf numFmtId="0" fontId="9" fillId="6" borderId="10" xfId="0" applyFont="1" applyFill="1" applyBorder="1" applyAlignment="1"/>
    <xf numFmtId="3" fontId="6" fillId="6" borderId="1" xfId="6" applyNumberFormat="1" applyFont="1" applyFill="1" applyBorder="1" applyAlignment="1">
      <alignment horizontal="right" vertical="center" wrapText="1"/>
    </xf>
    <xf numFmtId="0" fontId="11" fillId="6" borderId="8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0" fontId="16" fillId="6" borderId="12" xfId="0" applyFont="1" applyFill="1" applyBorder="1" applyAlignment="1"/>
    <xf numFmtId="0" fontId="16" fillId="6" borderId="10" xfId="0" applyFont="1" applyFill="1" applyBorder="1" applyAlignment="1"/>
    <xf numFmtId="0" fontId="9" fillId="6" borderId="1" xfId="0" applyFont="1" applyFill="1" applyBorder="1" applyAlignment="1"/>
    <xf numFmtId="3" fontId="6" fillId="7" borderId="1" xfId="6" applyNumberFormat="1" applyFont="1" applyFill="1" applyBorder="1" applyAlignment="1">
      <alignment horizontal="right" vertical="center" wrapText="1"/>
    </xf>
    <xf numFmtId="165" fontId="6" fillId="7" borderId="1" xfId="4" applyNumberFormat="1" applyFont="1" applyFill="1" applyBorder="1" applyAlignment="1">
      <alignment horizontal="right" vertical="center" wrapText="1"/>
    </xf>
    <xf numFmtId="0" fontId="17" fillId="6" borderId="12" xfId="0" applyFont="1" applyFill="1" applyBorder="1" applyAlignment="1"/>
    <xf numFmtId="0" fontId="29" fillId="5" borderId="1" xfId="3" applyFont="1" applyFill="1" applyBorder="1" applyAlignment="1">
      <alignment horizontal="left" vertical="center" wrapText="1"/>
    </xf>
    <xf numFmtId="3" fontId="29" fillId="5" borderId="1" xfId="4" applyNumberFormat="1" applyFont="1" applyFill="1" applyBorder="1" applyAlignment="1">
      <alignment horizontal="right" vertical="center" wrapText="1"/>
    </xf>
    <xf numFmtId="165" fontId="29" fillId="5" borderId="1" xfId="4" applyNumberFormat="1" applyFont="1" applyFill="1" applyBorder="1" applyAlignment="1">
      <alignment horizontal="right" vertical="center" wrapText="1"/>
    </xf>
    <xf numFmtId="3" fontId="29" fillId="5" borderId="1" xfId="2" applyNumberFormat="1" applyFont="1" applyFill="1" applyBorder="1" applyAlignment="1">
      <alignment horizontal="center" vertical="center" wrapText="1"/>
    </xf>
    <xf numFmtId="3" fontId="29" fillId="5" borderId="1" xfId="6" applyNumberFormat="1" applyFont="1" applyFill="1" applyBorder="1" applyAlignment="1">
      <alignment horizontal="right" vertical="center" wrapText="1"/>
    </xf>
    <xf numFmtId="0" fontId="17" fillId="6" borderId="12" xfId="0" applyFont="1" applyFill="1" applyBorder="1" applyAlignment="1">
      <alignment vertical="center"/>
    </xf>
    <xf numFmtId="0" fontId="30" fillId="6" borderId="1" xfId="0" applyFont="1" applyFill="1" applyBorder="1" applyAlignment="1">
      <alignment vertical="center"/>
    </xf>
    <xf numFmtId="3" fontId="29" fillId="6" borderId="1" xfId="6" applyNumberFormat="1" applyFont="1" applyFill="1" applyBorder="1" applyAlignment="1">
      <alignment horizontal="right" vertical="center" wrapText="1"/>
    </xf>
    <xf numFmtId="0" fontId="17" fillId="6" borderId="1" xfId="0" applyFont="1" applyFill="1" applyBorder="1" applyAlignment="1"/>
    <xf numFmtId="3" fontId="29" fillId="5" borderId="1" xfId="2" applyNumberFormat="1" applyFont="1" applyFill="1" applyBorder="1" applyAlignment="1">
      <alignment horizontal="left" vertical="center" wrapText="1"/>
    </xf>
    <xf numFmtId="165" fontId="29" fillId="5" borderId="1" xfId="0" applyNumberFormat="1" applyFont="1" applyFill="1" applyBorder="1" applyAlignment="1">
      <alignment horizontal="right" vertical="center"/>
    </xf>
    <xf numFmtId="0" fontId="25" fillId="0" borderId="0" xfId="0" applyFont="1" applyFill="1" applyAlignment="1">
      <alignment vertical="center"/>
    </xf>
    <xf numFmtId="0" fontId="25" fillId="0" borderId="1" xfId="0" applyNumberFormat="1" applyFont="1" applyBorder="1" applyAlignment="1">
      <alignment horizontal="right" vertical="center"/>
    </xf>
    <xf numFmtId="3" fontId="25" fillId="0" borderId="1" xfId="0" applyNumberFormat="1" applyFont="1" applyBorder="1" applyAlignment="1">
      <alignment horizontal="right" vertical="center"/>
    </xf>
    <xf numFmtId="0" fontId="28" fillId="4" borderId="1" xfId="0" applyNumberFormat="1" applyFont="1" applyFill="1" applyBorder="1" applyAlignment="1">
      <alignment horizontal="right" vertical="center"/>
    </xf>
    <xf numFmtId="3" fontId="28" fillId="4" borderId="1" xfId="0" applyNumberFormat="1" applyFont="1" applyFill="1" applyBorder="1" applyAlignment="1">
      <alignment horizontal="right" vertical="center"/>
    </xf>
    <xf numFmtId="0" fontId="17" fillId="6" borderId="8" xfId="0" applyFont="1" applyFill="1" applyBorder="1" applyAlignment="1"/>
    <xf numFmtId="165" fontId="5" fillId="0" borderId="0" xfId="7" applyNumberFormat="1" applyFont="1" applyAlignment="1">
      <alignment horizontal="right" vertical="center"/>
    </xf>
    <xf numFmtId="165" fontId="14" fillId="2" borderId="0" xfId="0" applyNumberFormat="1" applyFont="1" applyFill="1" applyAlignment="1">
      <alignment horizontal="right" vertical="center"/>
    </xf>
    <xf numFmtId="0" fontId="14" fillId="0" borderId="0" xfId="0" applyFont="1" applyAlignment="1">
      <alignment horizontal="center"/>
    </xf>
    <xf numFmtId="49" fontId="6" fillId="0" borderId="5" xfId="5" applyNumberFormat="1" applyFont="1" applyFill="1" applyBorder="1" applyAlignment="1">
      <alignment horizontal="left" wrapText="1"/>
    </xf>
    <xf numFmtId="49" fontId="6" fillId="0" borderId="4" xfId="5" applyNumberFormat="1" applyFont="1" applyFill="1" applyBorder="1" applyAlignment="1">
      <alignment horizontal="left" wrapText="1"/>
    </xf>
    <xf numFmtId="49" fontId="6" fillId="0" borderId="3" xfId="5" applyNumberFormat="1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49" fontId="15" fillId="0" borderId="5" xfId="5" applyNumberFormat="1" applyFont="1" applyFill="1" applyBorder="1" applyAlignment="1">
      <alignment horizontal="right" wrapText="1"/>
    </xf>
    <xf numFmtId="49" fontId="15" fillId="0" borderId="3" xfId="5" applyNumberFormat="1" applyFont="1" applyFill="1" applyBorder="1" applyAlignment="1">
      <alignment horizontal="right" wrapText="1"/>
    </xf>
    <xf numFmtId="49" fontId="30" fillId="5" borderId="5" xfId="0" applyNumberFormat="1" applyFont="1" applyFill="1" applyBorder="1" applyAlignment="1">
      <alignment horizontal="left" vertical="center" wrapText="1"/>
    </xf>
    <xf numFmtId="49" fontId="30" fillId="5" borderId="4" xfId="0" applyNumberFormat="1" applyFont="1" applyFill="1" applyBorder="1" applyAlignment="1">
      <alignment horizontal="left" vertical="center" wrapText="1"/>
    </xf>
    <xf numFmtId="49" fontId="30" fillId="5" borderId="3" xfId="0" applyNumberFormat="1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11" fillId="0" borderId="9" xfId="2" applyNumberFormat="1" applyFont="1" applyFill="1" applyBorder="1" applyAlignment="1">
      <alignment horizontal="center" vertical="center" wrapText="1"/>
    </xf>
    <xf numFmtId="49" fontId="30" fillId="5" borderId="11" xfId="0" applyNumberFormat="1" applyFont="1" applyFill="1" applyBorder="1" applyAlignment="1">
      <alignment horizontal="center" vertical="center" wrapText="1"/>
    </xf>
    <xf numFmtId="49" fontId="30" fillId="5" borderId="9" xfId="0" applyNumberFormat="1" applyFont="1" applyFill="1" applyBorder="1" applyAlignment="1">
      <alignment horizontal="center" vertical="center" wrapText="1"/>
    </xf>
    <xf numFmtId="49" fontId="30" fillId="5" borderId="13" xfId="0" applyNumberFormat="1" applyFont="1" applyFill="1" applyBorder="1" applyAlignment="1">
      <alignment horizontal="center" vertical="center" wrapText="1"/>
    </xf>
    <xf numFmtId="49" fontId="30" fillId="5" borderId="14" xfId="0" applyNumberFormat="1" applyFont="1" applyFill="1" applyBorder="1" applyAlignment="1">
      <alignment horizontal="center" vertical="center" wrapText="1"/>
    </xf>
    <xf numFmtId="49" fontId="30" fillId="5" borderId="15" xfId="0" applyNumberFormat="1" applyFont="1" applyFill="1" applyBorder="1" applyAlignment="1">
      <alignment horizontal="center" vertical="center" wrapText="1"/>
    </xf>
    <xf numFmtId="49" fontId="30" fillId="5" borderId="16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 vertical="center" wrapText="1"/>
    </xf>
    <xf numFmtId="49" fontId="30" fillId="5" borderId="13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49" fontId="15" fillId="7" borderId="5" xfId="5" applyNumberFormat="1" applyFont="1" applyFill="1" applyBorder="1" applyAlignment="1">
      <alignment horizontal="right" vertical="center" wrapText="1"/>
    </xf>
    <xf numFmtId="49" fontId="15" fillId="7" borderId="3" xfId="5" applyNumberFormat="1" applyFont="1" applyFill="1" applyBorder="1" applyAlignment="1">
      <alignment horizontal="right" vertical="center" wrapText="1"/>
    </xf>
    <xf numFmtId="49" fontId="6" fillId="0" borderId="8" xfId="3" applyNumberFormat="1" applyFont="1" applyFill="1" applyBorder="1" applyAlignment="1">
      <alignment horizontal="center" vertical="center" wrapText="1"/>
    </xf>
    <xf numFmtId="49" fontId="6" fillId="0" borderId="10" xfId="3" applyNumberFormat="1" applyFont="1" applyFill="1" applyBorder="1" applyAlignment="1">
      <alignment horizontal="center" vertical="center" wrapText="1"/>
    </xf>
    <xf numFmtId="49" fontId="6" fillId="0" borderId="12" xfId="3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3" fontId="13" fillId="0" borderId="8" xfId="2" applyNumberFormat="1" applyFont="1" applyFill="1" applyBorder="1" applyAlignment="1">
      <alignment horizontal="center" vertical="center" wrapText="1"/>
    </xf>
    <xf numFmtId="3" fontId="13" fillId="0" borderId="10" xfId="2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3" fontId="6" fillId="0" borderId="8" xfId="2" applyNumberFormat="1" applyFont="1" applyFill="1" applyBorder="1" applyAlignment="1">
      <alignment horizontal="center" vertical="center" wrapText="1"/>
    </xf>
    <xf numFmtId="3" fontId="6" fillId="0" borderId="12" xfId="2" applyNumberFormat="1" applyFont="1" applyFill="1" applyBorder="1" applyAlignment="1">
      <alignment horizontal="center" vertical="center" wrapText="1"/>
    </xf>
    <xf numFmtId="3" fontId="6" fillId="0" borderId="10" xfId="2" applyNumberFormat="1" applyFont="1" applyFill="1" applyBorder="1" applyAlignment="1">
      <alignment horizontal="center" vertical="center" wrapText="1"/>
    </xf>
    <xf numFmtId="3" fontId="6" fillId="0" borderId="5" xfId="2" quotePrefix="1" applyNumberFormat="1" applyFont="1" applyFill="1" applyBorder="1" applyAlignment="1">
      <alignment horizontal="left" vertical="center" wrapText="1"/>
    </xf>
    <xf numFmtId="3" fontId="6" fillId="0" borderId="4" xfId="2" applyNumberFormat="1" applyFont="1" applyFill="1" applyBorder="1" applyAlignment="1">
      <alignment horizontal="left" vertical="center" wrapText="1"/>
    </xf>
    <xf numFmtId="3" fontId="6" fillId="0" borderId="3" xfId="2" applyNumberFormat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49" fontId="15" fillId="0" borderId="1" xfId="5" applyNumberFormat="1" applyFont="1" applyFill="1" applyBorder="1" applyAlignment="1">
      <alignment horizontal="right" wrapText="1"/>
    </xf>
    <xf numFmtId="0" fontId="27" fillId="0" borderId="1" xfId="0" applyFont="1" applyFill="1" applyBorder="1" applyAlignment="1">
      <alignment horizontal="center" vertical="center"/>
    </xf>
    <xf numFmtId="49" fontId="19" fillId="0" borderId="8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Normal_Deseg Calc" xfId="2"/>
    <cellStyle name="Normal_DesegStandard_SheffSchools_All" xfId="3"/>
    <cellStyle name="Normal_DesegStandard_SheffSchools_All_1" xfId="4"/>
    <cellStyle name="Normal_Magnets and Reverse Choice" xfId="5"/>
    <cellStyle name="Normal_Sheet1" xfId="6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pane ySplit="2" topLeftCell="A3" activePane="bottomLeft" state="frozen"/>
      <selection pane="bottomLeft" activeCell="D8" sqref="D8"/>
    </sheetView>
  </sheetViews>
  <sheetFormatPr defaultColWidth="8.7109375" defaultRowHeight="15" x14ac:dyDescent="0.25"/>
  <cols>
    <col min="1" max="1" width="53.42578125" style="8" customWidth="1"/>
    <col min="2" max="2" width="19.140625" style="8" customWidth="1"/>
    <col min="3" max="3" width="3.28515625" style="8" customWidth="1"/>
    <col min="4" max="4" width="19.140625" style="8" customWidth="1"/>
    <col min="5" max="16384" width="8.7109375" style="8"/>
  </cols>
  <sheetData>
    <row r="1" spans="1:4" s="3" customFormat="1" ht="13.9" x14ac:dyDescent="0.3">
      <c r="A1" s="9" t="s">
        <v>165</v>
      </c>
      <c r="B1" s="58"/>
    </row>
    <row r="2" spans="1:4" s="3" customFormat="1" ht="13.9" x14ac:dyDescent="0.3">
      <c r="A2" s="9" t="s">
        <v>129</v>
      </c>
      <c r="B2" s="58"/>
    </row>
    <row r="3" spans="1:4" s="3" customFormat="1" ht="13.15" x14ac:dyDescent="0.3">
      <c r="B3" s="58"/>
    </row>
    <row r="4" spans="1:4" s="3" customFormat="1" ht="13.15" x14ac:dyDescent="0.3">
      <c r="B4" s="58"/>
    </row>
    <row r="5" spans="1:4" s="3" customFormat="1" ht="13.15" x14ac:dyDescent="0.25">
      <c r="B5" s="59" t="s">
        <v>153</v>
      </c>
    </row>
    <row r="6" spans="1:4" s="3" customFormat="1" ht="15" customHeight="1" thickBot="1" x14ac:dyDescent="0.3">
      <c r="A6" s="60" t="s">
        <v>115</v>
      </c>
      <c r="B6" s="61" t="s">
        <v>62</v>
      </c>
    </row>
    <row r="7" spans="1:4" s="3" customFormat="1" ht="13.5" thickTop="1" x14ac:dyDescent="0.3">
      <c r="A7" s="3" t="s">
        <v>9</v>
      </c>
      <c r="B7" s="62">
        <v>7314</v>
      </c>
      <c r="D7" s="62"/>
    </row>
    <row r="8" spans="1:4" s="3" customFormat="1" ht="13.15" x14ac:dyDescent="0.3">
      <c r="A8" s="3" t="s">
        <v>125</v>
      </c>
      <c r="B8" s="62">
        <v>2157</v>
      </c>
      <c r="C8" s="63"/>
      <c r="D8" s="62"/>
    </row>
    <row r="9" spans="1:4" s="3" customFormat="1" ht="13.15" x14ac:dyDescent="0.3">
      <c r="A9" s="64" t="s">
        <v>10</v>
      </c>
      <c r="B9" s="62">
        <v>0</v>
      </c>
      <c r="D9" s="62"/>
    </row>
    <row r="10" spans="1:4" s="3" customFormat="1" ht="13.15" x14ac:dyDescent="0.3">
      <c r="A10" s="64" t="s">
        <v>130</v>
      </c>
      <c r="B10" s="62">
        <v>253</v>
      </c>
      <c r="D10" s="62"/>
    </row>
    <row r="11" spans="1:4" s="3" customFormat="1" ht="13.15" x14ac:dyDescent="0.3">
      <c r="A11" s="3" t="s">
        <v>11</v>
      </c>
      <c r="B11" s="62">
        <v>129</v>
      </c>
      <c r="D11" s="62"/>
    </row>
    <row r="12" spans="1:4" s="3" customFormat="1" ht="13.15" x14ac:dyDescent="0.3">
      <c r="A12" s="3" t="s">
        <v>44</v>
      </c>
      <c r="B12" s="62">
        <v>25</v>
      </c>
      <c r="D12" s="62"/>
    </row>
    <row r="13" spans="1:4" s="3" customFormat="1" ht="13.15" x14ac:dyDescent="0.3">
      <c r="A13" s="65" t="s">
        <v>36</v>
      </c>
      <c r="B13" s="66">
        <f>SUM(B7:B12)</f>
        <v>9878</v>
      </c>
      <c r="D13" s="62"/>
    </row>
    <row r="14" spans="1:4" s="64" customFormat="1" ht="13.15" x14ac:dyDescent="0.3">
      <c r="A14" s="67"/>
      <c r="B14" s="68"/>
      <c r="D14" s="62"/>
    </row>
    <row r="15" spans="1:4" s="3" customFormat="1" ht="13.15" x14ac:dyDescent="0.3">
      <c r="B15" s="69"/>
    </row>
    <row r="16" spans="1:4" s="3" customFormat="1" ht="14.65" thickBot="1" x14ac:dyDescent="0.35">
      <c r="A16" s="60" t="s">
        <v>12</v>
      </c>
      <c r="B16" s="70"/>
    </row>
    <row r="17" spans="1:2" s="3" customFormat="1" ht="19.899999999999999" customHeight="1" thickTop="1" x14ac:dyDescent="0.3">
      <c r="A17" s="71" t="s">
        <v>60</v>
      </c>
      <c r="B17" s="72">
        <v>21463</v>
      </c>
    </row>
    <row r="18" spans="1:2" s="3" customFormat="1" ht="17.649999999999999" customHeight="1" x14ac:dyDescent="0.2">
      <c r="A18" s="73" t="s">
        <v>64</v>
      </c>
      <c r="B18" s="123">
        <f>(B13/B17)*100</f>
        <v>46.0233890881983</v>
      </c>
    </row>
    <row r="19" spans="1:2" s="3" customFormat="1" ht="13.5" customHeight="1" x14ac:dyDescent="0.2">
      <c r="A19" s="74" t="s">
        <v>61</v>
      </c>
      <c r="B19" s="123"/>
    </row>
    <row r="20" spans="1:2" s="3" customFormat="1" ht="19.899999999999999" customHeight="1" x14ac:dyDescent="0.3">
      <c r="A20" s="71" t="s">
        <v>38</v>
      </c>
      <c r="B20" s="75">
        <v>3</v>
      </c>
    </row>
    <row r="21" spans="1:2" s="3" customFormat="1" ht="17.649999999999999" customHeight="1" x14ac:dyDescent="0.2">
      <c r="A21" s="76" t="s">
        <v>63</v>
      </c>
      <c r="B21" s="124">
        <f>(B18+B20)</f>
        <v>49.0233890881983</v>
      </c>
    </row>
    <row r="22" spans="1:2" s="3" customFormat="1" ht="13.5" customHeight="1" x14ac:dyDescent="0.2">
      <c r="A22" s="77" t="s">
        <v>112</v>
      </c>
      <c r="B22" s="124"/>
    </row>
    <row r="23" spans="1:2" s="3" customFormat="1" ht="13.15" x14ac:dyDescent="0.3">
      <c r="B23" s="69"/>
    </row>
    <row r="24" spans="1:2" s="3" customFormat="1" ht="42.4" customHeight="1" x14ac:dyDescent="0.3">
      <c r="A24" s="78" t="s">
        <v>148</v>
      </c>
      <c r="B24" s="79"/>
    </row>
  </sheetData>
  <mergeCells count="2">
    <mergeCell ref="B18:B19"/>
    <mergeCell ref="B21:B22"/>
  </mergeCells>
  <printOptions horizontalCentered="1"/>
  <pageMargins left="0.7" right="0.7" top="1.2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6" zoomScaleNormal="100" workbookViewId="0">
      <selection activeCell="A29" sqref="A29:XFD29"/>
    </sheetView>
  </sheetViews>
  <sheetFormatPr defaultColWidth="8.7109375" defaultRowHeight="15" x14ac:dyDescent="0.25"/>
  <cols>
    <col min="1" max="1" width="6.28515625" style="8" customWidth="1"/>
    <col min="2" max="2" width="11.7109375" style="8" customWidth="1"/>
    <col min="3" max="3" width="8.28515625" style="8" customWidth="1"/>
    <col min="4" max="4" width="8.140625" style="8" customWidth="1"/>
    <col min="5" max="5" width="8.28515625" style="8" customWidth="1"/>
    <col min="6" max="6" width="8.28515625" style="56" customWidth="1"/>
    <col min="7" max="7" width="6.140625" style="56" customWidth="1"/>
    <col min="8" max="16384" width="8.7109375" style="8"/>
  </cols>
  <sheetData>
    <row r="1" spans="1:7" s="1" customFormat="1" ht="13.9" x14ac:dyDescent="0.3">
      <c r="A1" s="9" t="s">
        <v>141</v>
      </c>
      <c r="C1" s="3"/>
      <c r="D1" s="3"/>
      <c r="E1" s="3"/>
      <c r="F1" s="2"/>
      <c r="G1" s="2"/>
    </row>
    <row r="2" spans="1:7" s="1" customFormat="1" ht="13.9" x14ac:dyDescent="0.3">
      <c r="A2" s="9" t="s">
        <v>139</v>
      </c>
      <c r="C2" s="3"/>
      <c r="D2" s="3"/>
      <c r="E2" s="3"/>
      <c r="F2" s="2"/>
      <c r="G2" s="2"/>
    </row>
    <row r="4" spans="1:7" ht="22.9" x14ac:dyDescent="0.25">
      <c r="A4" s="35" t="s">
        <v>117</v>
      </c>
      <c r="B4" s="35" t="s">
        <v>116</v>
      </c>
      <c r="C4" s="11" t="s">
        <v>45</v>
      </c>
      <c r="D4" s="11" t="s">
        <v>46</v>
      </c>
      <c r="E4" s="11" t="s">
        <v>47</v>
      </c>
      <c r="F4" s="11" t="s">
        <v>13</v>
      </c>
      <c r="G4" s="11" t="s">
        <v>8</v>
      </c>
    </row>
    <row r="5" spans="1:7" ht="13.9" x14ac:dyDescent="0.3">
      <c r="A5" s="23">
        <v>4</v>
      </c>
      <c r="B5" s="25" t="s">
        <v>14</v>
      </c>
      <c r="C5" s="4">
        <v>3177</v>
      </c>
      <c r="D5" s="4">
        <v>906</v>
      </c>
      <c r="E5" s="4">
        <v>2271</v>
      </c>
      <c r="F5" s="5">
        <f>(D5/C5)*100</f>
        <v>28.517469310670446</v>
      </c>
      <c r="G5" s="5">
        <f>(E5/C5)*100</f>
        <v>71.482530689329565</v>
      </c>
    </row>
    <row r="6" spans="1:7" ht="13.9" x14ac:dyDescent="0.3">
      <c r="A6" s="23">
        <v>11</v>
      </c>
      <c r="B6" s="25" t="s">
        <v>15</v>
      </c>
      <c r="C6" s="4">
        <v>2193</v>
      </c>
      <c r="D6" s="4">
        <v>2100</v>
      </c>
      <c r="E6" s="4">
        <v>93</v>
      </c>
      <c r="F6" s="5">
        <f t="shared" ref="F6:F27" si="0">(D6/C6)*100</f>
        <v>95.759233926128601</v>
      </c>
      <c r="G6" s="5">
        <f t="shared" ref="G6:G27" si="1">(E6/C6)*100</f>
        <v>4.2407660738714092</v>
      </c>
    </row>
    <row r="7" spans="1:7" ht="13.9" x14ac:dyDescent="0.3">
      <c r="A7" s="23">
        <v>23</v>
      </c>
      <c r="B7" s="25" t="s">
        <v>16</v>
      </c>
      <c r="C7" s="4">
        <v>1533</v>
      </c>
      <c r="D7" s="4">
        <v>184</v>
      </c>
      <c r="E7" s="4">
        <v>1349</v>
      </c>
      <c r="F7" s="5">
        <f t="shared" si="0"/>
        <v>12.002609262883235</v>
      </c>
      <c r="G7" s="5">
        <f t="shared" si="1"/>
        <v>87.99739073711676</v>
      </c>
    </row>
    <row r="8" spans="1:7" ht="13.9" x14ac:dyDescent="0.3">
      <c r="A8" s="23">
        <v>40</v>
      </c>
      <c r="B8" s="25" t="s">
        <v>17</v>
      </c>
      <c r="C8" s="4">
        <v>814</v>
      </c>
      <c r="D8" s="4">
        <v>154</v>
      </c>
      <c r="E8" s="4">
        <v>660</v>
      </c>
      <c r="F8" s="5">
        <f t="shared" si="0"/>
        <v>18.918918918918919</v>
      </c>
      <c r="G8" s="5">
        <f t="shared" si="1"/>
        <v>81.081081081081081</v>
      </c>
    </row>
    <row r="9" spans="1:7" ht="13.9" x14ac:dyDescent="0.3">
      <c r="A9" s="23">
        <v>43</v>
      </c>
      <c r="B9" s="25" t="s">
        <v>18</v>
      </c>
      <c r="C9" s="4">
        <v>7817</v>
      </c>
      <c r="D9" s="4">
        <v>6602</v>
      </c>
      <c r="E9" s="4">
        <v>1215</v>
      </c>
      <c r="F9" s="5">
        <f t="shared" si="0"/>
        <v>84.456952795189963</v>
      </c>
      <c r="G9" s="5">
        <f t="shared" si="1"/>
        <v>15.543047204810028</v>
      </c>
    </row>
    <row r="10" spans="1:7" ht="13.9" x14ac:dyDescent="0.3">
      <c r="A10" s="23">
        <v>47</v>
      </c>
      <c r="B10" s="25" t="s">
        <v>19</v>
      </c>
      <c r="C10" s="4">
        <v>1088</v>
      </c>
      <c r="D10" s="4">
        <v>393</v>
      </c>
      <c r="E10" s="4">
        <v>695</v>
      </c>
      <c r="F10" s="5">
        <f t="shared" si="0"/>
        <v>36.121323529411761</v>
      </c>
      <c r="G10" s="5">
        <f t="shared" si="1"/>
        <v>63.878676470588239</v>
      </c>
    </row>
    <row r="11" spans="1:7" ht="13.9" x14ac:dyDescent="0.3">
      <c r="A11" s="23">
        <v>48</v>
      </c>
      <c r="B11" s="25" t="s">
        <v>20</v>
      </c>
      <c r="C11" s="4">
        <v>2653</v>
      </c>
      <c r="D11" s="4">
        <v>516</v>
      </c>
      <c r="E11" s="4">
        <v>2137</v>
      </c>
      <c r="F11" s="5">
        <f t="shared" si="0"/>
        <v>19.449679607990952</v>
      </c>
      <c r="G11" s="5">
        <f t="shared" si="1"/>
        <v>80.550320392009041</v>
      </c>
    </row>
    <row r="12" spans="1:7" ht="13.9" x14ac:dyDescent="0.3">
      <c r="A12" s="23">
        <v>52</v>
      </c>
      <c r="B12" s="25" t="s">
        <v>21</v>
      </c>
      <c r="C12" s="4">
        <v>3920</v>
      </c>
      <c r="D12" s="4">
        <v>1310</v>
      </c>
      <c r="E12" s="4">
        <v>2610</v>
      </c>
      <c r="F12" s="5">
        <f t="shared" si="0"/>
        <v>33.41836734693878</v>
      </c>
      <c r="G12" s="5">
        <f t="shared" si="1"/>
        <v>66.581632653061234</v>
      </c>
    </row>
    <row r="13" spans="1:7" ht="13.9" x14ac:dyDescent="0.3">
      <c r="A13" s="23">
        <v>54</v>
      </c>
      <c r="B13" s="25" t="s">
        <v>22</v>
      </c>
      <c r="C13" s="4">
        <v>6013</v>
      </c>
      <c r="D13" s="4">
        <v>1630</v>
      </c>
      <c r="E13" s="4">
        <v>4383</v>
      </c>
      <c r="F13" s="5">
        <f t="shared" si="0"/>
        <v>27.107932812240147</v>
      </c>
      <c r="G13" s="5">
        <f t="shared" si="1"/>
        <v>72.892067187759864</v>
      </c>
    </row>
    <row r="14" spans="1:7" ht="13.9" x14ac:dyDescent="0.3">
      <c r="A14" s="23">
        <v>56</v>
      </c>
      <c r="B14" s="25" t="s">
        <v>23</v>
      </c>
      <c r="C14" s="4">
        <v>1769</v>
      </c>
      <c r="D14" s="4">
        <v>174</v>
      </c>
      <c r="E14" s="4">
        <v>1595</v>
      </c>
      <c r="F14" s="5">
        <f t="shared" si="0"/>
        <v>9.8360655737704921</v>
      </c>
      <c r="G14" s="5">
        <f t="shared" si="1"/>
        <v>90.163934426229503</v>
      </c>
    </row>
    <row r="15" spans="1:7" ht="13.9" x14ac:dyDescent="0.3">
      <c r="A15" s="36">
        <v>64</v>
      </c>
      <c r="B15" s="28" t="s">
        <v>24</v>
      </c>
      <c r="C15" s="6">
        <v>22222</v>
      </c>
      <c r="D15" s="6">
        <v>21462</v>
      </c>
      <c r="E15" s="6">
        <v>760</v>
      </c>
      <c r="F15" s="7">
        <f t="shared" si="0"/>
        <v>96.579965799657998</v>
      </c>
      <c r="G15" s="7">
        <f t="shared" si="1"/>
        <v>3.4200342003420037</v>
      </c>
    </row>
    <row r="16" spans="1:7" ht="13.9" x14ac:dyDescent="0.3">
      <c r="A16" s="23">
        <v>77</v>
      </c>
      <c r="B16" s="25" t="s">
        <v>25</v>
      </c>
      <c r="C16" s="4">
        <v>7345</v>
      </c>
      <c r="D16" s="4">
        <v>4655</v>
      </c>
      <c r="E16" s="4">
        <v>2690</v>
      </c>
      <c r="F16" s="5">
        <f t="shared" si="0"/>
        <v>63.376446562287271</v>
      </c>
      <c r="G16" s="5">
        <f t="shared" si="1"/>
        <v>36.623553437712729</v>
      </c>
    </row>
    <row r="17" spans="1:7" ht="13.9" x14ac:dyDescent="0.3">
      <c r="A17" s="23">
        <v>94</v>
      </c>
      <c r="B17" s="25" t="s">
        <v>26</v>
      </c>
      <c r="C17" s="4">
        <v>4105</v>
      </c>
      <c r="D17" s="4">
        <v>1579</v>
      </c>
      <c r="E17" s="4">
        <v>2526</v>
      </c>
      <c r="F17" s="5">
        <f t="shared" si="0"/>
        <v>38.465286236297196</v>
      </c>
      <c r="G17" s="5">
        <f t="shared" si="1"/>
        <v>61.534713763702797</v>
      </c>
    </row>
    <row r="18" spans="1:7" ht="13.9" x14ac:dyDescent="0.3">
      <c r="A18" s="23">
        <v>119</v>
      </c>
      <c r="B18" s="25" t="s">
        <v>27</v>
      </c>
      <c r="C18" s="4">
        <v>2708</v>
      </c>
      <c r="D18" s="4">
        <v>1023</v>
      </c>
      <c r="E18" s="4">
        <v>1685</v>
      </c>
      <c r="F18" s="5">
        <f t="shared" si="0"/>
        <v>37.776957163958642</v>
      </c>
      <c r="G18" s="5">
        <f t="shared" si="1"/>
        <v>62.223042836041351</v>
      </c>
    </row>
    <row r="19" spans="1:7" ht="13.9" x14ac:dyDescent="0.3">
      <c r="A19" s="23">
        <v>128</v>
      </c>
      <c r="B19" s="25" t="s">
        <v>28</v>
      </c>
      <c r="C19" s="4">
        <v>4027</v>
      </c>
      <c r="D19" s="4">
        <v>779</v>
      </c>
      <c r="E19" s="4">
        <v>3248</v>
      </c>
      <c r="F19" s="5">
        <f t="shared" si="0"/>
        <v>19.344425130370002</v>
      </c>
      <c r="G19" s="5">
        <f t="shared" si="1"/>
        <v>80.655574869630001</v>
      </c>
    </row>
    <row r="20" spans="1:7" ht="13.9" x14ac:dyDescent="0.3">
      <c r="A20" s="23">
        <v>132</v>
      </c>
      <c r="B20" s="25" t="s">
        <v>29</v>
      </c>
      <c r="C20" s="4">
        <v>4152</v>
      </c>
      <c r="D20" s="4">
        <v>1501</v>
      </c>
      <c r="E20" s="4">
        <v>2651</v>
      </c>
      <c r="F20" s="5">
        <f t="shared" si="0"/>
        <v>36.151252408477838</v>
      </c>
      <c r="G20" s="5">
        <f t="shared" si="1"/>
        <v>63.848747591522162</v>
      </c>
    </row>
    <row r="21" spans="1:7" ht="13.9" x14ac:dyDescent="0.3">
      <c r="A21" s="23">
        <v>139</v>
      </c>
      <c r="B21" s="25" t="s">
        <v>30</v>
      </c>
      <c r="C21" s="4">
        <v>2090</v>
      </c>
      <c r="D21" s="4">
        <v>264</v>
      </c>
      <c r="E21" s="4">
        <v>1826</v>
      </c>
      <c r="F21" s="5">
        <f t="shared" si="0"/>
        <v>12.631578947368421</v>
      </c>
      <c r="G21" s="5">
        <f t="shared" si="1"/>
        <v>87.368421052631589</v>
      </c>
    </row>
    <row r="22" spans="1:7" ht="13.9" x14ac:dyDescent="0.3">
      <c r="A22" s="23">
        <v>146</v>
      </c>
      <c r="B22" s="25" t="s">
        <v>31</v>
      </c>
      <c r="C22" s="4">
        <v>3404</v>
      </c>
      <c r="D22" s="4">
        <v>1356</v>
      </c>
      <c r="E22" s="4">
        <v>2048</v>
      </c>
      <c r="F22" s="5">
        <f t="shared" si="0"/>
        <v>39.835487661574618</v>
      </c>
      <c r="G22" s="5">
        <f t="shared" si="1"/>
        <v>60.164512338425382</v>
      </c>
    </row>
    <row r="23" spans="1:7" ht="13.9" x14ac:dyDescent="0.3">
      <c r="A23" s="23">
        <v>155</v>
      </c>
      <c r="B23" s="25" t="s">
        <v>32</v>
      </c>
      <c r="C23" s="4">
        <v>9486</v>
      </c>
      <c r="D23" s="4">
        <v>3905</v>
      </c>
      <c r="E23" s="4">
        <v>5581</v>
      </c>
      <c r="F23" s="5">
        <f t="shared" si="0"/>
        <v>41.165928737086233</v>
      </c>
      <c r="G23" s="5">
        <f t="shared" si="1"/>
        <v>58.834071262913767</v>
      </c>
    </row>
    <row r="24" spans="1:7" ht="13.9" x14ac:dyDescent="0.3">
      <c r="A24" s="23">
        <v>159</v>
      </c>
      <c r="B24" s="25" t="s">
        <v>33</v>
      </c>
      <c r="C24" s="4">
        <v>3704</v>
      </c>
      <c r="D24" s="4">
        <v>1029</v>
      </c>
      <c r="E24" s="4">
        <v>2675</v>
      </c>
      <c r="F24" s="5">
        <f t="shared" si="0"/>
        <v>27.780777537796975</v>
      </c>
      <c r="G24" s="5">
        <f t="shared" si="1"/>
        <v>72.219222462203021</v>
      </c>
    </row>
    <row r="25" spans="1:7" ht="13.9" x14ac:dyDescent="0.3">
      <c r="A25" s="23">
        <v>164</v>
      </c>
      <c r="B25" s="25" t="s">
        <v>34</v>
      </c>
      <c r="C25" s="4">
        <v>3766</v>
      </c>
      <c r="D25" s="4">
        <v>2800</v>
      </c>
      <c r="E25" s="4">
        <v>966</v>
      </c>
      <c r="F25" s="5">
        <f t="shared" si="0"/>
        <v>74.34944237918215</v>
      </c>
      <c r="G25" s="5">
        <f t="shared" si="1"/>
        <v>25.650557620817843</v>
      </c>
    </row>
    <row r="26" spans="1:7" ht="13.9" x14ac:dyDescent="0.3">
      <c r="A26" s="23">
        <v>165</v>
      </c>
      <c r="B26" s="25" t="s">
        <v>35</v>
      </c>
      <c r="C26" s="4">
        <v>1528</v>
      </c>
      <c r="D26" s="4">
        <v>540</v>
      </c>
      <c r="E26" s="4">
        <v>988</v>
      </c>
      <c r="F26" s="5">
        <f t="shared" si="0"/>
        <v>35.340314136125656</v>
      </c>
      <c r="G26" s="5">
        <f t="shared" si="1"/>
        <v>64.659685863874344</v>
      </c>
    </row>
    <row r="27" spans="1:7" ht="13.9" x14ac:dyDescent="0.3">
      <c r="A27" s="37"/>
      <c r="B27" s="38" t="s">
        <v>36</v>
      </c>
      <c r="C27" s="39">
        <f>SUM(C5:C26)</f>
        <v>99514</v>
      </c>
      <c r="D27" s="39">
        <f>SUM(D5:D26)</f>
        <v>54862</v>
      </c>
      <c r="E27" s="39">
        <f>SUM(E5:E26)</f>
        <v>44652</v>
      </c>
      <c r="F27" s="57">
        <f t="shared" si="0"/>
        <v>55.129931466929271</v>
      </c>
      <c r="G27" s="57">
        <f t="shared" si="1"/>
        <v>44.870068533070722</v>
      </c>
    </row>
    <row r="28" spans="1:7" ht="13.9" x14ac:dyDescent="0.3">
      <c r="A28" s="40"/>
      <c r="B28" s="40"/>
      <c r="C28" s="40"/>
      <c r="D28" s="40"/>
      <c r="E28" s="40"/>
      <c r="F28" s="41"/>
      <c r="G28" s="41"/>
    </row>
    <row r="29" spans="1:7" ht="13.9" x14ac:dyDescent="0.3">
      <c r="A29" s="42"/>
      <c r="B29" s="125"/>
      <c r="C29" s="125"/>
      <c r="D29" s="125"/>
      <c r="E29" s="125"/>
      <c r="F29" s="125"/>
      <c r="G29" s="125"/>
    </row>
    <row r="30" spans="1:7" ht="13.9" x14ac:dyDescent="0.3">
      <c r="A30" s="43" t="s">
        <v>0</v>
      </c>
      <c r="B30" s="44" t="s">
        <v>1</v>
      </c>
      <c r="C30" s="43"/>
      <c r="D30" s="43"/>
      <c r="F30" s="45">
        <f>(D27)</f>
        <v>54862</v>
      </c>
      <c r="G30" s="46"/>
    </row>
    <row r="31" spans="1:7" ht="11.65" customHeight="1" x14ac:dyDescent="0.3">
      <c r="A31" s="42"/>
      <c r="B31" s="43" t="s">
        <v>114</v>
      </c>
      <c r="C31" s="47"/>
      <c r="D31" s="48"/>
      <c r="F31" s="49"/>
      <c r="G31" s="46"/>
    </row>
    <row r="32" spans="1:7" ht="13.9" x14ac:dyDescent="0.3">
      <c r="A32" s="42"/>
      <c r="B32" s="43"/>
      <c r="C32" s="48"/>
      <c r="D32" s="48"/>
      <c r="F32" s="49"/>
      <c r="G32" s="46"/>
    </row>
    <row r="33" spans="1:7" ht="13.9" x14ac:dyDescent="0.3">
      <c r="A33" s="43" t="s">
        <v>3</v>
      </c>
      <c r="B33" s="44" t="s">
        <v>4</v>
      </c>
      <c r="C33" s="43"/>
      <c r="D33" s="43"/>
      <c r="F33" s="50">
        <f>(C27)</f>
        <v>99514</v>
      </c>
      <c r="G33" s="46"/>
    </row>
    <row r="34" spans="1:7" ht="11.65" customHeight="1" x14ac:dyDescent="0.3">
      <c r="A34" s="42"/>
      <c r="B34" s="43" t="s">
        <v>2</v>
      </c>
      <c r="C34" s="47"/>
      <c r="D34" s="48"/>
      <c r="F34" s="49"/>
      <c r="G34" s="46"/>
    </row>
    <row r="35" spans="1:7" ht="13.9" x14ac:dyDescent="0.3">
      <c r="A35" s="42"/>
      <c r="B35" s="43"/>
      <c r="C35" s="48"/>
      <c r="D35" s="48"/>
      <c r="F35" s="49"/>
      <c r="G35" s="46"/>
    </row>
    <row r="36" spans="1:7" ht="13.9" x14ac:dyDescent="0.3">
      <c r="A36" s="43" t="s">
        <v>5</v>
      </c>
      <c r="B36" s="43" t="s">
        <v>52</v>
      </c>
      <c r="C36" s="47"/>
      <c r="D36" s="47"/>
      <c r="F36" s="51">
        <f>(F27)</f>
        <v>55.129931466929271</v>
      </c>
      <c r="G36" s="46"/>
    </row>
    <row r="37" spans="1:7" ht="11.65" customHeight="1" x14ac:dyDescent="0.3">
      <c r="A37" s="42"/>
      <c r="B37" s="43" t="s">
        <v>48</v>
      </c>
      <c r="C37" s="47"/>
      <c r="D37" s="47"/>
      <c r="F37" s="49"/>
      <c r="G37" s="46"/>
    </row>
    <row r="38" spans="1:7" ht="13.9" x14ac:dyDescent="0.3">
      <c r="A38" s="42"/>
      <c r="B38" s="43"/>
      <c r="C38" s="48"/>
      <c r="D38" s="48"/>
      <c r="F38" s="49"/>
      <c r="G38" s="46"/>
    </row>
    <row r="39" spans="1:7" ht="14.65" customHeight="1" x14ac:dyDescent="0.3">
      <c r="A39" s="43" t="s">
        <v>6</v>
      </c>
      <c r="B39" s="52" t="s">
        <v>140</v>
      </c>
      <c r="C39" s="53"/>
      <c r="D39" s="53"/>
      <c r="F39" s="51">
        <f>F36+30</f>
        <v>85.129931466929264</v>
      </c>
      <c r="G39" s="46"/>
    </row>
    <row r="40" spans="1:7" ht="11.65" customHeight="1" x14ac:dyDescent="0.3">
      <c r="A40" s="43"/>
      <c r="B40" s="43" t="s">
        <v>7</v>
      </c>
      <c r="C40" s="48"/>
      <c r="D40" s="48"/>
      <c r="F40" s="48"/>
      <c r="G40" s="49"/>
    </row>
    <row r="41" spans="1:7" ht="13.9" x14ac:dyDescent="0.3">
      <c r="A41" s="40"/>
      <c r="B41" s="40"/>
      <c r="C41" s="40"/>
      <c r="D41" s="40"/>
      <c r="F41" s="40"/>
      <c r="G41" s="41"/>
    </row>
    <row r="42" spans="1:7" ht="13.9" x14ac:dyDescent="0.3">
      <c r="A42" s="40" t="s">
        <v>42</v>
      </c>
      <c r="B42" s="43" t="s">
        <v>49</v>
      </c>
      <c r="C42" s="40"/>
      <c r="D42" s="40"/>
      <c r="F42" s="80">
        <f>D15</f>
        <v>21462</v>
      </c>
      <c r="G42" s="54"/>
    </row>
    <row r="43" spans="1:7" ht="11.65" customHeight="1" x14ac:dyDescent="0.3">
      <c r="A43" s="40"/>
      <c r="B43" s="43" t="s">
        <v>43</v>
      </c>
      <c r="C43" s="40"/>
      <c r="D43" s="40"/>
      <c r="F43" s="51">
        <f>(F15)</f>
        <v>96.579965799657998</v>
      </c>
      <c r="G43" s="55"/>
    </row>
    <row r="45" spans="1:7" ht="13.9" x14ac:dyDescent="0.3">
      <c r="A45" s="40" t="s">
        <v>146</v>
      </c>
      <c r="B45" s="43" t="s">
        <v>147</v>
      </c>
      <c r="C45" s="40"/>
      <c r="F45" s="81">
        <v>21463</v>
      </c>
    </row>
  </sheetData>
  <mergeCells count="1">
    <mergeCell ref="B29:G29"/>
  </mergeCells>
  <phoneticPr fontId="4" type="noConversion"/>
  <printOptions horizontalCentered="1"/>
  <pageMargins left="0.2" right="0.2" top="0.5" bottom="0.5" header="0.3" footer="0.3"/>
  <pageSetup orientation="portrait" r:id="rId1"/>
  <headerFooter>
    <oddFooter>&amp;C&amp;"Palatino Linotype,Regular"&amp;8Page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Normal="100" workbookViewId="0">
      <pane ySplit="5" topLeftCell="A6" activePane="bottomLeft" state="frozen"/>
      <selection pane="bottomLeft" activeCell="B40" sqref="B40"/>
    </sheetView>
  </sheetViews>
  <sheetFormatPr defaultColWidth="8.7109375" defaultRowHeight="15" x14ac:dyDescent="0.25"/>
  <cols>
    <col min="1" max="1" width="11.5703125" style="8" customWidth="1"/>
    <col min="2" max="2" width="40" style="8" customWidth="1"/>
    <col min="3" max="3" width="7.28515625" style="8" customWidth="1"/>
    <col min="4" max="4" width="7.85546875" style="8" customWidth="1"/>
    <col min="5" max="5" width="7.7109375" style="8" customWidth="1"/>
    <col min="6" max="6" width="8.7109375" style="8" customWidth="1"/>
    <col min="7" max="7" width="7" style="8" customWidth="1"/>
    <col min="8" max="8" width="0.7109375" style="8" customWidth="1"/>
    <col min="9" max="9" width="7.7109375" style="8" customWidth="1"/>
    <col min="10" max="10" width="6.5703125" style="8" customWidth="1"/>
    <col min="11" max="11" width="8.42578125" style="8" customWidth="1"/>
    <col min="12" max="12" width="8.28515625" style="8" customWidth="1"/>
    <col min="13" max="13" width="8.28515625" style="10" customWidth="1"/>
    <col min="14" max="14" width="3" style="8" customWidth="1"/>
    <col min="15" max="16384" width="8.7109375" style="8"/>
  </cols>
  <sheetData>
    <row r="1" spans="1:13" ht="13.9" x14ac:dyDescent="0.25">
      <c r="A1" s="9" t="s">
        <v>144</v>
      </c>
    </row>
    <row r="2" spans="1:13" ht="13.9" x14ac:dyDescent="0.25">
      <c r="A2" s="9" t="s">
        <v>145</v>
      </c>
    </row>
    <row r="4" spans="1:13" x14ac:dyDescent="0.25">
      <c r="A4" s="164" t="s">
        <v>76</v>
      </c>
      <c r="B4" s="166" t="s">
        <v>51</v>
      </c>
      <c r="C4" s="152" t="s">
        <v>164</v>
      </c>
      <c r="D4" s="153"/>
      <c r="E4" s="153"/>
      <c r="F4" s="153"/>
      <c r="G4" s="154"/>
      <c r="H4" s="91"/>
      <c r="I4" s="152" t="s">
        <v>102</v>
      </c>
      <c r="J4" s="153"/>
      <c r="K4" s="153"/>
      <c r="L4" s="153"/>
      <c r="M4" s="154"/>
    </row>
    <row r="5" spans="1:13" ht="36.75" thickBot="1" x14ac:dyDescent="0.3">
      <c r="A5" s="165"/>
      <c r="B5" s="167"/>
      <c r="C5" s="11" t="s">
        <v>45</v>
      </c>
      <c r="D5" s="11" t="s">
        <v>46</v>
      </c>
      <c r="E5" s="11" t="s">
        <v>47</v>
      </c>
      <c r="F5" s="11" t="s">
        <v>13</v>
      </c>
      <c r="G5" s="11" t="s">
        <v>8</v>
      </c>
      <c r="H5" s="92"/>
      <c r="I5" s="11" t="s">
        <v>45</v>
      </c>
      <c r="J5" s="11" t="s">
        <v>72</v>
      </c>
      <c r="K5" s="11" t="s">
        <v>73</v>
      </c>
      <c r="L5" s="11" t="s">
        <v>74</v>
      </c>
      <c r="M5" s="11" t="s">
        <v>75</v>
      </c>
    </row>
    <row r="6" spans="1:13" ht="13.9" x14ac:dyDescent="0.25">
      <c r="A6" s="12" t="s">
        <v>9</v>
      </c>
      <c r="B6" s="13"/>
      <c r="C6" s="14"/>
      <c r="D6" s="14"/>
      <c r="E6" s="14"/>
      <c r="F6" s="15"/>
      <c r="G6" s="15"/>
      <c r="H6" s="93"/>
      <c r="I6" s="15"/>
      <c r="J6" s="15"/>
      <c r="K6" s="14"/>
      <c r="L6" s="15"/>
      <c r="M6" s="16"/>
    </row>
    <row r="7" spans="1:13" x14ac:dyDescent="0.25">
      <c r="A7" s="160" t="s">
        <v>66</v>
      </c>
      <c r="B7" s="17" t="s">
        <v>134</v>
      </c>
      <c r="C7" s="20"/>
      <c r="D7" s="20">
        <v>40</v>
      </c>
      <c r="E7" s="20" t="s">
        <v>160</v>
      </c>
      <c r="F7" s="21"/>
      <c r="G7" s="21"/>
      <c r="H7" s="94"/>
      <c r="I7" s="20">
        <v>218</v>
      </c>
      <c r="J7" s="20">
        <v>151</v>
      </c>
      <c r="K7" s="20">
        <v>67</v>
      </c>
      <c r="L7" s="21">
        <f>(J7/I7)*100</f>
        <v>69.266055045871553</v>
      </c>
      <c r="M7" s="21">
        <f>(K7/I7)*100</f>
        <v>30.73394495412844</v>
      </c>
    </row>
    <row r="8" spans="1:13" x14ac:dyDescent="0.25">
      <c r="A8" s="161"/>
      <c r="B8" s="17" t="s">
        <v>79</v>
      </c>
      <c r="C8" s="20">
        <v>58</v>
      </c>
      <c r="D8" s="20">
        <v>58</v>
      </c>
      <c r="E8" s="20"/>
      <c r="F8" s="21">
        <f t="shared" ref="F8:F50" si="0">(D8/C8)*100</f>
        <v>100</v>
      </c>
      <c r="G8" s="21">
        <f t="shared" ref="G8:G50" si="1">(E8/C8)*100</f>
        <v>0</v>
      </c>
      <c r="H8" s="95"/>
      <c r="I8" s="20">
        <v>323</v>
      </c>
      <c r="J8" s="20">
        <v>181</v>
      </c>
      <c r="K8" s="20">
        <v>142</v>
      </c>
      <c r="L8" s="21">
        <f t="shared" ref="L8:L51" si="2">(J8/I8)*100</f>
        <v>56.037151702786382</v>
      </c>
      <c r="M8" s="21">
        <f t="shared" ref="M8:M51" si="3">(K8/I8)*100</f>
        <v>43.962848297213625</v>
      </c>
    </row>
    <row r="9" spans="1:13" ht="13.9" x14ac:dyDescent="0.25">
      <c r="A9" s="19" t="s">
        <v>67</v>
      </c>
      <c r="B9" s="17" t="s">
        <v>65</v>
      </c>
      <c r="C9" s="20"/>
      <c r="D9" s="20">
        <v>39</v>
      </c>
      <c r="E9" s="20" t="s">
        <v>160</v>
      </c>
      <c r="F9" s="21"/>
      <c r="G9" s="21"/>
      <c r="H9" s="95"/>
      <c r="I9" s="20">
        <v>197</v>
      </c>
      <c r="J9" s="20">
        <v>102</v>
      </c>
      <c r="K9" s="20">
        <v>95</v>
      </c>
      <c r="L9" s="21">
        <f t="shared" si="2"/>
        <v>51.776649746192895</v>
      </c>
      <c r="M9" s="21">
        <f t="shared" si="3"/>
        <v>48.223350253807105</v>
      </c>
    </row>
    <row r="10" spans="1:13" x14ac:dyDescent="0.25">
      <c r="A10" s="160" t="s">
        <v>68</v>
      </c>
      <c r="B10" s="88" t="s">
        <v>80</v>
      </c>
      <c r="C10" s="89"/>
      <c r="D10" s="89">
        <v>157</v>
      </c>
      <c r="E10" s="89" t="s">
        <v>160</v>
      </c>
      <c r="F10" s="90"/>
      <c r="G10" s="90"/>
      <c r="H10" s="95"/>
      <c r="I10" s="89">
        <v>295</v>
      </c>
      <c r="J10" s="89">
        <v>195</v>
      </c>
      <c r="K10" s="89">
        <v>100</v>
      </c>
      <c r="L10" s="90">
        <f t="shared" si="2"/>
        <v>66.101694915254242</v>
      </c>
      <c r="M10" s="90">
        <f t="shared" si="3"/>
        <v>33.898305084745758</v>
      </c>
    </row>
    <row r="11" spans="1:13" x14ac:dyDescent="0.25">
      <c r="A11" s="162"/>
      <c r="B11" s="88" t="s">
        <v>142</v>
      </c>
      <c r="C11" s="89"/>
      <c r="D11" s="89">
        <v>179</v>
      </c>
      <c r="E11" s="89" t="s">
        <v>160</v>
      </c>
      <c r="F11" s="90"/>
      <c r="G11" s="90"/>
      <c r="H11" s="95"/>
      <c r="I11" s="89">
        <v>375</v>
      </c>
      <c r="J11" s="89">
        <v>284</v>
      </c>
      <c r="K11" s="89">
        <v>91</v>
      </c>
      <c r="L11" s="90">
        <f t="shared" si="2"/>
        <v>75.733333333333334</v>
      </c>
      <c r="M11" s="90">
        <f t="shared" si="3"/>
        <v>24.266666666666666</v>
      </c>
    </row>
    <row r="12" spans="1:13" x14ac:dyDescent="0.25">
      <c r="A12" s="162"/>
      <c r="B12" s="88" t="s">
        <v>98</v>
      </c>
      <c r="C12" s="89"/>
      <c r="D12" s="89">
        <v>106</v>
      </c>
      <c r="E12" s="89" t="s">
        <v>160</v>
      </c>
      <c r="F12" s="90"/>
      <c r="G12" s="90"/>
      <c r="H12" s="95"/>
      <c r="I12" s="89">
        <v>272</v>
      </c>
      <c r="J12" s="89">
        <v>219</v>
      </c>
      <c r="K12" s="89">
        <v>53</v>
      </c>
      <c r="L12" s="90">
        <f t="shared" si="2"/>
        <v>80.514705882352942</v>
      </c>
      <c r="M12" s="90">
        <f t="shared" si="3"/>
        <v>19.485294117647058</v>
      </c>
    </row>
    <row r="13" spans="1:13" x14ac:dyDescent="0.25">
      <c r="A13" s="162"/>
      <c r="B13" s="88" t="s">
        <v>137</v>
      </c>
      <c r="C13" s="89">
        <v>152</v>
      </c>
      <c r="D13" s="89">
        <v>146</v>
      </c>
      <c r="E13" s="89">
        <v>6</v>
      </c>
      <c r="F13" s="90">
        <f t="shared" si="0"/>
        <v>96.05263157894737</v>
      </c>
      <c r="G13" s="90">
        <f t="shared" si="1"/>
        <v>3.9473684210526314</v>
      </c>
      <c r="H13" s="95"/>
      <c r="I13" s="89">
        <v>360</v>
      </c>
      <c r="J13" s="89">
        <v>263</v>
      </c>
      <c r="K13" s="89">
        <v>97</v>
      </c>
      <c r="L13" s="90">
        <f t="shared" si="2"/>
        <v>73.055555555555557</v>
      </c>
      <c r="M13" s="90">
        <f t="shared" si="3"/>
        <v>26.944444444444443</v>
      </c>
    </row>
    <row r="14" spans="1:13" x14ac:dyDescent="0.25">
      <c r="A14" s="162"/>
      <c r="B14" s="88" t="s">
        <v>131</v>
      </c>
      <c r="C14" s="89"/>
      <c r="D14" s="89">
        <v>27</v>
      </c>
      <c r="E14" s="89" t="s">
        <v>160</v>
      </c>
      <c r="F14" s="90"/>
      <c r="G14" s="90"/>
      <c r="H14" s="95"/>
      <c r="I14" s="89">
        <v>56</v>
      </c>
      <c r="J14" s="89">
        <v>47</v>
      </c>
      <c r="K14" s="89">
        <v>9</v>
      </c>
      <c r="L14" s="90">
        <f t="shared" si="2"/>
        <v>83.928571428571431</v>
      </c>
      <c r="M14" s="90">
        <f t="shared" si="3"/>
        <v>16.071428571428573</v>
      </c>
    </row>
    <row r="15" spans="1:13" x14ac:dyDescent="0.25">
      <c r="A15" s="162"/>
      <c r="B15" s="88" t="s">
        <v>132</v>
      </c>
      <c r="C15" s="89">
        <v>218</v>
      </c>
      <c r="D15" s="89">
        <v>210</v>
      </c>
      <c r="E15" s="89">
        <v>8</v>
      </c>
      <c r="F15" s="90">
        <f t="shared" si="0"/>
        <v>96.330275229357795</v>
      </c>
      <c r="G15" s="90">
        <f t="shared" si="1"/>
        <v>3.669724770642202</v>
      </c>
      <c r="H15" s="95"/>
      <c r="I15" s="89">
        <v>554</v>
      </c>
      <c r="J15" s="89">
        <v>462</v>
      </c>
      <c r="K15" s="89">
        <v>92</v>
      </c>
      <c r="L15" s="90">
        <f t="shared" si="2"/>
        <v>83.393501805054143</v>
      </c>
      <c r="M15" s="90">
        <f t="shared" si="3"/>
        <v>16.60649819494585</v>
      </c>
    </row>
    <row r="16" spans="1:13" x14ac:dyDescent="0.25">
      <c r="A16" s="162"/>
      <c r="B16" s="88" t="s">
        <v>133</v>
      </c>
      <c r="C16" s="89">
        <v>233</v>
      </c>
      <c r="D16" s="89">
        <v>212</v>
      </c>
      <c r="E16" s="89">
        <v>21</v>
      </c>
      <c r="F16" s="90">
        <f t="shared" si="0"/>
        <v>90.987124463519308</v>
      </c>
      <c r="G16" s="90">
        <f t="shared" si="1"/>
        <v>9.0128755364806867</v>
      </c>
      <c r="H16" s="95"/>
      <c r="I16" s="89">
        <v>560</v>
      </c>
      <c r="J16" s="89">
        <v>430</v>
      </c>
      <c r="K16" s="89">
        <v>130</v>
      </c>
      <c r="L16" s="90">
        <f t="shared" si="2"/>
        <v>76.785714285714292</v>
      </c>
      <c r="M16" s="90">
        <f t="shared" si="3"/>
        <v>23.214285714285715</v>
      </c>
    </row>
    <row r="17" spans="1:13" x14ac:dyDescent="0.25">
      <c r="A17" s="162"/>
      <c r="B17" s="88" t="s">
        <v>81</v>
      </c>
      <c r="C17" s="89">
        <v>282</v>
      </c>
      <c r="D17" s="89">
        <v>270</v>
      </c>
      <c r="E17" s="89">
        <v>12</v>
      </c>
      <c r="F17" s="90">
        <f t="shared" si="0"/>
        <v>95.744680851063833</v>
      </c>
      <c r="G17" s="90">
        <f t="shared" si="1"/>
        <v>4.2553191489361701</v>
      </c>
      <c r="H17" s="95"/>
      <c r="I17" s="89">
        <v>611</v>
      </c>
      <c r="J17" s="89">
        <v>416</v>
      </c>
      <c r="K17" s="89">
        <v>195</v>
      </c>
      <c r="L17" s="90">
        <f t="shared" si="2"/>
        <v>68.085106382978722</v>
      </c>
      <c r="M17" s="90">
        <f t="shared" si="3"/>
        <v>31.914893617021278</v>
      </c>
    </row>
    <row r="18" spans="1:13" x14ac:dyDescent="0.25">
      <c r="A18" s="162"/>
      <c r="B18" s="88" t="s">
        <v>69</v>
      </c>
      <c r="C18" s="89">
        <v>81</v>
      </c>
      <c r="D18" s="89">
        <v>79</v>
      </c>
      <c r="E18" s="89">
        <v>2</v>
      </c>
      <c r="F18" s="90">
        <f t="shared" si="0"/>
        <v>97.53086419753086</v>
      </c>
      <c r="G18" s="90">
        <v>2.5</v>
      </c>
      <c r="H18" s="95"/>
      <c r="I18" s="89">
        <v>272</v>
      </c>
      <c r="J18" s="89">
        <v>184</v>
      </c>
      <c r="K18" s="89">
        <v>88</v>
      </c>
      <c r="L18" s="90">
        <f t="shared" si="2"/>
        <v>67.64705882352942</v>
      </c>
      <c r="M18" s="90">
        <f t="shared" si="3"/>
        <v>32.352941176470587</v>
      </c>
    </row>
    <row r="19" spans="1:13" x14ac:dyDescent="0.25">
      <c r="A19" s="162"/>
      <c r="B19" s="17" t="s">
        <v>53</v>
      </c>
      <c r="C19" s="20">
        <v>508</v>
      </c>
      <c r="D19" s="20">
        <v>485</v>
      </c>
      <c r="E19" s="20">
        <v>23</v>
      </c>
      <c r="F19" s="21">
        <f t="shared" si="0"/>
        <v>95.472440944881882</v>
      </c>
      <c r="G19" s="21">
        <f t="shared" si="1"/>
        <v>4.5275590551181102</v>
      </c>
      <c r="H19" s="95"/>
      <c r="I19" s="20">
        <v>1024</v>
      </c>
      <c r="J19" s="20">
        <v>768</v>
      </c>
      <c r="K19" s="20">
        <v>256</v>
      </c>
      <c r="L19" s="21">
        <f t="shared" si="2"/>
        <v>75</v>
      </c>
      <c r="M19" s="21">
        <f t="shared" si="3"/>
        <v>25</v>
      </c>
    </row>
    <row r="20" spans="1:13" x14ac:dyDescent="0.25">
      <c r="A20" s="162"/>
      <c r="B20" s="17" t="s">
        <v>82</v>
      </c>
      <c r="C20" s="20"/>
      <c r="D20" s="20">
        <v>65</v>
      </c>
      <c r="E20" s="20" t="s">
        <v>160</v>
      </c>
      <c r="F20" s="21"/>
      <c r="G20" s="21"/>
      <c r="H20" s="95"/>
      <c r="I20" s="20">
        <v>157</v>
      </c>
      <c r="J20" s="20">
        <v>90</v>
      </c>
      <c r="K20" s="20">
        <v>67</v>
      </c>
      <c r="L20" s="21">
        <f t="shared" si="2"/>
        <v>57.324840764331206</v>
      </c>
      <c r="M20" s="21">
        <f t="shared" si="3"/>
        <v>42.675159235668794</v>
      </c>
    </row>
    <row r="21" spans="1:13" x14ac:dyDescent="0.25">
      <c r="A21" s="162"/>
      <c r="B21" s="88" t="s">
        <v>138</v>
      </c>
      <c r="C21" s="89">
        <v>129</v>
      </c>
      <c r="D21" s="89">
        <v>129</v>
      </c>
      <c r="E21" s="89"/>
      <c r="F21" s="90">
        <f t="shared" si="0"/>
        <v>100</v>
      </c>
      <c r="G21" s="90">
        <f t="shared" si="1"/>
        <v>0</v>
      </c>
      <c r="H21" s="95"/>
      <c r="I21" s="89">
        <v>190</v>
      </c>
      <c r="J21" s="89">
        <v>171</v>
      </c>
      <c r="K21" s="89">
        <v>19</v>
      </c>
      <c r="L21" s="90">
        <f t="shared" si="2"/>
        <v>90</v>
      </c>
      <c r="M21" s="90">
        <f t="shared" si="3"/>
        <v>10</v>
      </c>
    </row>
    <row r="22" spans="1:13" x14ac:dyDescent="0.25">
      <c r="A22" s="162"/>
      <c r="B22" s="17" t="s">
        <v>83</v>
      </c>
      <c r="C22" s="20">
        <v>166</v>
      </c>
      <c r="D22" s="20">
        <v>151</v>
      </c>
      <c r="E22" s="20">
        <v>15</v>
      </c>
      <c r="F22" s="21">
        <f t="shared" si="0"/>
        <v>90.963855421686745</v>
      </c>
      <c r="G22" s="21">
        <f t="shared" si="1"/>
        <v>9.0361445783132535</v>
      </c>
      <c r="H22" s="95"/>
      <c r="I22" s="20">
        <v>336</v>
      </c>
      <c r="J22" s="20">
        <v>193</v>
      </c>
      <c r="K22" s="20">
        <v>143</v>
      </c>
      <c r="L22" s="21">
        <f t="shared" si="2"/>
        <v>57.44047619047619</v>
      </c>
      <c r="M22" s="21">
        <f t="shared" si="3"/>
        <v>42.55952380952381</v>
      </c>
    </row>
    <row r="23" spans="1:13" x14ac:dyDescent="0.25">
      <c r="A23" s="162"/>
      <c r="B23" s="17" t="s">
        <v>84</v>
      </c>
      <c r="C23" s="20"/>
      <c r="D23" s="20">
        <v>144</v>
      </c>
      <c r="E23" s="20" t="s">
        <v>160</v>
      </c>
      <c r="F23" s="21"/>
      <c r="G23" s="21"/>
      <c r="H23" s="95"/>
      <c r="I23" s="20">
        <v>304</v>
      </c>
      <c r="J23" s="20">
        <v>206</v>
      </c>
      <c r="K23" s="20">
        <v>98</v>
      </c>
      <c r="L23" s="21">
        <f t="shared" si="2"/>
        <v>67.76315789473685</v>
      </c>
      <c r="M23" s="21">
        <f t="shared" si="3"/>
        <v>32.236842105263158</v>
      </c>
    </row>
    <row r="24" spans="1:13" x14ac:dyDescent="0.25">
      <c r="A24" s="162"/>
      <c r="B24" s="17" t="s">
        <v>155</v>
      </c>
      <c r="C24" s="20">
        <v>262</v>
      </c>
      <c r="D24" s="20">
        <v>228</v>
      </c>
      <c r="E24" s="20">
        <v>34</v>
      </c>
      <c r="F24" s="21">
        <f t="shared" si="0"/>
        <v>87.022900763358777</v>
      </c>
      <c r="G24" s="21">
        <f t="shared" si="1"/>
        <v>12.977099236641221</v>
      </c>
      <c r="H24" s="95"/>
      <c r="I24" s="20">
        <v>631</v>
      </c>
      <c r="J24" s="20">
        <v>475</v>
      </c>
      <c r="K24" s="20">
        <v>156</v>
      </c>
      <c r="L24" s="21">
        <f t="shared" si="2"/>
        <v>75.277337559429483</v>
      </c>
      <c r="M24" s="21">
        <v>24.7</v>
      </c>
    </row>
    <row r="25" spans="1:13" x14ac:dyDescent="0.25">
      <c r="A25" s="162"/>
      <c r="B25" s="17" t="s">
        <v>85</v>
      </c>
      <c r="C25" s="20">
        <v>215</v>
      </c>
      <c r="D25" s="20">
        <v>207</v>
      </c>
      <c r="E25" s="20">
        <v>8</v>
      </c>
      <c r="F25" s="21">
        <f t="shared" si="0"/>
        <v>96.279069767441854</v>
      </c>
      <c r="G25" s="21">
        <f t="shared" si="1"/>
        <v>3.7209302325581395</v>
      </c>
      <c r="H25" s="95"/>
      <c r="I25" s="20">
        <v>421</v>
      </c>
      <c r="J25" s="20">
        <v>304</v>
      </c>
      <c r="K25" s="20">
        <v>117</v>
      </c>
      <c r="L25" s="21">
        <f t="shared" si="2"/>
        <v>72.209026128266032</v>
      </c>
      <c r="M25" s="21">
        <f t="shared" si="3"/>
        <v>27.790973871733964</v>
      </c>
    </row>
    <row r="26" spans="1:13" x14ac:dyDescent="0.25">
      <c r="A26" s="162"/>
      <c r="B26" s="17" t="s">
        <v>99</v>
      </c>
      <c r="C26" s="20">
        <v>370</v>
      </c>
      <c r="D26" s="20">
        <v>347</v>
      </c>
      <c r="E26" s="20">
        <v>23</v>
      </c>
      <c r="F26" s="21">
        <f t="shared" si="0"/>
        <v>93.783783783783775</v>
      </c>
      <c r="G26" s="21">
        <f t="shared" si="1"/>
        <v>6.2162162162162167</v>
      </c>
      <c r="H26" s="95"/>
      <c r="I26" s="20">
        <v>913</v>
      </c>
      <c r="J26" s="20">
        <v>667</v>
      </c>
      <c r="K26" s="20">
        <v>246</v>
      </c>
      <c r="L26" s="21">
        <f t="shared" si="2"/>
        <v>73.055859802847749</v>
      </c>
      <c r="M26" s="21">
        <f t="shared" si="3"/>
        <v>26.944140197152244</v>
      </c>
    </row>
    <row r="27" spans="1:13" x14ac:dyDescent="0.25">
      <c r="A27" s="162"/>
      <c r="B27" s="17" t="s">
        <v>86</v>
      </c>
      <c r="C27" s="20">
        <v>342</v>
      </c>
      <c r="D27" s="20">
        <v>298</v>
      </c>
      <c r="E27" s="20">
        <v>44</v>
      </c>
      <c r="F27" s="21">
        <f t="shared" si="0"/>
        <v>87.134502923976612</v>
      </c>
      <c r="G27" s="21">
        <f t="shared" si="1"/>
        <v>12.865497076023392</v>
      </c>
      <c r="H27" s="95"/>
      <c r="I27" s="20">
        <v>709</v>
      </c>
      <c r="J27" s="20">
        <v>488</v>
      </c>
      <c r="K27" s="20">
        <v>221</v>
      </c>
      <c r="L27" s="21">
        <f t="shared" si="2"/>
        <v>68.829337094499294</v>
      </c>
      <c r="M27" s="21">
        <f t="shared" si="3"/>
        <v>31.170662905500706</v>
      </c>
    </row>
    <row r="28" spans="1:13" x14ac:dyDescent="0.25">
      <c r="A28" s="162"/>
      <c r="B28" s="17" t="s">
        <v>118</v>
      </c>
      <c r="C28" s="20">
        <v>175</v>
      </c>
      <c r="D28" s="20">
        <v>165</v>
      </c>
      <c r="E28" s="20">
        <v>10</v>
      </c>
      <c r="F28" s="21">
        <f t="shared" si="0"/>
        <v>94.285714285714278</v>
      </c>
      <c r="G28" s="21">
        <f t="shared" si="1"/>
        <v>5.7142857142857144</v>
      </c>
      <c r="H28" s="95"/>
      <c r="I28" s="20">
        <v>367</v>
      </c>
      <c r="J28" s="20">
        <v>208</v>
      </c>
      <c r="K28" s="20">
        <v>159</v>
      </c>
      <c r="L28" s="21">
        <f t="shared" si="2"/>
        <v>56.675749318801095</v>
      </c>
      <c r="M28" s="21">
        <f t="shared" si="3"/>
        <v>43.324250681198912</v>
      </c>
    </row>
    <row r="29" spans="1:13" x14ac:dyDescent="0.25">
      <c r="A29" s="161"/>
      <c r="B29" s="17" t="s">
        <v>87</v>
      </c>
      <c r="C29" s="20">
        <v>212</v>
      </c>
      <c r="D29" s="20">
        <v>203</v>
      </c>
      <c r="E29" s="20">
        <v>9</v>
      </c>
      <c r="F29" s="21">
        <f t="shared" si="0"/>
        <v>95.754716981132077</v>
      </c>
      <c r="G29" s="21">
        <f t="shared" si="1"/>
        <v>4.2452830188679247</v>
      </c>
      <c r="H29" s="96"/>
      <c r="I29" s="20">
        <v>431</v>
      </c>
      <c r="J29" s="20">
        <v>258</v>
      </c>
      <c r="K29" s="20">
        <v>173</v>
      </c>
      <c r="L29" s="21">
        <f t="shared" si="2"/>
        <v>59.86078886310905</v>
      </c>
      <c r="M29" s="21">
        <f t="shared" si="3"/>
        <v>40.13921113689095</v>
      </c>
    </row>
    <row r="30" spans="1:13" x14ac:dyDescent="0.25">
      <c r="A30" s="160" t="s">
        <v>54</v>
      </c>
      <c r="B30" s="17" t="s">
        <v>70</v>
      </c>
      <c r="C30" s="20">
        <v>308</v>
      </c>
      <c r="D30" s="20">
        <v>302</v>
      </c>
      <c r="E30" s="20">
        <v>6</v>
      </c>
      <c r="F30" s="21">
        <f t="shared" si="0"/>
        <v>98.05194805194806</v>
      </c>
      <c r="G30" s="21">
        <f t="shared" si="1"/>
        <v>1.948051948051948</v>
      </c>
      <c r="H30" s="94"/>
      <c r="I30" s="20">
        <v>733</v>
      </c>
      <c r="J30" s="20">
        <v>446</v>
      </c>
      <c r="K30" s="20">
        <v>287</v>
      </c>
      <c r="L30" s="21">
        <f t="shared" si="2"/>
        <v>60.845839017735337</v>
      </c>
      <c r="M30" s="21">
        <f t="shared" si="3"/>
        <v>39.154160982264663</v>
      </c>
    </row>
    <row r="31" spans="1:13" ht="13.9" customHeight="1" x14ac:dyDescent="0.25">
      <c r="A31" s="162"/>
      <c r="B31" s="17" t="s">
        <v>88</v>
      </c>
      <c r="C31" s="20"/>
      <c r="D31" s="20">
        <v>167</v>
      </c>
      <c r="E31" s="20" t="s">
        <v>160</v>
      </c>
      <c r="F31" s="21"/>
      <c r="G31" s="21"/>
      <c r="H31" s="95"/>
      <c r="I31" s="20">
        <v>389</v>
      </c>
      <c r="J31" s="20">
        <v>212</v>
      </c>
      <c r="K31" s="20">
        <v>177</v>
      </c>
      <c r="L31" s="21">
        <f t="shared" si="2"/>
        <v>54.498714652956295</v>
      </c>
      <c r="M31" s="21">
        <f t="shared" si="3"/>
        <v>45.501285347043705</v>
      </c>
    </row>
    <row r="32" spans="1:13" ht="14.65" customHeight="1" x14ac:dyDescent="0.25">
      <c r="A32" s="162"/>
      <c r="B32" s="17" t="s">
        <v>123</v>
      </c>
      <c r="C32" s="20">
        <v>191</v>
      </c>
      <c r="D32" s="20">
        <v>191</v>
      </c>
      <c r="E32" s="20"/>
      <c r="F32" s="21">
        <f t="shared" si="0"/>
        <v>100</v>
      </c>
      <c r="G32" s="21">
        <f t="shared" si="1"/>
        <v>0</v>
      </c>
      <c r="H32" s="95"/>
      <c r="I32" s="20">
        <v>405</v>
      </c>
      <c r="J32" s="20">
        <v>285</v>
      </c>
      <c r="K32" s="20">
        <v>120</v>
      </c>
      <c r="L32" s="21">
        <f t="shared" si="2"/>
        <v>70.370370370370367</v>
      </c>
      <c r="M32" s="21">
        <f t="shared" si="3"/>
        <v>29.629629629629626</v>
      </c>
    </row>
    <row r="33" spans="1:13" x14ac:dyDescent="0.25">
      <c r="A33" s="162"/>
      <c r="B33" s="17" t="s">
        <v>89</v>
      </c>
      <c r="C33" s="20">
        <v>193</v>
      </c>
      <c r="D33" s="20">
        <v>179</v>
      </c>
      <c r="E33" s="20">
        <v>14</v>
      </c>
      <c r="F33" s="21">
        <f t="shared" si="0"/>
        <v>92.746113989637308</v>
      </c>
      <c r="G33" s="21">
        <f t="shared" si="1"/>
        <v>7.2538860103626934</v>
      </c>
      <c r="H33" s="95"/>
      <c r="I33" s="20">
        <v>484</v>
      </c>
      <c r="J33" s="20">
        <v>279</v>
      </c>
      <c r="K33" s="20">
        <v>205</v>
      </c>
      <c r="L33" s="21">
        <f t="shared" si="2"/>
        <v>57.644628099173559</v>
      </c>
      <c r="M33" s="21">
        <f t="shared" si="3"/>
        <v>42.355371900826441</v>
      </c>
    </row>
    <row r="34" spans="1:13" x14ac:dyDescent="0.25">
      <c r="A34" s="162"/>
      <c r="B34" s="17" t="s">
        <v>90</v>
      </c>
      <c r="C34" s="20">
        <v>221</v>
      </c>
      <c r="D34" s="20">
        <v>212</v>
      </c>
      <c r="E34" s="20">
        <v>9</v>
      </c>
      <c r="F34" s="21">
        <f t="shared" si="0"/>
        <v>95.927601809954751</v>
      </c>
      <c r="G34" s="21">
        <f t="shared" si="1"/>
        <v>4.0723981900452486</v>
      </c>
      <c r="H34" s="95"/>
      <c r="I34" s="20">
        <v>469</v>
      </c>
      <c r="J34" s="20">
        <v>304</v>
      </c>
      <c r="K34" s="20">
        <v>165</v>
      </c>
      <c r="L34" s="21">
        <f t="shared" si="2"/>
        <v>64.818763326226019</v>
      </c>
      <c r="M34" s="21">
        <f t="shared" si="3"/>
        <v>35.181236673773988</v>
      </c>
    </row>
    <row r="35" spans="1:13" x14ac:dyDescent="0.25">
      <c r="A35" s="162"/>
      <c r="B35" s="17" t="s">
        <v>91</v>
      </c>
      <c r="C35" s="20">
        <v>9</v>
      </c>
      <c r="D35" s="20">
        <v>9</v>
      </c>
      <c r="E35" s="20"/>
      <c r="F35" s="21">
        <f t="shared" si="0"/>
        <v>100</v>
      </c>
      <c r="G35" s="21">
        <f t="shared" si="1"/>
        <v>0</v>
      </c>
      <c r="H35" s="95"/>
      <c r="I35" s="20">
        <v>242</v>
      </c>
      <c r="J35" s="20">
        <v>69</v>
      </c>
      <c r="K35" s="20">
        <v>173</v>
      </c>
      <c r="L35" s="21">
        <f t="shared" si="2"/>
        <v>28.512396694214875</v>
      </c>
      <c r="M35" s="21">
        <f t="shared" si="3"/>
        <v>71.487603305785115</v>
      </c>
    </row>
    <row r="36" spans="1:13" x14ac:dyDescent="0.25">
      <c r="A36" s="162"/>
      <c r="B36" s="17" t="s">
        <v>92</v>
      </c>
      <c r="C36" s="20">
        <v>178</v>
      </c>
      <c r="D36" s="20">
        <v>172</v>
      </c>
      <c r="E36" s="20">
        <v>6</v>
      </c>
      <c r="F36" s="21">
        <f t="shared" si="0"/>
        <v>96.629213483146074</v>
      </c>
      <c r="G36" s="21">
        <f t="shared" si="1"/>
        <v>3.3707865168539324</v>
      </c>
      <c r="H36" s="95"/>
      <c r="I36" s="20">
        <v>327</v>
      </c>
      <c r="J36" s="20">
        <v>238</v>
      </c>
      <c r="K36" s="20">
        <v>89</v>
      </c>
      <c r="L36" s="21">
        <f t="shared" si="2"/>
        <v>72.782874617737008</v>
      </c>
      <c r="M36" s="21">
        <f t="shared" si="3"/>
        <v>27.217125382262996</v>
      </c>
    </row>
    <row r="37" spans="1:13" x14ac:dyDescent="0.25">
      <c r="A37" s="162"/>
      <c r="B37" s="17" t="s">
        <v>93</v>
      </c>
      <c r="C37" s="20" t="s">
        <v>160</v>
      </c>
      <c r="D37" s="20" t="s">
        <v>160</v>
      </c>
      <c r="E37" s="20"/>
      <c r="F37" s="21"/>
      <c r="G37" s="21"/>
      <c r="H37" s="95"/>
      <c r="I37" s="20">
        <v>43</v>
      </c>
      <c r="J37" s="20">
        <v>8</v>
      </c>
      <c r="K37" s="20">
        <v>35</v>
      </c>
      <c r="L37" s="21">
        <f t="shared" si="2"/>
        <v>18.604651162790699</v>
      </c>
      <c r="M37" s="21">
        <f t="shared" si="3"/>
        <v>81.395348837209298</v>
      </c>
    </row>
    <row r="38" spans="1:13" x14ac:dyDescent="0.25">
      <c r="A38" s="162"/>
      <c r="B38" s="17" t="s">
        <v>100</v>
      </c>
      <c r="C38" s="20"/>
      <c r="D38" s="20">
        <v>108</v>
      </c>
      <c r="E38" s="20" t="s">
        <v>160</v>
      </c>
      <c r="F38" s="21"/>
      <c r="G38" s="21"/>
      <c r="H38" s="95"/>
      <c r="I38" s="20">
        <v>452</v>
      </c>
      <c r="J38" s="20">
        <v>250</v>
      </c>
      <c r="K38" s="20">
        <v>202</v>
      </c>
      <c r="L38" s="21">
        <f t="shared" si="2"/>
        <v>55.309734513274336</v>
      </c>
      <c r="M38" s="21">
        <f t="shared" si="3"/>
        <v>44.690265486725664</v>
      </c>
    </row>
    <row r="39" spans="1:13" x14ac:dyDescent="0.25">
      <c r="A39" s="162"/>
      <c r="B39" s="17" t="s">
        <v>94</v>
      </c>
      <c r="C39" s="20"/>
      <c r="D39" s="20">
        <v>200</v>
      </c>
      <c r="E39" s="20" t="s">
        <v>160</v>
      </c>
      <c r="F39" s="21"/>
      <c r="G39" s="21"/>
      <c r="H39" s="95"/>
      <c r="I39" s="20">
        <v>470</v>
      </c>
      <c r="J39" s="20">
        <v>288</v>
      </c>
      <c r="K39" s="20">
        <v>182</v>
      </c>
      <c r="L39" s="21">
        <f t="shared" si="2"/>
        <v>61.276595744680847</v>
      </c>
      <c r="M39" s="21">
        <f t="shared" si="3"/>
        <v>38.723404255319153</v>
      </c>
    </row>
    <row r="40" spans="1:13" ht="24" x14ac:dyDescent="0.25">
      <c r="A40" s="162"/>
      <c r="B40" s="17" t="s">
        <v>154</v>
      </c>
      <c r="C40" s="20"/>
      <c r="D40" s="20">
        <v>198</v>
      </c>
      <c r="E40" s="20" t="s">
        <v>160</v>
      </c>
      <c r="F40" s="21"/>
      <c r="G40" s="21"/>
      <c r="H40" s="95"/>
      <c r="I40" s="20">
        <v>574</v>
      </c>
      <c r="J40" s="20">
        <v>431</v>
      </c>
      <c r="K40" s="20">
        <v>143</v>
      </c>
      <c r="L40" s="21">
        <f t="shared" si="2"/>
        <v>75.087108013937282</v>
      </c>
      <c r="M40" s="21">
        <v>25</v>
      </c>
    </row>
    <row r="41" spans="1:13" x14ac:dyDescent="0.25">
      <c r="A41" s="162"/>
      <c r="B41" s="17" t="s">
        <v>135</v>
      </c>
      <c r="C41" s="20"/>
      <c r="D41" s="20">
        <v>177</v>
      </c>
      <c r="E41" s="20" t="s">
        <v>160</v>
      </c>
      <c r="F41" s="21"/>
      <c r="G41" s="21"/>
      <c r="H41" s="95"/>
      <c r="I41" s="20">
        <v>688</v>
      </c>
      <c r="J41" s="20">
        <v>515</v>
      </c>
      <c r="K41" s="20">
        <v>173</v>
      </c>
      <c r="L41" s="21">
        <f t="shared" si="2"/>
        <v>74.854651162790702</v>
      </c>
      <c r="M41" s="21">
        <f t="shared" si="3"/>
        <v>25.145348837209301</v>
      </c>
    </row>
    <row r="42" spans="1:13" x14ac:dyDescent="0.25">
      <c r="A42" s="162"/>
      <c r="B42" s="17" t="s">
        <v>55</v>
      </c>
      <c r="C42" s="20">
        <v>164</v>
      </c>
      <c r="D42" s="20">
        <v>158</v>
      </c>
      <c r="E42" s="20">
        <v>6</v>
      </c>
      <c r="F42" s="21">
        <f t="shared" si="0"/>
        <v>96.341463414634148</v>
      </c>
      <c r="G42" s="21">
        <f t="shared" si="1"/>
        <v>3.6585365853658534</v>
      </c>
      <c r="H42" s="95"/>
      <c r="I42" s="20">
        <v>349</v>
      </c>
      <c r="J42" s="20">
        <v>236</v>
      </c>
      <c r="K42" s="20">
        <v>113</v>
      </c>
      <c r="L42" s="21">
        <f t="shared" si="2"/>
        <v>67.621776504297998</v>
      </c>
      <c r="M42" s="21">
        <f t="shared" si="3"/>
        <v>32.378223495702009</v>
      </c>
    </row>
    <row r="43" spans="1:13" x14ac:dyDescent="0.25">
      <c r="A43" s="162"/>
      <c r="B43" s="17" t="s">
        <v>37</v>
      </c>
      <c r="C43" s="20">
        <v>223</v>
      </c>
      <c r="D43" s="20">
        <v>210</v>
      </c>
      <c r="E43" s="20">
        <v>13</v>
      </c>
      <c r="F43" s="21">
        <f t="shared" si="0"/>
        <v>94.170403587443957</v>
      </c>
      <c r="G43" s="21">
        <f t="shared" si="1"/>
        <v>5.8295964125560538</v>
      </c>
      <c r="H43" s="95"/>
      <c r="I43" s="20">
        <v>469</v>
      </c>
      <c r="J43" s="20">
        <v>339</v>
      </c>
      <c r="K43" s="20">
        <v>130</v>
      </c>
      <c r="L43" s="21">
        <f t="shared" si="2"/>
        <v>72.281449893390189</v>
      </c>
      <c r="M43" s="21">
        <f t="shared" si="3"/>
        <v>27.718550106609808</v>
      </c>
    </row>
    <row r="44" spans="1:13" x14ac:dyDescent="0.25">
      <c r="A44" s="162"/>
      <c r="B44" s="88" t="s">
        <v>149</v>
      </c>
      <c r="C44" s="89"/>
      <c r="D44" s="89">
        <v>212</v>
      </c>
      <c r="E44" s="89" t="s">
        <v>160</v>
      </c>
      <c r="F44" s="90"/>
      <c r="G44" s="90"/>
      <c r="H44" s="95"/>
      <c r="I44" s="89">
        <v>474</v>
      </c>
      <c r="J44" s="89">
        <v>359</v>
      </c>
      <c r="K44" s="89">
        <v>115</v>
      </c>
      <c r="L44" s="90">
        <f t="shared" si="2"/>
        <v>75.738396624472571</v>
      </c>
      <c r="M44" s="90">
        <f t="shared" si="3"/>
        <v>24.261603375527425</v>
      </c>
    </row>
    <row r="45" spans="1:13" x14ac:dyDescent="0.25">
      <c r="A45" s="162"/>
      <c r="B45" s="88" t="s">
        <v>95</v>
      </c>
      <c r="C45" s="89"/>
      <c r="D45" s="89">
        <v>194</v>
      </c>
      <c r="E45" s="89" t="s">
        <v>160</v>
      </c>
      <c r="F45" s="90"/>
      <c r="G45" s="90"/>
      <c r="H45" s="95"/>
      <c r="I45" s="89">
        <v>437</v>
      </c>
      <c r="J45" s="89">
        <v>287</v>
      </c>
      <c r="K45" s="89">
        <v>150</v>
      </c>
      <c r="L45" s="90">
        <f t="shared" si="2"/>
        <v>65.675057208237988</v>
      </c>
      <c r="M45" s="90">
        <f t="shared" si="3"/>
        <v>34.324942791762012</v>
      </c>
    </row>
    <row r="46" spans="1:13" x14ac:dyDescent="0.25">
      <c r="A46" s="162"/>
      <c r="B46" s="106" t="s">
        <v>143</v>
      </c>
      <c r="C46" s="107"/>
      <c r="D46" s="107">
        <v>141</v>
      </c>
      <c r="E46" s="107" t="s">
        <v>160</v>
      </c>
      <c r="F46" s="108"/>
      <c r="G46" s="108"/>
      <c r="H46" s="105"/>
      <c r="I46" s="107">
        <v>408</v>
      </c>
      <c r="J46" s="107">
        <v>311</v>
      </c>
      <c r="K46" s="107">
        <v>97</v>
      </c>
      <c r="L46" s="108">
        <f t="shared" si="2"/>
        <v>76.225490196078425</v>
      </c>
      <c r="M46" s="108">
        <f t="shared" si="3"/>
        <v>23.774509803921568</v>
      </c>
    </row>
    <row r="47" spans="1:13" x14ac:dyDescent="0.25">
      <c r="A47" s="162"/>
      <c r="B47" s="17" t="s">
        <v>96</v>
      </c>
      <c r="C47" s="20"/>
      <c r="D47" s="20">
        <v>139</v>
      </c>
      <c r="E47" s="20" t="s">
        <v>160</v>
      </c>
      <c r="F47" s="21"/>
      <c r="G47" s="21"/>
      <c r="H47" s="95"/>
      <c r="I47" s="20">
        <v>658</v>
      </c>
      <c r="J47" s="20">
        <v>407</v>
      </c>
      <c r="K47" s="20">
        <v>251</v>
      </c>
      <c r="L47" s="21">
        <f t="shared" si="2"/>
        <v>61.854103343465049</v>
      </c>
      <c r="M47" s="21">
        <f t="shared" si="3"/>
        <v>38.145896656534958</v>
      </c>
    </row>
    <row r="48" spans="1:13" x14ac:dyDescent="0.25">
      <c r="A48" s="161"/>
      <c r="B48" s="17" t="s">
        <v>97</v>
      </c>
      <c r="C48" s="20">
        <v>186</v>
      </c>
      <c r="D48" s="20">
        <v>174</v>
      </c>
      <c r="E48" s="20">
        <v>12</v>
      </c>
      <c r="F48" s="21">
        <f t="shared" si="0"/>
        <v>93.548387096774192</v>
      </c>
      <c r="G48" s="21">
        <f t="shared" si="1"/>
        <v>6.4516129032258061</v>
      </c>
      <c r="H48" s="95"/>
      <c r="I48" s="20">
        <v>455</v>
      </c>
      <c r="J48" s="20">
        <v>333</v>
      </c>
      <c r="K48" s="20">
        <v>122</v>
      </c>
      <c r="L48" s="21">
        <f t="shared" si="2"/>
        <v>73.186813186813183</v>
      </c>
      <c r="M48" s="21">
        <f t="shared" si="3"/>
        <v>26.813186813186814</v>
      </c>
    </row>
    <row r="49" spans="1:13" x14ac:dyDescent="0.25">
      <c r="A49" s="160" t="s">
        <v>101</v>
      </c>
      <c r="B49" s="17" t="s">
        <v>71</v>
      </c>
      <c r="C49" s="20">
        <v>219</v>
      </c>
      <c r="D49" s="20">
        <v>212</v>
      </c>
      <c r="E49" s="20">
        <v>7</v>
      </c>
      <c r="F49" s="21">
        <f t="shared" si="0"/>
        <v>96.803652968036531</v>
      </c>
      <c r="G49" s="21">
        <f t="shared" si="1"/>
        <v>3.1963470319634704</v>
      </c>
      <c r="H49" s="95"/>
      <c r="I49" s="20">
        <v>454</v>
      </c>
      <c r="J49" s="20">
        <v>323</v>
      </c>
      <c r="K49" s="20">
        <v>131</v>
      </c>
      <c r="L49" s="21">
        <f t="shared" si="2"/>
        <v>71.145374449339201</v>
      </c>
      <c r="M49" s="21">
        <f t="shared" si="3"/>
        <v>28.854625550660796</v>
      </c>
    </row>
    <row r="50" spans="1:13" x14ac:dyDescent="0.25">
      <c r="A50" s="161"/>
      <c r="B50" s="17" t="s">
        <v>136</v>
      </c>
      <c r="C50" s="20">
        <v>153</v>
      </c>
      <c r="D50" s="20">
        <v>153</v>
      </c>
      <c r="E50" s="20"/>
      <c r="F50" s="21">
        <f t="shared" si="0"/>
        <v>100</v>
      </c>
      <c r="G50" s="21">
        <f t="shared" si="1"/>
        <v>0</v>
      </c>
      <c r="H50" s="95"/>
      <c r="I50" s="20">
        <v>394</v>
      </c>
      <c r="J50" s="20">
        <v>292</v>
      </c>
      <c r="K50" s="20">
        <v>102</v>
      </c>
      <c r="L50" s="21">
        <f t="shared" si="2"/>
        <v>74.111675126903549</v>
      </c>
      <c r="M50" s="21">
        <f t="shared" si="3"/>
        <v>25.888324873096447</v>
      </c>
    </row>
    <row r="51" spans="1:13" ht="13.9" x14ac:dyDescent="0.25">
      <c r="A51" s="132" t="s">
        <v>113</v>
      </c>
      <c r="B51" s="133"/>
      <c r="C51" s="20">
        <v>7795</v>
      </c>
      <c r="D51" s="20">
        <v>7455</v>
      </c>
      <c r="E51" s="20">
        <v>340</v>
      </c>
      <c r="F51" s="21">
        <v>95.6</v>
      </c>
      <c r="G51" s="21">
        <v>4.4000000000000004</v>
      </c>
      <c r="H51" s="96"/>
      <c r="I51" s="20">
        <f>SUM(I7:I50)</f>
        <v>18950</v>
      </c>
      <c r="J51" s="20">
        <f>SUM(J7:J50)</f>
        <v>12974</v>
      </c>
      <c r="K51" s="20">
        <f>SUM(K7:K50)</f>
        <v>5976</v>
      </c>
      <c r="L51" s="21">
        <f t="shared" si="2"/>
        <v>68.464379947229546</v>
      </c>
      <c r="M51" s="21">
        <f t="shared" si="3"/>
        <v>31.535620052770447</v>
      </c>
    </row>
    <row r="52" spans="1:13" ht="25.5" customHeight="1" x14ac:dyDescent="0.25">
      <c r="A52" s="158" t="s">
        <v>163</v>
      </c>
      <c r="B52" s="159"/>
      <c r="C52" s="103">
        <v>7651</v>
      </c>
      <c r="D52" s="103">
        <v>7314</v>
      </c>
      <c r="E52" s="103">
        <v>337</v>
      </c>
      <c r="F52" s="104">
        <v>95.6</v>
      </c>
      <c r="G52" s="104">
        <v>4.4000000000000004</v>
      </c>
      <c r="H52" s="97"/>
      <c r="I52" s="168"/>
      <c r="J52" s="168"/>
      <c r="K52" s="168"/>
      <c r="L52" s="168"/>
      <c r="M52" s="168"/>
    </row>
    <row r="53" spans="1:13" ht="25.5" customHeight="1" x14ac:dyDescent="0.25">
      <c r="A53" s="126" t="s">
        <v>159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8"/>
    </row>
    <row r="54" spans="1:13" ht="13.9" x14ac:dyDescent="0.25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</row>
    <row r="55" spans="1:13" x14ac:dyDescent="0.25">
      <c r="A55" s="12" t="s">
        <v>10</v>
      </c>
      <c r="B55" s="13"/>
      <c r="C55" s="137"/>
      <c r="D55" s="138"/>
      <c r="E55" s="138"/>
      <c r="F55" s="138"/>
      <c r="G55" s="138"/>
      <c r="H55" s="138"/>
      <c r="I55" s="138"/>
      <c r="J55" s="138"/>
      <c r="K55" s="138"/>
      <c r="L55" s="138"/>
      <c r="M55" s="138"/>
    </row>
    <row r="56" spans="1:13" ht="13.9" customHeight="1" x14ac:dyDescent="0.25">
      <c r="A56" s="109" t="s">
        <v>68</v>
      </c>
      <c r="B56" s="106" t="s">
        <v>156</v>
      </c>
      <c r="C56" s="107">
        <v>657</v>
      </c>
      <c r="D56" s="107">
        <v>520</v>
      </c>
      <c r="E56" s="107">
        <v>137</v>
      </c>
      <c r="F56" s="108">
        <f>(D56/C56)*100</f>
        <v>79.147640791476405</v>
      </c>
      <c r="G56" s="108">
        <f>(E56/C56)*100</f>
        <v>20.852359208523591</v>
      </c>
      <c r="H56" s="111"/>
      <c r="I56" s="107">
        <v>643</v>
      </c>
      <c r="J56" s="107">
        <v>495</v>
      </c>
      <c r="K56" s="107">
        <v>148</v>
      </c>
      <c r="L56" s="108">
        <f t="shared" ref="L56" si="4">(J56/I56)*100</f>
        <v>76.982892690513211</v>
      </c>
      <c r="M56" s="108">
        <f t="shared" ref="M56" si="5">(K56/I56)*100</f>
        <v>23.017107309486782</v>
      </c>
    </row>
    <row r="57" spans="1:13" ht="20.65" customHeight="1" x14ac:dyDescent="0.25">
      <c r="A57" s="134" t="s">
        <v>161</v>
      </c>
      <c r="B57" s="135"/>
      <c r="C57" s="135"/>
      <c r="D57" s="135"/>
      <c r="E57" s="135"/>
      <c r="F57" s="135"/>
      <c r="G57" s="136"/>
      <c r="H57" s="112"/>
      <c r="I57" s="142"/>
      <c r="J57" s="143"/>
      <c r="K57" s="143"/>
      <c r="L57" s="143"/>
      <c r="M57" s="144"/>
    </row>
    <row r="58" spans="1:13" ht="25.5" customHeight="1" x14ac:dyDescent="0.25">
      <c r="A58" s="132" t="s">
        <v>163</v>
      </c>
      <c r="B58" s="133"/>
      <c r="C58" s="110"/>
      <c r="D58" s="110">
        <v>0</v>
      </c>
      <c r="E58" s="110"/>
      <c r="F58" s="108"/>
      <c r="G58" s="108"/>
      <c r="H58" s="113"/>
      <c r="I58" s="145"/>
      <c r="J58" s="146"/>
      <c r="K58" s="146"/>
      <c r="L58" s="146"/>
      <c r="M58" s="147"/>
    </row>
    <row r="59" spans="1:13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 x14ac:dyDescent="0.25">
      <c r="A60" s="12" t="s">
        <v>119</v>
      </c>
      <c r="B60" s="13"/>
      <c r="C60" s="137"/>
      <c r="D60" s="138"/>
      <c r="E60" s="138"/>
      <c r="F60" s="138"/>
      <c r="G60" s="138"/>
      <c r="H60" s="138"/>
      <c r="I60" s="138"/>
      <c r="J60" s="138"/>
      <c r="K60" s="138"/>
      <c r="L60" s="138"/>
      <c r="M60" s="138"/>
    </row>
    <row r="61" spans="1:13" x14ac:dyDescent="0.25">
      <c r="A61" s="24" t="s">
        <v>68</v>
      </c>
      <c r="B61" s="25" t="s">
        <v>122</v>
      </c>
      <c r="C61" s="22"/>
      <c r="D61" s="22">
        <v>250</v>
      </c>
      <c r="E61" s="22"/>
      <c r="F61" s="26"/>
      <c r="G61" s="26"/>
      <c r="H61" s="98"/>
      <c r="I61" s="22">
        <v>394</v>
      </c>
      <c r="J61" s="22">
        <v>382</v>
      </c>
      <c r="K61" s="22">
        <v>12</v>
      </c>
      <c r="L61" s="26">
        <f>(J61/I61)*100</f>
        <v>96.954314720812178</v>
      </c>
      <c r="M61" s="26">
        <f>(K61/I61)*100</f>
        <v>3.0456852791878175</v>
      </c>
    </row>
    <row r="62" spans="1:13" x14ac:dyDescent="0.25">
      <c r="A62" s="24" t="s">
        <v>126</v>
      </c>
      <c r="B62" s="25" t="s">
        <v>127</v>
      </c>
      <c r="C62" s="22" t="s">
        <v>160</v>
      </c>
      <c r="D62" s="22" t="s">
        <v>160</v>
      </c>
      <c r="E62" s="22"/>
      <c r="F62" s="26"/>
      <c r="G62" s="26"/>
      <c r="H62" s="99"/>
      <c r="I62" s="22">
        <v>328</v>
      </c>
      <c r="J62" s="22">
        <v>130</v>
      </c>
      <c r="K62" s="22">
        <v>198</v>
      </c>
      <c r="L62" s="26">
        <f>(J62/I62)*100</f>
        <v>39.634146341463413</v>
      </c>
      <c r="M62" s="26">
        <f>(K62/I62)*100</f>
        <v>60.365853658536587</v>
      </c>
    </row>
    <row r="63" spans="1:13" x14ac:dyDescent="0.25">
      <c r="A63" s="172" t="s">
        <v>162</v>
      </c>
      <c r="B63" s="173"/>
      <c r="C63" s="173"/>
      <c r="D63" s="173"/>
      <c r="E63" s="173"/>
      <c r="F63" s="173"/>
      <c r="G63" s="174"/>
      <c r="H63" s="99"/>
      <c r="I63" s="22"/>
      <c r="J63" s="22"/>
      <c r="K63" s="22"/>
      <c r="L63" s="26"/>
      <c r="M63" s="26"/>
    </row>
    <row r="64" spans="1:13" ht="25.5" customHeight="1" x14ac:dyDescent="0.25">
      <c r="A64" s="132" t="s">
        <v>36</v>
      </c>
      <c r="B64" s="133"/>
      <c r="C64" s="22"/>
      <c r="D64" s="22"/>
      <c r="E64" s="22"/>
      <c r="F64" s="26"/>
      <c r="G64" s="26"/>
      <c r="H64" s="99"/>
      <c r="I64" s="22">
        <f>SUM(I61:I62)</f>
        <v>722</v>
      </c>
      <c r="J64" s="22">
        <f>SUM(J61:J62)</f>
        <v>512</v>
      </c>
      <c r="K64" s="22">
        <f>SUM(K61:K62)</f>
        <v>210</v>
      </c>
      <c r="L64" s="21">
        <f>(J64/I64)*100</f>
        <v>70.91412742382272</v>
      </c>
      <c r="M64" s="21">
        <f>(K64/I64)*100</f>
        <v>29.085872576177284</v>
      </c>
    </row>
    <row r="65" spans="1:13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</row>
    <row r="66" spans="1:13" x14ac:dyDescent="0.25">
      <c r="A66" s="148" t="s">
        <v>56</v>
      </c>
      <c r="B66" s="149"/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1:13" x14ac:dyDescent="0.25">
      <c r="A67" s="169" t="s">
        <v>56</v>
      </c>
      <c r="B67" s="115" t="s">
        <v>103</v>
      </c>
      <c r="C67" s="110">
        <v>527</v>
      </c>
      <c r="D67" s="110">
        <v>513</v>
      </c>
      <c r="E67" s="110">
        <v>14</v>
      </c>
      <c r="F67" s="116">
        <f t="shared" ref="F67:F69" si="6">(D67/C67)*100</f>
        <v>97.343453510436433</v>
      </c>
      <c r="G67" s="116">
        <f t="shared" ref="G67:G69" si="7">(E67/C67)*100</f>
        <v>2.6565464895635675</v>
      </c>
      <c r="H67" s="122"/>
      <c r="I67" s="110">
        <v>719</v>
      </c>
      <c r="J67" s="110">
        <v>655</v>
      </c>
      <c r="K67" s="110">
        <v>64</v>
      </c>
      <c r="L67" s="116">
        <f>(J67/I67)*100</f>
        <v>91.09874826147427</v>
      </c>
      <c r="M67" s="116">
        <f>(K67/I67)*100</f>
        <v>8.9012517385257297</v>
      </c>
    </row>
    <row r="68" spans="1:13" x14ac:dyDescent="0.25">
      <c r="A68" s="170"/>
      <c r="B68" s="25" t="s">
        <v>57</v>
      </c>
      <c r="C68" s="20">
        <v>22</v>
      </c>
      <c r="D68" s="20">
        <v>22</v>
      </c>
      <c r="E68" s="20"/>
      <c r="F68" s="21">
        <f t="shared" si="6"/>
        <v>100</v>
      </c>
      <c r="G68" s="21">
        <f t="shared" si="7"/>
        <v>0</v>
      </c>
      <c r="H68" s="100"/>
      <c r="I68" s="20">
        <v>624</v>
      </c>
      <c r="J68" s="20">
        <v>419</v>
      </c>
      <c r="K68" s="20">
        <v>205</v>
      </c>
      <c r="L68" s="21">
        <f t="shared" ref="L68:L71" si="8">(J68/I68)*100</f>
        <v>67.147435897435898</v>
      </c>
      <c r="M68" s="21">
        <f t="shared" ref="M68:M71" si="9">(K68/I68)*100</f>
        <v>32.852564102564102</v>
      </c>
    </row>
    <row r="69" spans="1:13" x14ac:dyDescent="0.25">
      <c r="A69" s="170"/>
      <c r="B69" s="25" t="s">
        <v>39</v>
      </c>
      <c r="C69" s="20">
        <v>87</v>
      </c>
      <c r="D69" s="20">
        <v>76</v>
      </c>
      <c r="E69" s="20">
        <v>11</v>
      </c>
      <c r="F69" s="21">
        <f t="shared" si="6"/>
        <v>87.356321839080465</v>
      </c>
      <c r="G69" s="21">
        <f t="shared" si="7"/>
        <v>12.643678160919542</v>
      </c>
      <c r="H69" s="100"/>
      <c r="I69" s="20">
        <v>624</v>
      </c>
      <c r="J69" s="20">
        <v>234</v>
      </c>
      <c r="K69" s="20">
        <v>390</v>
      </c>
      <c r="L69" s="21">
        <f t="shared" si="8"/>
        <v>37.5</v>
      </c>
      <c r="M69" s="21">
        <f t="shared" si="9"/>
        <v>62.5</v>
      </c>
    </row>
    <row r="70" spans="1:13" x14ac:dyDescent="0.25">
      <c r="A70" s="171"/>
      <c r="B70" s="25" t="s">
        <v>40</v>
      </c>
      <c r="C70" s="20"/>
      <c r="D70" s="20">
        <v>31</v>
      </c>
      <c r="E70" s="20" t="s">
        <v>160</v>
      </c>
      <c r="F70" s="21"/>
      <c r="G70" s="21"/>
      <c r="H70" s="100"/>
      <c r="I70" s="20">
        <v>522</v>
      </c>
      <c r="J70" s="20">
        <v>158</v>
      </c>
      <c r="K70" s="20">
        <v>364</v>
      </c>
      <c r="L70" s="21">
        <f t="shared" si="8"/>
        <v>30.268199233716476</v>
      </c>
      <c r="M70" s="21">
        <f t="shared" si="9"/>
        <v>69.731800766283527</v>
      </c>
    </row>
    <row r="71" spans="1:13" x14ac:dyDescent="0.25">
      <c r="A71" s="132" t="s">
        <v>36</v>
      </c>
      <c r="B71" s="133"/>
      <c r="C71" s="20"/>
      <c r="D71" s="20">
        <f>SUM(D67:D70)</f>
        <v>642</v>
      </c>
      <c r="E71" s="20">
        <v>26</v>
      </c>
      <c r="F71" s="21"/>
      <c r="G71" s="21"/>
      <c r="H71" s="100"/>
      <c r="I71" s="29">
        <f>SUM(I67:I70)</f>
        <v>2489</v>
      </c>
      <c r="J71" s="22">
        <f>SUM(J67:J70)</f>
        <v>1466</v>
      </c>
      <c r="K71" s="22">
        <f>SUM(K67:K70)</f>
        <v>1023</v>
      </c>
      <c r="L71" s="21">
        <f t="shared" si="8"/>
        <v>58.899156287665733</v>
      </c>
      <c r="M71" s="21">
        <f t="shared" si="9"/>
        <v>41.100843712334274</v>
      </c>
    </row>
    <row r="72" spans="1:13" ht="16.149999999999999" customHeight="1" x14ac:dyDescent="0.25">
      <c r="A72" s="134" t="s">
        <v>161</v>
      </c>
      <c r="B72" s="136"/>
      <c r="C72" s="178"/>
      <c r="D72" s="179"/>
      <c r="E72" s="179"/>
      <c r="F72" s="179"/>
      <c r="G72" s="180"/>
      <c r="H72" s="100"/>
      <c r="I72" s="155"/>
      <c r="J72" s="156"/>
      <c r="K72" s="156"/>
      <c r="L72" s="156"/>
      <c r="M72" s="157"/>
    </row>
    <row r="73" spans="1:13" ht="22.9" customHeight="1" x14ac:dyDescent="0.25">
      <c r="A73" s="132" t="s">
        <v>163</v>
      </c>
      <c r="B73" s="133"/>
      <c r="C73" s="20"/>
      <c r="D73" s="20">
        <f>SUM(D67:D70)-D67</f>
        <v>129</v>
      </c>
      <c r="E73" s="20"/>
      <c r="F73" s="21"/>
      <c r="G73" s="21"/>
      <c r="H73" s="101"/>
      <c r="I73" s="30">
        <f>SUM(I67:I70)</f>
        <v>2489</v>
      </c>
      <c r="J73" s="20">
        <f>SUM(J67:J70)</f>
        <v>1466</v>
      </c>
      <c r="K73" s="20">
        <f>SUM(K67:K70)</f>
        <v>1023</v>
      </c>
      <c r="L73" s="26">
        <f>(J73/I73)*100</f>
        <v>58.899156287665733</v>
      </c>
      <c r="M73" s="26">
        <f>(K73/I73)*100</f>
        <v>41.100843712334274</v>
      </c>
    </row>
    <row r="74" spans="1:13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31"/>
    </row>
    <row r="75" spans="1:13" x14ac:dyDescent="0.25">
      <c r="A75" s="148" t="s">
        <v>58</v>
      </c>
      <c r="B75" s="149"/>
      <c r="C75" s="32"/>
      <c r="D75" s="32"/>
      <c r="E75" s="32"/>
      <c r="F75" s="32"/>
      <c r="G75" s="32"/>
      <c r="H75" s="32"/>
      <c r="I75" s="27"/>
      <c r="J75" s="27"/>
      <c r="K75" s="27"/>
      <c r="L75" s="27"/>
      <c r="M75" s="27"/>
    </row>
    <row r="76" spans="1:13" x14ac:dyDescent="0.25">
      <c r="A76" s="25" t="s">
        <v>66</v>
      </c>
      <c r="B76" s="115" t="s">
        <v>128</v>
      </c>
      <c r="C76" s="110"/>
      <c r="D76" s="110">
        <v>18</v>
      </c>
      <c r="E76" s="110" t="s">
        <v>160</v>
      </c>
      <c r="F76" s="116"/>
      <c r="G76" s="116"/>
      <c r="H76" s="114"/>
      <c r="I76" s="110"/>
      <c r="J76" s="110">
        <v>131</v>
      </c>
      <c r="K76" s="110" t="s">
        <v>160</v>
      </c>
      <c r="L76" s="116"/>
      <c r="M76" s="116"/>
    </row>
    <row r="77" spans="1:13" x14ac:dyDescent="0.25">
      <c r="A77" s="25" t="s">
        <v>77</v>
      </c>
      <c r="B77" s="25" t="s">
        <v>41</v>
      </c>
      <c r="C77" s="20"/>
      <c r="D77" s="20">
        <v>21</v>
      </c>
      <c r="E77" s="20" t="s">
        <v>160</v>
      </c>
      <c r="F77" s="21"/>
      <c r="G77" s="21"/>
      <c r="H77" s="102"/>
      <c r="I77" s="20">
        <v>89</v>
      </c>
      <c r="J77" s="20">
        <v>28</v>
      </c>
      <c r="K77" s="20">
        <v>61</v>
      </c>
      <c r="L77" s="26">
        <f>(J77/I77)*100</f>
        <v>31.460674157303369</v>
      </c>
      <c r="M77" s="26">
        <f>(K77/I77)*100</f>
        <v>68.539325842696627</v>
      </c>
    </row>
    <row r="78" spans="1:13" x14ac:dyDescent="0.25">
      <c r="A78" s="25" t="s">
        <v>78</v>
      </c>
      <c r="B78" s="25" t="s">
        <v>50</v>
      </c>
      <c r="C78" s="20">
        <v>10</v>
      </c>
      <c r="D78" s="20" t="s">
        <v>160</v>
      </c>
      <c r="E78" s="20">
        <v>6</v>
      </c>
      <c r="F78" s="33"/>
      <c r="G78" s="33"/>
      <c r="H78" s="95"/>
      <c r="I78" s="20">
        <v>118</v>
      </c>
      <c r="J78" s="20">
        <v>9</v>
      </c>
      <c r="K78" s="20">
        <v>109</v>
      </c>
      <c r="L78" s="26">
        <f t="shared" ref="L78" si="10">(J78/I78)*100</f>
        <v>7.6271186440677967</v>
      </c>
      <c r="M78" s="26">
        <f t="shared" ref="M78" si="11">(K78/I78)*100</f>
        <v>92.372881355932208</v>
      </c>
    </row>
    <row r="79" spans="1:13" ht="13.9" customHeight="1" x14ac:dyDescent="0.25">
      <c r="A79" s="150" t="s">
        <v>161</v>
      </c>
      <c r="B79" s="151"/>
      <c r="C79" s="175"/>
      <c r="D79" s="176"/>
      <c r="E79" s="176"/>
      <c r="F79" s="176"/>
      <c r="G79" s="177"/>
      <c r="H79" s="100"/>
      <c r="I79" s="129"/>
      <c r="J79" s="130"/>
      <c r="K79" s="130"/>
      <c r="L79" s="130"/>
      <c r="M79" s="131"/>
    </row>
    <row r="80" spans="1:13" ht="22.9" customHeight="1" x14ac:dyDescent="0.25">
      <c r="A80" s="181" t="s">
        <v>163</v>
      </c>
      <c r="B80" s="181"/>
      <c r="C80" s="20">
        <v>35</v>
      </c>
      <c r="D80" s="20">
        <v>25</v>
      </c>
      <c r="E80" s="20">
        <f>SUM(E77:E78)</f>
        <v>6</v>
      </c>
      <c r="F80" s="21">
        <f>(D80/C80)*100</f>
        <v>71.428571428571431</v>
      </c>
      <c r="G80" s="21">
        <v>28.6</v>
      </c>
      <c r="H80" s="102"/>
      <c r="I80" s="20"/>
      <c r="J80" s="20">
        <f>SUM(J77:J78)</f>
        <v>37</v>
      </c>
      <c r="K80" s="20"/>
      <c r="L80" s="26"/>
      <c r="M80" s="26"/>
    </row>
  </sheetData>
  <mergeCells count="34">
    <mergeCell ref="A72:B72"/>
    <mergeCell ref="A80:B80"/>
    <mergeCell ref="I4:M4"/>
    <mergeCell ref="I72:M72"/>
    <mergeCell ref="A52:B52"/>
    <mergeCell ref="A7:A8"/>
    <mergeCell ref="C4:G4"/>
    <mergeCell ref="A49:A50"/>
    <mergeCell ref="A10:A29"/>
    <mergeCell ref="A30:A48"/>
    <mergeCell ref="A54:M54"/>
    <mergeCell ref="A4:A5"/>
    <mergeCell ref="B4:B5"/>
    <mergeCell ref="A51:B51"/>
    <mergeCell ref="I52:M52"/>
    <mergeCell ref="A67:A70"/>
    <mergeCell ref="A63:G63"/>
    <mergeCell ref="A66:B66"/>
    <mergeCell ref="A53:M53"/>
    <mergeCell ref="I79:M79"/>
    <mergeCell ref="A73:B73"/>
    <mergeCell ref="A57:G57"/>
    <mergeCell ref="C55:M55"/>
    <mergeCell ref="C60:M60"/>
    <mergeCell ref="C66:M66"/>
    <mergeCell ref="A65:M65"/>
    <mergeCell ref="A64:B64"/>
    <mergeCell ref="A58:B58"/>
    <mergeCell ref="I57:M58"/>
    <mergeCell ref="A75:B75"/>
    <mergeCell ref="A79:B79"/>
    <mergeCell ref="C79:G79"/>
    <mergeCell ref="A71:B71"/>
    <mergeCell ref="C72:G72"/>
  </mergeCells>
  <phoneticPr fontId="4" type="noConversion"/>
  <printOptions horizontalCentered="1"/>
  <pageMargins left="0.2" right="0.2" top="0.4" bottom="0.25" header="0.3" footer="0.05"/>
  <pageSetup orientation="landscape" r:id="rId1"/>
  <headerFooter>
    <oddFooter>&amp;C&amp;"Palatino Linotype,Regular"&amp;8Page &amp;P</oddFooter>
  </headerFooter>
  <rowBreaks count="2" manualBreakCount="2">
    <brk id="29" max="16383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pane ySplit="2" topLeftCell="A3" activePane="bottomLeft" state="frozen"/>
      <selection pane="bottomLeft" activeCell="K17" sqref="K17"/>
    </sheetView>
  </sheetViews>
  <sheetFormatPr defaultColWidth="9.140625" defaultRowHeight="18.75" x14ac:dyDescent="0.25"/>
  <cols>
    <col min="1" max="1" width="16.28515625" style="84" customWidth="1"/>
    <col min="2" max="15" width="6.7109375" style="82" customWidth="1"/>
    <col min="16" max="16" width="8.140625" style="82" customWidth="1"/>
    <col min="17" max="16384" width="9.140625" style="82"/>
  </cols>
  <sheetData>
    <row r="1" spans="1:16" ht="16.149999999999999" customHeight="1" x14ac:dyDescent="0.25">
      <c r="A1" s="182" t="s">
        <v>150</v>
      </c>
      <c r="B1" s="182" t="s">
        <v>152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 t="s">
        <v>124</v>
      </c>
    </row>
    <row r="2" spans="1:16" ht="24" customHeight="1" x14ac:dyDescent="0.25">
      <c r="A2" s="182"/>
      <c r="B2" s="83" t="s">
        <v>120</v>
      </c>
      <c r="C2" s="83" t="s">
        <v>121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184"/>
    </row>
    <row r="3" spans="1:16" ht="16.149999999999999" customHeight="1" x14ac:dyDescent="0.25">
      <c r="A3" s="86" t="s">
        <v>14</v>
      </c>
      <c r="B3" s="118">
        <v>12</v>
      </c>
      <c r="C3" s="118">
        <v>11</v>
      </c>
      <c r="D3" s="118">
        <v>9</v>
      </c>
      <c r="E3" s="118">
        <v>9</v>
      </c>
      <c r="F3" s="118">
        <v>8</v>
      </c>
      <c r="G3" s="118">
        <v>6</v>
      </c>
      <c r="H3" s="118">
        <v>6</v>
      </c>
      <c r="I3" s="118">
        <v>14</v>
      </c>
      <c r="J3" s="118">
        <v>13</v>
      </c>
      <c r="K3" s="118">
        <v>7</v>
      </c>
      <c r="L3" s="118">
        <v>9</v>
      </c>
      <c r="M3" s="118">
        <v>6</v>
      </c>
      <c r="N3" s="118">
        <v>12</v>
      </c>
      <c r="O3" s="118">
        <v>10</v>
      </c>
      <c r="P3" s="119">
        <v>132</v>
      </c>
    </row>
    <row r="4" spans="1:16" ht="16.149999999999999" customHeight="1" x14ac:dyDescent="0.25">
      <c r="A4" s="86" t="s">
        <v>104</v>
      </c>
      <c r="B4" s="118"/>
      <c r="C4" s="118" t="s">
        <v>157</v>
      </c>
      <c r="D4" s="118">
        <v>7</v>
      </c>
      <c r="E4" s="118" t="s">
        <v>157</v>
      </c>
      <c r="F4" s="118">
        <v>8</v>
      </c>
      <c r="G4" s="118" t="s">
        <v>157</v>
      </c>
      <c r="H4" s="118">
        <v>7</v>
      </c>
      <c r="I4" s="118">
        <v>9</v>
      </c>
      <c r="J4" s="118" t="s">
        <v>157</v>
      </c>
      <c r="K4" s="118" t="s">
        <v>157</v>
      </c>
      <c r="L4" s="118">
        <v>8</v>
      </c>
      <c r="M4" s="118">
        <v>12</v>
      </c>
      <c r="N4" s="118">
        <v>11</v>
      </c>
      <c r="O4" s="118">
        <v>15</v>
      </c>
      <c r="P4" s="119">
        <v>96</v>
      </c>
    </row>
    <row r="5" spans="1:16" ht="16.149999999999999" customHeight="1" x14ac:dyDescent="0.25">
      <c r="A5" s="86" t="s">
        <v>105</v>
      </c>
      <c r="B5" s="118"/>
      <c r="C5" s="118">
        <v>6</v>
      </c>
      <c r="D5" s="118" t="s">
        <v>157</v>
      </c>
      <c r="E5" s="118">
        <v>9</v>
      </c>
      <c r="F5" s="118" t="s">
        <v>157</v>
      </c>
      <c r="G5" s="118" t="s">
        <v>157</v>
      </c>
      <c r="H5" s="118">
        <v>7</v>
      </c>
      <c r="I5" s="118">
        <v>6</v>
      </c>
      <c r="J5" s="118" t="s">
        <v>157</v>
      </c>
      <c r="K5" s="118" t="s">
        <v>157</v>
      </c>
      <c r="L5" s="118" t="s">
        <v>157</v>
      </c>
      <c r="M5" s="118" t="s">
        <v>157</v>
      </c>
      <c r="N5" s="118" t="s">
        <v>157</v>
      </c>
      <c r="O5" s="118" t="s">
        <v>157</v>
      </c>
      <c r="P5" s="119">
        <v>63</v>
      </c>
    </row>
    <row r="6" spans="1:16" ht="16.149999999999999" customHeight="1" x14ac:dyDescent="0.25">
      <c r="A6" s="86" t="s">
        <v>16</v>
      </c>
      <c r="B6" s="118"/>
      <c r="C6" s="118">
        <v>9</v>
      </c>
      <c r="D6" s="118">
        <v>8</v>
      </c>
      <c r="E6" s="118">
        <v>10</v>
      </c>
      <c r="F6" s="118">
        <v>17</v>
      </c>
      <c r="G6" s="118">
        <v>11</v>
      </c>
      <c r="H6" s="118">
        <v>11</v>
      </c>
      <c r="I6" s="118">
        <v>7</v>
      </c>
      <c r="J6" s="118">
        <v>9</v>
      </c>
      <c r="K6" s="118" t="s">
        <v>157</v>
      </c>
      <c r="L6" s="118">
        <v>11</v>
      </c>
      <c r="M6" s="118">
        <v>9</v>
      </c>
      <c r="N6" s="118" t="s">
        <v>157</v>
      </c>
      <c r="O6" s="118" t="s">
        <v>157</v>
      </c>
      <c r="P6" s="119">
        <v>111</v>
      </c>
    </row>
    <row r="7" spans="1:16" ht="16.149999999999999" customHeight="1" x14ac:dyDescent="0.25">
      <c r="A7" s="86" t="s">
        <v>106</v>
      </c>
      <c r="B7" s="118">
        <v>6</v>
      </c>
      <c r="C7" s="118">
        <v>5</v>
      </c>
      <c r="D7" s="118" t="s">
        <v>157</v>
      </c>
      <c r="E7" s="118">
        <v>14</v>
      </c>
      <c r="F7" s="118">
        <v>9</v>
      </c>
      <c r="G7" s="118" t="s">
        <v>157</v>
      </c>
      <c r="H7" s="118" t="s">
        <v>157</v>
      </c>
      <c r="I7" s="118" t="s">
        <v>157</v>
      </c>
      <c r="J7" s="118">
        <v>6</v>
      </c>
      <c r="K7" s="118" t="s">
        <v>157</v>
      </c>
      <c r="L7" s="118">
        <v>7</v>
      </c>
      <c r="M7" s="118">
        <v>8</v>
      </c>
      <c r="N7" s="118" t="s">
        <v>157</v>
      </c>
      <c r="O7" s="118" t="s">
        <v>157</v>
      </c>
      <c r="P7" s="119">
        <v>78</v>
      </c>
    </row>
    <row r="8" spans="1:16" ht="16.149999999999999" customHeight="1" x14ac:dyDescent="0.25">
      <c r="A8" s="86" t="s">
        <v>17</v>
      </c>
      <c r="B8" s="118"/>
      <c r="C8" s="118" t="s">
        <v>157</v>
      </c>
      <c r="D8" s="118" t="s">
        <v>157</v>
      </c>
      <c r="E8" s="118">
        <v>6</v>
      </c>
      <c r="F8" s="118">
        <v>8</v>
      </c>
      <c r="G8" s="118" t="s">
        <v>157</v>
      </c>
      <c r="H8" s="118">
        <v>6</v>
      </c>
      <c r="I8" s="118" t="s">
        <v>157</v>
      </c>
      <c r="J8" s="118">
        <v>6</v>
      </c>
      <c r="K8" s="118">
        <v>6</v>
      </c>
      <c r="L8" s="118">
        <v>7</v>
      </c>
      <c r="M8" s="118" t="s">
        <v>157</v>
      </c>
      <c r="N8" s="118" t="s">
        <v>157</v>
      </c>
      <c r="O8" s="118" t="s">
        <v>157</v>
      </c>
      <c r="P8" s="119">
        <v>63</v>
      </c>
    </row>
    <row r="9" spans="1:16" ht="16.149999999999999" customHeight="1" x14ac:dyDescent="0.25">
      <c r="A9" s="86" t="s">
        <v>19</v>
      </c>
      <c r="B9" s="118"/>
      <c r="C9" s="118" t="s">
        <v>157</v>
      </c>
      <c r="D9" s="118" t="s">
        <v>157</v>
      </c>
      <c r="E9" s="118" t="s">
        <v>157</v>
      </c>
      <c r="F9" s="118" t="s">
        <v>157</v>
      </c>
      <c r="G9" s="118" t="s">
        <v>157</v>
      </c>
      <c r="H9" s="118" t="s">
        <v>157</v>
      </c>
      <c r="I9" s="118" t="s">
        <v>157</v>
      </c>
      <c r="J9" s="118" t="s">
        <v>157</v>
      </c>
      <c r="K9" s="118">
        <v>9</v>
      </c>
      <c r="L9" s="118">
        <v>8</v>
      </c>
      <c r="M9" s="118" t="s">
        <v>157</v>
      </c>
      <c r="N9" s="118" t="s">
        <v>157</v>
      </c>
      <c r="O9" s="118" t="s">
        <v>157</v>
      </c>
      <c r="P9" s="119">
        <v>56</v>
      </c>
    </row>
    <row r="10" spans="1:16" ht="16.149999999999999" customHeight="1" x14ac:dyDescent="0.25">
      <c r="A10" s="86" t="s">
        <v>20</v>
      </c>
      <c r="B10" s="118"/>
      <c r="C10" s="118">
        <v>12</v>
      </c>
      <c r="D10" s="118">
        <v>9</v>
      </c>
      <c r="E10" s="118">
        <v>8</v>
      </c>
      <c r="F10" s="118">
        <v>9</v>
      </c>
      <c r="G10" s="118" t="s">
        <v>157</v>
      </c>
      <c r="H10" s="118">
        <v>7</v>
      </c>
      <c r="I10" s="118">
        <v>7</v>
      </c>
      <c r="J10" s="118" t="s">
        <v>157</v>
      </c>
      <c r="K10" s="118" t="s">
        <v>157</v>
      </c>
      <c r="L10" s="118">
        <v>6</v>
      </c>
      <c r="M10" s="118" t="s">
        <v>157</v>
      </c>
      <c r="N10" s="118" t="s">
        <v>157</v>
      </c>
      <c r="O10" s="118" t="s">
        <v>157</v>
      </c>
      <c r="P10" s="119">
        <v>78</v>
      </c>
    </row>
    <row r="11" spans="1:16" ht="16.149999999999999" customHeight="1" x14ac:dyDescent="0.25">
      <c r="A11" s="86" t="s">
        <v>107</v>
      </c>
      <c r="B11" s="118">
        <v>19</v>
      </c>
      <c r="C11" s="118">
        <v>34</v>
      </c>
      <c r="D11" s="118">
        <v>8</v>
      </c>
      <c r="E11" s="118">
        <v>10</v>
      </c>
      <c r="F11" s="118">
        <v>7</v>
      </c>
      <c r="G11" s="118">
        <v>6</v>
      </c>
      <c r="H11" s="118" t="s">
        <v>157</v>
      </c>
      <c r="I11" s="118">
        <v>6</v>
      </c>
      <c r="J11" s="118">
        <v>6</v>
      </c>
      <c r="K11" s="118" t="s">
        <v>157</v>
      </c>
      <c r="L11" s="118">
        <v>10</v>
      </c>
      <c r="M11" s="118" t="s">
        <v>157</v>
      </c>
      <c r="N11" s="118" t="s">
        <v>157</v>
      </c>
      <c r="O11" s="118" t="s">
        <v>157</v>
      </c>
      <c r="P11" s="119">
        <v>119</v>
      </c>
    </row>
    <row r="12" spans="1:16" ht="16.149999999999999" customHeight="1" x14ac:dyDescent="0.25">
      <c r="A12" s="86" t="s">
        <v>21</v>
      </c>
      <c r="B12" s="118">
        <v>8</v>
      </c>
      <c r="C12" s="118">
        <v>11</v>
      </c>
      <c r="D12" s="118">
        <v>16</v>
      </c>
      <c r="E12" s="118">
        <v>16</v>
      </c>
      <c r="F12" s="118">
        <v>15</v>
      </c>
      <c r="G12" s="118">
        <v>10</v>
      </c>
      <c r="H12" s="118">
        <v>6</v>
      </c>
      <c r="I12" s="118">
        <v>10</v>
      </c>
      <c r="J12" s="118" t="s">
        <v>157</v>
      </c>
      <c r="K12" s="118" t="s">
        <v>157</v>
      </c>
      <c r="L12" s="118">
        <v>8</v>
      </c>
      <c r="M12" s="118">
        <v>9</v>
      </c>
      <c r="N12" s="118">
        <v>9</v>
      </c>
      <c r="O12" s="118">
        <v>9</v>
      </c>
      <c r="P12" s="119">
        <v>133</v>
      </c>
    </row>
    <row r="13" spans="1:16" ht="16.149999999999999" customHeight="1" x14ac:dyDescent="0.25">
      <c r="A13" s="86" t="s">
        <v>22</v>
      </c>
      <c r="B13" s="118"/>
      <c r="C13" s="118">
        <v>7</v>
      </c>
      <c r="D13" s="118">
        <v>7</v>
      </c>
      <c r="E13" s="118">
        <v>7</v>
      </c>
      <c r="F13" s="118" t="s">
        <v>157</v>
      </c>
      <c r="G13" s="118" t="s">
        <v>157</v>
      </c>
      <c r="H13" s="118">
        <v>6</v>
      </c>
      <c r="I13" s="118" t="s">
        <v>157</v>
      </c>
      <c r="J13" s="118" t="s">
        <v>157</v>
      </c>
      <c r="K13" s="118" t="s">
        <v>157</v>
      </c>
      <c r="L13" s="118">
        <v>7</v>
      </c>
      <c r="M13" s="118" t="s">
        <v>157</v>
      </c>
      <c r="N13" s="118" t="s">
        <v>157</v>
      </c>
      <c r="O13" s="118" t="s">
        <v>157</v>
      </c>
      <c r="P13" s="119">
        <v>61</v>
      </c>
    </row>
    <row r="14" spans="1:16" ht="16.149999999999999" customHeight="1" x14ac:dyDescent="0.25">
      <c r="A14" s="86" t="s">
        <v>23</v>
      </c>
      <c r="B14" s="118"/>
      <c r="C14" s="118" t="s">
        <v>157</v>
      </c>
      <c r="D14" s="118">
        <v>9</v>
      </c>
      <c r="E14" s="118">
        <v>7</v>
      </c>
      <c r="F14" s="118">
        <v>9</v>
      </c>
      <c r="G14" s="118" t="s">
        <v>157</v>
      </c>
      <c r="H14" s="118">
        <v>6</v>
      </c>
      <c r="I14" s="118">
        <v>6</v>
      </c>
      <c r="J14" s="118" t="s">
        <v>157</v>
      </c>
      <c r="K14" s="118">
        <v>7</v>
      </c>
      <c r="L14" s="118">
        <v>6</v>
      </c>
      <c r="M14" s="118">
        <v>6</v>
      </c>
      <c r="N14" s="118">
        <v>6</v>
      </c>
      <c r="O14" s="118" t="s">
        <v>157</v>
      </c>
      <c r="P14" s="119">
        <v>82</v>
      </c>
    </row>
    <row r="15" spans="1:16" ht="16.149999999999999" customHeight="1" x14ac:dyDescent="0.25">
      <c r="A15" s="87" t="s">
        <v>24</v>
      </c>
      <c r="B15" s="120"/>
      <c r="C15" s="120" t="s">
        <v>157</v>
      </c>
      <c r="D15" s="120" t="s">
        <v>157</v>
      </c>
      <c r="E15" s="120">
        <v>8</v>
      </c>
      <c r="F15" s="120" t="s">
        <v>157</v>
      </c>
      <c r="G15" s="120">
        <v>10</v>
      </c>
      <c r="H15" s="120">
        <v>10</v>
      </c>
      <c r="I15" s="120">
        <v>13</v>
      </c>
      <c r="J15" s="120" t="s">
        <v>157</v>
      </c>
      <c r="K15" s="120" t="s">
        <v>157</v>
      </c>
      <c r="L15" s="120">
        <v>21</v>
      </c>
      <c r="M15" s="120" t="s">
        <v>157</v>
      </c>
      <c r="N15" s="120">
        <v>14</v>
      </c>
      <c r="O15" s="120">
        <v>6</v>
      </c>
      <c r="P15" s="121">
        <v>101</v>
      </c>
    </row>
    <row r="16" spans="1:16" ht="16.149999999999999" customHeight="1" x14ac:dyDescent="0.25">
      <c r="A16" s="86" t="s">
        <v>26</v>
      </c>
      <c r="B16" s="118"/>
      <c r="C16" s="118" t="s">
        <v>157</v>
      </c>
      <c r="D16" s="118">
        <v>6</v>
      </c>
      <c r="E16" s="118">
        <v>10</v>
      </c>
      <c r="F16" s="118">
        <v>9</v>
      </c>
      <c r="G16" s="118">
        <v>8</v>
      </c>
      <c r="H16" s="118">
        <v>6</v>
      </c>
      <c r="I16" s="118">
        <v>12</v>
      </c>
      <c r="J16" s="118" t="s">
        <v>157</v>
      </c>
      <c r="K16" s="118" t="s">
        <v>157</v>
      </c>
      <c r="L16" s="118" t="s">
        <v>157</v>
      </c>
      <c r="M16" s="118">
        <v>7</v>
      </c>
      <c r="N16" s="118" t="s">
        <v>157</v>
      </c>
      <c r="O16" s="118" t="s">
        <v>157</v>
      </c>
      <c r="P16" s="119">
        <v>81</v>
      </c>
    </row>
    <row r="17" spans="1:16" ht="16.149999999999999" customHeight="1" x14ac:dyDescent="0.25">
      <c r="A17" s="86" t="s">
        <v>108</v>
      </c>
      <c r="B17" s="118" t="s">
        <v>157</v>
      </c>
      <c r="C17" s="118">
        <v>12</v>
      </c>
      <c r="D17" s="118">
        <v>13</v>
      </c>
      <c r="E17" s="118" t="s">
        <v>157</v>
      </c>
      <c r="F17" s="118">
        <v>6</v>
      </c>
      <c r="G17" s="118">
        <v>10</v>
      </c>
      <c r="H17" s="118">
        <v>15</v>
      </c>
      <c r="I17" s="118">
        <v>6</v>
      </c>
      <c r="J17" s="118">
        <v>7</v>
      </c>
      <c r="K17" s="118">
        <v>11</v>
      </c>
      <c r="L17" s="118" t="s">
        <v>157</v>
      </c>
      <c r="M17" s="118">
        <v>9</v>
      </c>
      <c r="N17" s="118">
        <v>9</v>
      </c>
      <c r="O17" s="118">
        <v>6</v>
      </c>
      <c r="P17" s="119">
        <v>115</v>
      </c>
    </row>
    <row r="18" spans="1:16" ht="16.149999999999999" customHeight="1" x14ac:dyDescent="0.25">
      <c r="A18" s="86" t="s">
        <v>109</v>
      </c>
      <c r="B18" s="118"/>
      <c r="C18" s="118">
        <v>9</v>
      </c>
      <c r="D18" s="118" t="s">
        <v>157</v>
      </c>
      <c r="E18" s="118">
        <v>6</v>
      </c>
      <c r="F18" s="118">
        <v>6</v>
      </c>
      <c r="G18" s="118">
        <v>6</v>
      </c>
      <c r="H18" s="118">
        <v>6</v>
      </c>
      <c r="I18" s="118" t="s">
        <v>157</v>
      </c>
      <c r="J18" s="118" t="s">
        <v>157</v>
      </c>
      <c r="K18" s="118" t="s">
        <v>157</v>
      </c>
      <c r="L18" s="118" t="s">
        <v>157</v>
      </c>
      <c r="M18" s="118" t="s">
        <v>157</v>
      </c>
      <c r="N18" s="118" t="s">
        <v>157</v>
      </c>
      <c r="O18" s="118"/>
      <c r="P18" s="119">
        <v>53</v>
      </c>
    </row>
    <row r="19" spans="1:16" ht="16.149999999999999" customHeight="1" x14ac:dyDescent="0.25">
      <c r="A19" s="86" t="s">
        <v>27</v>
      </c>
      <c r="B19" s="118"/>
      <c r="C19" s="118"/>
      <c r="D19" s="118"/>
      <c r="E19" s="118"/>
      <c r="F19" s="118"/>
      <c r="G19" s="118"/>
      <c r="H19" s="118" t="s">
        <v>157</v>
      </c>
      <c r="I19" s="118">
        <v>6</v>
      </c>
      <c r="J19" s="118" t="s">
        <v>157</v>
      </c>
      <c r="K19" s="118" t="s">
        <v>157</v>
      </c>
      <c r="L19" s="118">
        <v>8</v>
      </c>
      <c r="M19" s="118">
        <v>11</v>
      </c>
      <c r="N19" s="118" t="s">
        <v>157</v>
      </c>
      <c r="O19" s="118" t="s">
        <v>157</v>
      </c>
      <c r="P19" s="119">
        <v>41</v>
      </c>
    </row>
    <row r="20" spans="1:16" ht="16.149999999999999" customHeight="1" x14ac:dyDescent="0.25">
      <c r="A20" s="86" t="s">
        <v>28</v>
      </c>
      <c r="B20" s="118">
        <v>10</v>
      </c>
      <c r="C20" s="118">
        <v>12</v>
      </c>
      <c r="D20" s="118">
        <v>11</v>
      </c>
      <c r="E20" s="118">
        <v>9</v>
      </c>
      <c r="F20" s="118">
        <v>11</v>
      </c>
      <c r="G20" s="118">
        <v>17</v>
      </c>
      <c r="H20" s="118">
        <v>11</v>
      </c>
      <c r="I20" s="118">
        <v>9</v>
      </c>
      <c r="J20" s="118">
        <v>17</v>
      </c>
      <c r="K20" s="118">
        <v>15</v>
      </c>
      <c r="L20" s="118">
        <v>8</v>
      </c>
      <c r="M20" s="118">
        <v>8</v>
      </c>
      <c r="N20" s="118">
        <v>10</v>
      </c>
      <c r="O20" s="118">
        <v>9</v>
      </c>
      <c r="P20" s="119">
        <v>157</v>
      </c>
    </row>
    <row r="21" spans="1:16" ht="16.149999999999999" customHeight="1" x14ac:dyDescent="0.25">
      <c r="A21" s="86" t="s">
        <v>110</v>
      </c>
      <c r="B21" s="118"/>
      <c r="C21" s="118" t="s">
        <v>157</v>
      </c>
      <c r="D21" s="118" t="s">
        <v>157</v>
      </c>
      <c r="E21" s="118"/>
      <c r="F21" s="118"/>
      <c r="G21" s="118" t="s">
        <v>157</v>
      </c>
      <c r="H21" s="118" t="s">
        <v>157</v>
      </c>
      <c r="I21" s="118" t="s">
        <v>157</v>
      </c>
      <c r="J21" s="118" t="s">
        <v>157</v>
      </c>
      <c r="K21" s="118" t="s">
        <v>157</v>
      </c>
      <c r="L21" s="118" t="s">
        <v>157</v>
      </c>
      <c r="M21" s="118" t="s">
        <v>157</v>
      </c>
      <c r="N21" s="118" t="s">
        <v>157</v>
      </c>
      <c r="O21" s="118" t="s">
        <v>157</v>
      </c>
      <c r="P21" s="119">
        <v>17</v>
      </c>
    </row>
    <row r="22" spans="1:16" ht="16.149999999999999" customHeight="1" x14ac:dyDescent="0.25">
      <c r="A22" s="86" t="s">
        <v>29</v>
      </c>
      <c r="B22" s="118"/>
      <c r="C22" s="118">
        <v>8</v>
      </c>
      <c r="D22" s="118">
        <v>8</v>
      </c>
      <c r="E22" s="118">
        <v>10</v>
      </c>
      <c r="F22" s="118">
        <v>15</v>
      </c>
      <c r="G22" s="118">
        <v>9</v>
      </c>
      <c r="H22" s="118">
        <v>11</v>
      </c>
      <c r="I22" s="118">
        <v>14</v>
      </c>
      <c r="J22" s="118">
        <v>11</v>
      </c>
      <c r="K22" s="118">
        <v>11</v>
      </c>
      <c r="L22" s="118">
        <v>10</v>
      </c>
      <c r="M22" s="118">
        <v>7</v>
      </c>
      <c r="N22" s="118">
        <v>8</v>
      </c>
      <c r="O22" s="118" t="s">
        <v>157</v>
      </c>
      <c r="P22" s="119">
        <v>126</v>
      </c>
    </row>
    <row r="23" spans="1:16" ht="16.149999999999999" customHeight="1" x14ac:dyDescent="0.25">
      <c r="A23" s="86" t="s">
        <v>111</v>
      </c>
      <c r="B23" s="118"/>
      <c r="C23" s="118"/>
      <c r="D23" s="118">
        <v>7</v>
      </c>
      <c r="E23" s="118">
        <v>9</v>
      </c>
      <c r="F23" s="118">
        <v>9</v>
      </c>
      <c r="G23" s="118">
        <v>7</v>
      </c>
      <c r="H23" s="118">
        <v>11</v>
      </c>
      <c r="I23" s="118">
        <v>6</v>
      </c>
      <c r="J23" s="118">
        <v>9</v>
      </c>
      <c r="K23" s="118" t="s">
        <v>157</v>
      </c>
      <c r="L23" s="118" t="s">
        <v>157</v>
      </c>
      <c r="M23" s="118" t="s">
        <v>157</v>
      </c>
      <c r="N23" s="118">
        <v>10</v>
      </c>
      <c r="O23" s="118" t="s">
        <v>157</v>
      </c>
      <c r="P23" s="119">
        <v>80</v>
      </c>
    </row>
    <row r="24" spans="1:16" ht="16.149999999999999" customHeight="1" x14ac:dyDescent="0.25">
      <c r="A24" s="86" t="s">
        <v>30</v>
      </c>
      <c r="B24" s="118"/>
      <c r="C24" s="118" t="s">
        <v>157</v>
      </c>
      <c r="D24" s="118">
        <v>10</v>
      </c>
      <c r="E24" s="118">
        <v>10</v>
      </c>
      <c r="F24" s="118">
        <v>9</v>
      </c>
      <c r="G24" s="118">
        <v>7</v>
      </c>
      <c r="H24" s="118">
        <v>7</v>
      </c>
      <c r="I24" s="118" t="s">
        <v>157</v>
      </c>
      <c r="J24" s="118">
        <v>7</v>
      </c>
      <c r="K24" s="118" t="s">
        <v>157</v>
      </c>
      <c r="L24" s="118">
        <v>8</v>
      </c>
      <c r="M24" s="118">
        <v>6</v>
      </c>
      <c r="N24" s="118">
        <v>9</v>
      </c>
      <c r="O24" s="118" t="s">
        <v>157</v>
      </c>
      <c r="P24" s="119">
        <v>86</v>
      </c>
    </row>
    <row r="25" spans="1:16" ht="16.149999999999999" customHeight="1" x14ac:dyDescent="0.25">
      <c r="A25" s="86" t="s">
        <v>31</v>
      </c>
      <c r="B25" s="118"/>
      <c r="C25" s="118"/>
      <c r="D25" s="118"/>
      <c r="E25" s="118"/>
      <c r="F25" s="118"/>
      <c r="G25" s="118"/>
      <c r="H25" s="118"/>
      <c r="I25" s="118" t="s">
        <v>157</v>
      </c>
      <c r="J25" s="118"/>
      <c r="K25" s="118"/>
      <c r="L25" s="118"/>
      <c r="M25" s="118"/>
      <c r="N25" s="118" t="s">
        <v>157</v>
      </c>
      <c r="O25" s="118"/>
      <c r="P25" s="119" t="s">
        <v>157</v>
      </c>
    </row>
    <row r="26" spans="1:16" ht="16.149999999999999" customHeight="1" x14ac:dyDescent="0.25">
      <c r="A26" s="86" t="s">
        <v>32</v>
      </c>
      <c r="B26" s="118"/>
      <c r="C26" s="118">
        <v>25</v>
      </c>
      <c r="D26" s="118">
        <v>27</v>
      </c>
      <c r="E26" s="118">
        <v>24</v>
      </c>
      <c r="F26" s="118">
        <v>18</v>
      </c>
      <c r="G26" s="118">
        <v>16</v>
      </c>
      <c r="H26" s="118">
        <v>10</v>
      </c>
      <c r="I26" s="118">
        <v>21</v>
      </c>
      <c r="J26" s="118">
        <v>11</v>
      </c>
      <c r="K26" s="118">
        <v>8</v>
      </c>
      <c r="L26" s="118" t="s">
        <v>157</v>
      </c>
      <c r="M26" s="118">
        <v>10</v>
      </c>
      <c r="N26" s="118">
        <v>12</v>
      </c>
      <c r="O26" s="118">
        <v>7</v>
      </c>
      <c r="P26" s="119">
        <v>194</v>
      </c>
    </row>
    <row r="27" spans="1:16" ht="16.149999999999999" customHeight="1" x14ac:dyDescent="0.25">
      <c r="A27" s="86" t="s">
        <v>33</v>
      </c>
      <c r="B27" s="118"/>
      <c r="C27" s="118">
        <v>11</v>
      </c>
      <c r="D27" s="118">
        <v>9</v>
      </c>
      <c r="E27" s="118">
        <v>6</v>
      </c>
      <c r="F27" s="118">
        <v>11</v>
      </c>
      <c r="G27" s="118" t="s">
        <v>157</v>
      </c>
      <c r="H27" s="118">
        <v>12</v>
      </c>
      <c r="I27" s="118">
        <v>7</v>
      </c>
      <c r="J27" s="118" t="s">
        <v>157</v>
      </c>
      <c r="K27" s="118">
        <v>14</v>
      </c>
      <c r="L27" s="118" t="s">
        <v>157</v>
      </c>
      <c r="M27" s="118" t="s">
        <v>157</v>
      </c>
      <c r="N27" s="118">
        <v>8</v>
      </c>
      <c r="O27" s="118">
        <v>6</v>
      </c>
      <c r="P27" s="119">
        <v>100</v>
      </c>
    </row>
    <row r="28" spans="1:16" ht="16.149999999999999" customHeight="1" x14ac:dyDescent="0.25">
      <c r="A28" s="86" t="s">
        <v>34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 t="s">
        <v>157</v>
      </c>
      <c r="P28" s="119" t="s">
        <v>157</v>
      </c>
    </row>
    <row r="29" spans="1:16" ht="16.149999999999999" customHeight="1" x14ac:dyDescent="0.25">
      <c r="A29" s="86" t="s">
        <v>35</v>
      </c>
      <c r="B29" s="118"/>
      <c r="C29" s="118">
        <v>16</v>
      </c>
      <c r="D29" s="118">
        <v>13</v>
      </c>
      <c r="E29" s="118">
        <v>13</v>
      </c>
      <c r="F29" s="118">
        <v>8</v>
      </c>
      <c r="G29" s="118">
        <v>8</v>
      </c>
      <c r="H29" s="118">
        <v>8</v>
      </c>
      <c r="I29" s="118">
        <v>6</v>
      </c>
      <c r="J29" s="118" t="s">
        <v>157</v>
      </c>
      <c r="K29" s="118">
        <v>10</v>
      </c>
      <c r="L29" s="118">
        <v>9</v>
      </c>
      <c r="M29" s="118" t="s">
        <v>157</v>
      </c>
      <c r="N29" s="118" t="s">
        <v>157</v>
      </c>
      <c r="O29" s="118" t="s">
        <v>157</v>
      </c>
      <c r="P29" s="119">
        <v>105</v>
      </c>
    </row>
    <row r="30" spans="1:16" ht="16.149999999999999" customHeight="1" x14ac:dyDescent="0.25">
      <c r="A30" s="86" t="s">
        <v>59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 t="s">
        <v>157</v>
      </c>
      <c r="O30" s="118"/>
      <c r="P30" s="119" t="s">
        <v>157</v>
      </c>
    </row>
    <row r="31" spans="1:16" ht="16.149999999999999" customHeight="1" x14ac:dyDescent="0.25">
      <c r="A31" s="86" t="s">
        <v>151</v>
      </c>
      <c r="B31" s="118">
        <v>58</v>
      </c>
      <c r="C31" s="118">
        <v>209</v>
      </c>
      <c r="D31" s="118">
        <v>194</v>
      </c>
      <c r="E31" s="118">
        <v>212</v>
      </c>
      <c r="F31" s="118">
        <v>207</v>
      </c>
      <c r="G31" s="118">
        <v>171</v>
      </c>
      <c r="H31" s="118">
        <v>184</v>
      </c>
      <c r="I31" s="118">
        <v>189</v>
      </c>
      <c r="J31" s="118">
        <v>148</v>
      </c>
      <c r="K31" s="118">
        <v>153</v>
      </c>
      <c r="L31" s="118">
        <v>181</v>
      </c>
      <c r="M31" s="118">
        <v>146</v>
      </c>
      <c r="N31" s="118">
        <v>163</v>
      </c>
      <c r="O31" s="118">
        <v>117</v>
      </c>
      <c r="P31" s="119">
        <v>2332</v>
      </c>
    </row>
    <row r="32" spans="1:16" ht="20.25" x14ac:dyDescent="0.25">
      <c r="A32" s="117" t="s">
        <v>158</v>
      </c>
      <c r="P32" s="85"/>
    </row>
    <row r="33" spans="1:16" ht="20.25" x14ac:dyDescent="0.25">
      <c r="A33" s="82"/>
      <c r="P33" s="85"/>
    </row>
    <row r="34" spans="1:16" ht="20.25" x14ac:dyDescent="0.25">
      <c r="A34" s="82"/>
      <c r="P34" s="85"/>
    </row>
  </sheetData>
  <mergeCells count="3">
    <mergeCell ref="A1:A2"/>
    <mergeCell ref="B1:O1"/>
    <mergeCell ref="P1:P2"/>
  </mergeCells>
  <printOptions horizontalCentered="1"/>
  <pageMargins left="0.25" right="0.2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ReducedIsolationSummary_HtfdRes</vt:lpstr>
      <vt:lpstr>DesegStandard_SheffRegionTowns</vt:lpstr>
      <vt:lpstr>DesegStandard_SheffSchools_All</vt:lpstr>
      <vt:lpstr>OC_IncludesHartford</vt:lpstr>
      <vt:lpstr>DesegStandard_SheffRegionTowns!Print_Titles</vt:lpstr>
      <vt:lpstr>DesegStandard_SheffSchools_All!Print_Titles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W2K</dc:creator>
  <cp:lastModifiedBy>Administrator</cp:lastModifiedBy>
  <cp:lastPrinted>2016-11-30T16:27:28Z</cp:lastPrinted>
  <dcterms:created xsi:type="dcterms:W3CDTF">2011-11-16T18:20:42Z</dcterms:created>
  <dcterms:modified xsi:type="dcterms:W3CDTF">2016-12-01T17:25:50Z</dcterms:modified>
</cp:coreProperties>
</file>