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sual Studio Coding\DL_final_project\models_and_metrics\"/>
    </mc:Choice>
  </mc:AlternateContent>
  <xr:revisionPtr revIDLastSave="0" documentId="13_ncr:1_{58FE4B43-8663-404F-BD88-C0F61896D224}" xr6:coauthVersionLast="47" xr6:coauthVersionMax="47" xr10:uidLastSave="{00000000-0000-0000-0000-000000000000}"/>
  <bookViews>
    <workbookView xWindow="-120" yWindow="-120" windowWidth="29040" windowHeight="15720" xr2:uid="{32CD13F7-3551-4E15-BA67-D6630EDB7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3" i="1"/>
  <c r="E11" i="1"/>
  <c r="E12" i="1"/>
  <c r="D11" i="1"/>
  <c r="D12" i="1"/>
  <c r="D13" i="1"/>
  <c r="E10" i="1"/>
  <c r="D10" i="1"/>
  <c r="E9" i="1"/>
  <c r="E8" i="1"/>
  <c r="E7" i="1"/>
  <c r="E5" i="1"/>
  <c r="E4" i="1"/>
  <c r="E3" i="1"/>
  <c r="E2" i="1"/>
  <c r="D2" i="1"/>
  <c r="D9" i="1"/>
  <c r="D8" i="1"/>
  <c r="D3" i="1"/>
  <c r="D4" i="1"/>
  <c r="D5" i="1"/>
  <c r="D7" i="1"/>
</calcChain>
</file>

<file path=xl/sharedStrings.xml><?xml version="1.0" encoding="utf-8"?>
<sst xmlns="http://schemas.openxmlformats.org/spreadsheetml/2006/main" count="22" uniqueCount="22">
  <si>
    <t>Model</t>
  </si>
  <si>
    <t xml:space="preserve">ReZero </t>
  </si>
  <si>
    <t>Base</t>
  </si>
  <si>
    <t>RMS</t>
  </si>
  <si>
    <t>EA</t>
  </si>
  <si>
    <t>Parameters</t>
  </si>
  <si>
    <t>Test Accuracy</t>
  </si>
  <si>
    <t>Test Recall</t>
  </si>
  <si>
    <t>Test Precision</t>
  </si>
  <si>
    <t>Base Premade</t>
  </si>
  <si>
    <t>Rotary</t>
  </si>
  <si>
    <t>Val Accuracy</t>
  </si>
  <si>
    <t xml:space="preserve">Total Epochs </t>
  </si>
  <si>
    <t>Average Iter per Second (iter/s)</t>
  </si>
  <si>
    <t>Train Time (seconds)</t>
  </si>
  <si>
    <t>Inference Time (iter/s)</t>
  </si>
  <si>
    <t>Hybrid 1 (Rotary + RMS)</t>
  </si>
  <si>
    <t>Hybrid 2 (Rotary + RMS + GLU)</t>
  </si>
  <si>
    <t>Hybrid 3 (Rotary + RMS + EA)</t>
  </si>
  <si>
    <t>Hybrid 4 (Rotary + RMS + EA + GLU)</t>
  </si>
  <si>
    <t>GLU GELU</t>
  </si>
  <si>
    <t>GLU ATLU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</si>
</sst>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/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GELU</c:v>
                </c:pt>
                <c:pt idx="4">
                  <c:v>GLU ATLU</c:v>
                </c:pt>
                <c:pt idx="5">
                  <c:v>EA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0.60298507462686501</c:v>
                </c:pt>
                <c:pt idx="1">
                  <c:v>0.65124378109452696</c:v>
                </c:pt>
                <c:pt idx="2">
                  <c:v>0.65970149253731303</c:v>
                </c:pt>
                <c:pt idx="3">
                  <c:v>0.64228855721392997</c:v>
                </c:pt>
                <c:pt idx="4">
                  <c:v>0.64079601990049695</c:v>
                </c:pt>
                <c:pt idx="5">
                  <c:v>0.64477611940298496</c:v>
                </c:pt>
                <c:pt idx="6">
                  <c:v>0.59402985074626802</c:v>
                </c:pt>
                <c:pt idx="7">
                  <c:v>0.68656716417910402</c:v>
                </c:pt>
                <c:pt idx="8">
                  <c:v>0.68805970149253703</c:v>
                </c:pt>
                <c:pt idx="9">
                  <c:v>0.70646766169154196</c:v>
                </c:pt>
                <c:pt idx="10">
                  <c:v>0.69253731343283498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D3-B85E-F5CFD7F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441056"/>
        <c:axId val="1275756048"/>
      </c:barChart>
      <c:catAx>
        <c:axId val="13954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6048"/>
        <c:crosses val="autoZero"/>
        <c:auto val="1"/>
        <c:lblAlgn val="ctr"/>
        <c:lblOffset val="100"/>
        <c:noMultiLvlLbl val="0"/>
      </c:catAx>
      <c:valAx>
        <c:axId val="1275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Iter per Second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GELU</c:v>
                </c:pt>
                <c:pt idx="4">
                  <c:v>GLU ATLU</c:v>
                </c:pt>
                <c:pt idx="5">
                  <c:v>EA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1.5467571644042233</c:v>
                </c:pt>
                <c:pt idx="1">
                  <c:v>1.5911559348332041</c:v>
                </c:pt>
                <c:pt idx="2">
                  <c:v>1.5401752190237796</c:v>
                </c:pt>
                <c:pt idx="3">
                  <c:v>1.1946351931330472</c:v>
                </c:pt>
                <c:pt idx="4">
                  <c:v>1.4167626064932075</c:v>
                </c:pt>
                <c:pt idx="5">
                  <c:v>1.4032567049808429</c:v>
                </c:pt>
                <c:pt idx="6">
                  <c:v>1.6058178752107926</c:v>
                </c:pt>
                <c:pt idx="7">
                  <c:v>1.5191614066726782</c:v>
                </c:pt>
                <c:pt idx="8">
                  <c:v>1.5224074474994587</c:v>
                </c:pt>
                <c:pt idx="9">
                  <c:v>1.1943788886505042</c:v>
                </c:pt>
                <c:pt idx="10">
                  <c:v>1.3572669368847712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94D-B4C0-12767956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7712"/>
        <c:axId val="980491056"/>
      </c:barChart>
      <c:catAx>
        <c:axId val="13912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91056"/>
        <c:crosses val="autoZero"/>
        <c:auto val="1"/>
        <c:lblAlgn val="ctr"/>
        <c:lblOffset val="100"/>
        <c:noMultiLvlLbl val="0"/>
      </c:catAx>
      <c:valAx>
        <c:axId val="980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Inference Time (iter/s)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GELU</c:v>
                </c:pt>
                <c:pt idx="4">
                  <c:v>GLU ATLU</c:v>
                </c:pt>
                <c:pt idx="5">
                  <c:v>EA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Sheet1!$E$2:$E$12</c:f>
              <c:numCache>
                <c:formatCode>0.000000000</c:formatCode>
                <c:ptCount val="11"/>
                <c:pt idx="0">
                  <c:v>2.7056463190300515</c:v>
                </c:pt>
                <c:pt idx="1">
                  <c:v>2.708168241635815</c:v>
                </c:pt>
                <c:pt idx="2">
                  <c:v>2.6118599324271554</c:v>
                </c:pt>
                <c:pt idx="3">
                  <c:v>2.0460887540396802</c:v>
                </c:pt>
                <c:pt idx="4" formatCode="General">
                  <c:v>2.4216987593193782</c:v>
                </c:pt>
                <c:pt idx="5">
                  <c:v>2.4175806298042897</c:v>
                </c:pt>
                <c:pt idx="6">
                  <c:v>2.6777509049383186</c:v>
                </c:pt>
                <c:pt idx="7" formatCode="General">
                  <c:v>2.4855667830802886</c:v>
                </c:pt>
                <c:pt idx="8" formatCode="General">
                  <c:v>2.5262958971993039</c:v>
                </c:pt>
                <c:pt idx="9" formatCode="General">
                  <c:v>1.999136761053476</c:v>
                </c:pt>
                <c:pt idx="10" formatCode="General">
                  <c:v>2.2777102172730075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769-9CC4-D1B5A8B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02208"/>
        <c:axId val="1393804608"/>
      </c:barChart>
      <c:catAx>
        <c:axId val="13938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4608"/>
        <c:crosses val="autoZero"/>
        <c:auto val="1"/>
        <c:lblAlgn val="ctr"/>
        <c:lblOffset val="100"/>
        <c:noMultiLvlLbl val="0"/>
      </c:catAx>
      <c:valAx>
        <c:axId val="1393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 Premade</c:v>
                </c:pt>
                <c:pt idx="1">
                  <c:v>Base</c:v>
                </c:pt>
                <c:pt idx="2">
                  <c:v>RMS</c:v>
                </c:pt>
                <c:pt idx="3">
                  <c:v>GLU GELU</c:v>
                </c:pt>
                <c:pt idx="4">
                  <c:v>GLU ATLU</c:v>
                </c:pt>
                <c:pt idx="5">
                  <c:v>EA</c:v>
                </c:pt>
                <c:pt idx="6">
                  <c:v>ReZero </c:v>
                </c:pt>
                <c:pt idx="7">
                  <c:v>Rotary</c:v>
                </c:pt>
                <c:pt idx="8">
                  <c:v>Hybrid 1 (Rotary + RMS)</c:v>
                </c:pt>
                <c:pt idx="9">
                  <c:v>Hybrid 2 (Rotary + RMS + GLU)</c:v>
                </c:pt>
                <c:pt idx="10">
                  <c:v>Hybrid 3 (Rotary + RMS + EA)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85806346</c:v>
                </c:pt>
                <c:pt idx="1">
                  <c:v>85653514</c:v>
                </c:pt>
                <c:pt idx="2">
                  <c:v>85635082</c:v>
                </c:pt>
                <c:pt idx="3">
                  <c:v>114001930</c:v>
                </c:pt>
                <c:pt idx="4">
                  <c:v>85653526</c:v>
                </c:pt>
                <c:pt idx="5">
                  <c:v>85653526</c:v>
                </c:pt>
                <c:pt idx="6">
                  <c:v>85616674</c:v>
                </c:pt>
                <c:pt idx="7">
                  <c:v>85653514</c:v>
                </c:pt>
                <c:pt idx="8">
                  <c:v>85635082</c:v>
                </c:pt>
                <c:pt idx="9">
                  <c:v>113983498</c:v>
                </c:pt>
                <c:pt idx="10">
                  <c:v>85635094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5-4F01-9A39-63184E6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690640"/>
        <c:axId val="1327690160"/>
      </c:barChart>
      <c:catAx>
        <c:axId val="1327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160"/>
        <c:crosses val="autoZero"/>
        <c:auto val="1"/>
        <c:lblAlgn val="ctr"/>
        <c:lblOffset val="100"/>
        <c:noMultiLvlLbl val="0"/>
      </c:catAx>
      <c:valAx>
        <c:axId val="13276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157162</xdr:rowOff>
    </xdr:from>
    <xdr:to>
      <xdr:col>15</xdr:col>
      <xdr:colOff>571500</xdr:colOff>
      <xdr:row>28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3C93E-BCF8-16A7-B617-BF30D11D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14</xdr:row>
      <xdr:rowOff>14287</xdr:rowOff>
    </xdr:from>
    <xdr:to>
      <xdr:col>3</xdr:col>
      <xdr:colOff>866775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A2652-927D-C5F5-CBDA-F129BD6F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1619250</xdr:colOff>
      <xdr:row>14</xdr:row>
      <xdr:rowOff>23812</xdr:rowOff>
    </xdr:from>
    <xdr:to>
      <xdr:col>8</xdr:col>
      <xdr:colOff>200025</xdr:colOff>
      <xdr:row>28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9868B6-29D9-60BF-3F5F-7DBA4C3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28</xdr:row>
      <xdr:rowOff>71437</xdr:rowOff>
    </xdr:from>
    <xdr:to>
      <xdr:col>8</xdr:col>
      <xdr:colOff>485775</xdr:colOff>
      <xdr:row>42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A4664B-F08B-2A52-65AE-931F9FB6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EB13-8DEA-4DA4-BD28-E0ABE1F425AC}">
  <dimension ref="A1:J13"/>
  <sheetViews>
    <sheetView tabSelected="1" workbookViewId="0">
      <selection activeCell="G6" sqref="G6"/>
    </sheetView>
  </sheetViews>
  <sheetFormatPr defaultRowHeight="15" x14ac:dyDescent="0.25"/>
  <cols>
    <col min="1" max="1" width="31.140625" bestFit="1" customWidth="1"/>
    <col min="2" max="2" width="19.85546875" bestFit="1" customWidth="1"/>
    <col min="3" max="3" width="23.5703125" bestFit="1" customWidth="1"/>
    <col min="4" max="4" width="28.28515625" bestFit="1" customWidth="1"/>
    <col min="5" max="5" width="23.5703125" bestFit="1" customWidth="1"/>
    <col min="6" max="7" width="13.42578125" bestFit="1" customWidth="1"/>
    <col min="8" max="8" width="11.140625" bestFit="1" customWidth="1"/>
    <col min="9" max="9" width="13.42578125" bestFit="1" customWidth="1"/>
    <col min="10" max="10" width="11.140625" bestFit="1" customWidth="1"/>
  </cols>
  <sheetData>
    <row r="1" spans="1:10" x14ac:dyDescent="0.25">
      <c r="A1" s="1" t="s">
        <v>0</v>
      </c>
      <c r="B1" s="1" t="s">
        <v>14</v>
      </c>
      <c r="C1" s="1" t="s">
        <v>12</v>
      </c>
      <c r="D1" s="1" t="s">
        <v>13</v>
      </c>
      <c r="E1" s="1" t="s">
        <v>15</v>
      </c>
      <c r="F1" s="1" t="s">
        <v>11</v>
      </c>
      <c r="G1" s="1" t="s">
        <v>6</v>
      </c>
      <c r="H1" s="1" t="s">
        <v>7</v>
      </c>
      <c r="I1" s="1" t="s">
        <v>8</v>
      </c>
      <c r="J1" s="1" t="s">
        <v>5</v>
      </c>
    </row>
    <row r="2" spans="1:10" x14ac:dyDescent="0.25">
      <c r="A2" s="1" t="s">
        <v>9</v>
      </c>
      <c r="B2" s="2">
        <v>2652</v>
      </c>
      <c r="C2" s="1">
        <v>14</v>
      </c>
      <c r="D2" s="1">
        <f>C2*293/B2</f>
        <v>1.5467571644042233</v>
      </c>
      <c r="E2" s="3">
        <f>32 / 11.8271186351776</f>
        <v>2.7056463190300515</v>
      </c>
      <c r="F2" s="1">
        <v>0.63613738178198098</v>
      </c>
      <c r="G2" s="2">
        <v>0.60298507462686501</v>
      </c>
      <c r="H2" s="2">
        <v>0.60112383449298201</v>
      </c>
      <c r="I2" s="2">
        <v>0.61423096264957999</v>
      </c>
      <c r="J2" s="2">
        <v>85806346</v>
      </c>
    </row>
    <row r="3" spans="1:10" x14ac:dyDescent="0.25">
      <c r="A3" s="1" t="s">
        <v>2</v>
      </c>
      <c r="B3" s="2">
        <v>3867</v>
      </c>
      <c r="C3" s="1">
        <v>21</v>
      </c>
      <c r="D3" s="1">
        <f t="shared" ref="D3:D6" si="0">C3*293/B3</f>
        <v>1.5911559348332041</v>
      </c>
      <c r="E3" s="3">
        <f>32 / 11.816104888916</f>
        <v>2.708168241635815</v>
      </c>
      <c r="F3" s="1">
        <v>0.67048282727725195</v>
      </c>
      <c r="G3" s="2">
        <v>0.65124378109452696</v>
      </c>
      <c r="H3" s="2">
        <v>0.64995872522633302</v>
      </c>
      <c r="I3" s="2">
        <v>0.65134428167521696</v>
      </c>
      <c r="J3" s="2">
        <v>85653514</v>
      </c>
    </row>
    <row r="4" spans="1:10" x14ac:dyDescent="0.25">
      <c r="A4" s="1" t="s">
        <v>3</v>
      </c>
      <c r="B4" s="1">
        <v>3995</v>
      </c>
      <c r="C4" s="1">
        <v>21</v>
      </c>
      <c r="D4" s="1">
        <f t="shared" si="0"/>
        <v>1.5401752190237796</v>
      </c>
      <c r="E4" s="4">
        <f>32 / 12.2518055438995</f>
        <v>2.6118599324271554</v>
      </c>
      <c r="F4" s="1">
        <v>0.67247386759581795</v>
      </c>
      <c r="G4" s="1">
        <v>0.65970149253731303</v>
      </c>
      <c r="H4" s="1">
        <v>0.65817914738445704</v>
      </c>
      <c r="I4" s="1">
        <v>0.65885042745802802</v>
      </c>
      <c r="J4" s="1">
        <v>85635082</v>
      </c>
    </row>
    <row r="5" spans="1:10" x14ac:dyDescent="0.25">
      <c r="A5" s="1" t="s">
        <v>20</v>
      </c>
      <c r="B5" s="1">
        <v>4660</v>
      </c>
      <c r="C5" s="1">
        <v>19</v>
      </c>
      <c r="D5" s="1">
        <f t="shared" si="0"/>
        <v>1.1946351931330472</v>
      </c>
      <c r="E5" s="4">
        <f>32/ 15.6395952701568</f>
        <v>2.0460887540396802</v>
      </c>
      <c r="F5" s="1">
        <v>0.67197610751617698</v>
      </c>
      <c r="G5" s="1">
        <v>0.64228855721392997</v>
      </c>
      <c r="H5" s="1">
        <v>0.64057131589716398</v>
      </c>
      <c r="I5" s="1">
        <v>0.64417278042856796</v>
      </c>
      <c r="J5" s="1">
        <v>114001930</v>
      </c>
    </row>
    <row r="6" spans="1:10" x14ac:dyDescent="0.25">
      <c r="A6" s="1" t="s">
        <v>21</v>
      </c>
      <c r="B6" s="5">
        <v>4343</v>
      </c>
      <c r="C6" s="5">
        <v>21</v>
      </c>
      <c r="D6" s="1">
        <f>C6*293/B6</f>
        <v>1.4167626064932075</v>
      </c>
      <c r="E6" s="1">
        <f xml:space="preserve"> 32 / 13.2138648033142</f>
        <v>2.4216987593193782</v>
      </c>
      <c r="F6" s="1">
        <v>0.65953210552513597</v>
      </c>
      <c r="G6" s="1">
        <v>0.64079601990049695</v>
      </c>
      <c r="H6" s="1">
        <v>0.63969087867928998</v>
      </c>
      <c r="I6" s="1">
        <v>0.64025393621224402</v>
      </c>
      <c r="J6" s="1">
        <v>85653526</v>
      </c>
    </row>
    <row r="7" spans="1:10" x14ac:dyDescent="0.25">
      <c r="A7" s="1" t="s">
        <v>4</v>
      </c>
      <c r="B7" s="1">
        <v>5220</v>
      </c>
      <c r="C7" s="1">
        <v>25</v>
      </c>
      <c r="D7" s="1">
        <f>C7*293/B7</f>
        <v>1.4032567049808429</v>
      </c>
      <c r="E7" s="4">
        <f>32 /13.23637342453</f>
        <v>2.4175806298042897</v>
      </c>
      <c r="F7" s="1">
        <v>0.66998506719760997</v>
      </c>
      <c r="G7" s="1">
        <v>0.64477611940298496</v>
      </c>
      <c r="H7" s="1">
        <v>0.64345585529285998</v>
      </c>
      <c r="I7" s="1">
        <v>0.64487501296850602</v>
      </c>
      <c r="J7" s="1">
        <v>85653526</v>
      </c>
    </row>
    <row r="8" spans="1:10" x14ac:dyDescent="0.25">
      <c r="A8" s="1" t="s">
        <v>1</v>
      </c>
      <c r="B8" s="1">
        <v>4744</v>
      </c>
      <c r="C8" s="1">
        <v>26</v>
      </c>
      <c r="D8" s="1">
        <f>C8*293/B8</f>
        <v>1.6058178752107926</v>
      </c>
      <c r="E8" s="4">
        <f>32 / 11.9503273963928</f>
        <v>2.6777509049383186</v>
      </c>
      <c r="F8" s="1">
        <v>0.60328521652563405</v>
      </c>
      <c r="G8" s="1">
        <v>0.59402985074626802</v>
      </c>
      <c r="H8" s="1">
        <v>0.59245957484766099</v>
      </c>
      <c r="I8" s="1">
        <v>0.59228914430539503</v>
      </c>
      <c r="J8" s="1">
        <v>85616674</v>
      </c>
    </row>
    <row r="9" spans="1:10" x14ac:dyDescent="0.25">
      <c r="A9" s="1" t="s">
        <v>10</v>
      </c>
      <c r="B9" s="2">
        <v>4436</v>
      </c>
      <c r="C9" s="2">
        <v>23</v>
      </c>
      <c r="D9" s="1">
        <f>C9*293/B9</f>
        <v>1.5191614066726782</v>
      </c>
      <c r="E9" s="2">
        <f>32 / 12.8743271827697</f>
        <v>2.4855667830802886</v>
      </c>
      <c r="F9" s="2">
        <v>0.70084619213539001</v>
      </c>
      <c r="G9" s="2">
        <v>0.68656716417910402</v>
      </c>
      <c r="H9" s="2">
        <v>0.68525039116487696</v>
      </c>
      <c r="I9" s="2">
        <v>0.68897861885716305</v>
      </c>
      <c r="J9" s="1">
        <v>85653514</v>
      </c>
    </row>
    <row r="10" spans="1:10" x14ac:dyDescent="0.25">
      <c r="A10" s="1" t="s">
        <v>16</v>
      </c>
      <c r="B10" s="2">
        <v>4619</v>
      </c>
      <c r="C10" s="1">
        <v>24</v>
      </c>
      <c r="D10" s="1">
        <f>C10*293/B10</f>
        <v>1.5224074474994587</v>
      </c>
      <c r="E10" s="1">
        <f xml:space="preserve"> 32 / 12.6667664051055</f>
        <v>2.5262958971993039</v>
      </c>
      <c r="F10" s="2">
        <v>0.715778994524639</v>
      </c>
      <c r="G10" s="2">
        <v>0.68805970149253703</v>
      </c>
      <c r="H10" s="2">
        <v>0.68660909411717697</v>
      </c>
      <c r="I10" s="2">
        <v>0.69102997184543002</v>
      </c>
      <c r="J10" s="2">
        <v>85635082</v>
      </c>
    </row>
    <row r="11" spans="1:10" x14ac:dyDescent="0.25">
      <c r="A11" s="1" t="s">
        <v>17</v>
      </c>
      <c r="B11" s="1">
        <v>4661</v>
      </c>
      <c r="C11" s="1">
        <v>19</v>
      </c>
      <c r="D11" s="1">
        <f t="shared" ref="D11:D13" si="1">C11*293/B11</f>
        <v>1.1943788886505042</v>
      </c>
      <c r="E11" s="1">
        <f xml:space="preserve"> 32 / 16.0069088935852</f>
        <v>1.999136761053476</v>
      </c>
      <c r="F11" s="1">
        <v>0.72075659532105496</v>
      </c>
      <c r="G11" s="1">
        <v>0.70646766169154196</v>
      </c>
      <c r="H11" s="1">
        <v>0.70522165661944303</v>
      </c>
      <c r="I11" s="1">
        <v>0.70676026749341603</v>
      </c>
      <c r="J11" s="1">
        <v>113983498</v>
      </c>
    </row>
    <row r="12" spans="1:10" x14ac:dyDescent="0.25">
      <c r="A12" s="1" t="s">
        <v>18</v>
      </c>
      <c r="B12" s="1">
        <v>5181</v>
      </c>
      <c r="C12" s="1">
        <v>24</v>
      </c>
      <c r="D12" s="1">
        <f t="shared" si="1"/>
        <v>1.3572669368847712</v>
      </c>
      <c r="E12" s="1">
        <f xml:space="preserve"> 32/ 14.0491971969604</f>
        <v>2.2777102172730075</v>
      </c>
      <c r="F12" s="1">
        <v>0.71876555500248795</v>
      </c>
      <c r="G12" s="1">
        <v>0.69253731343283498</v>
      </c>
      <c r="H12" s="1">
        <v>0.69128572810917699</v>
      </c>
      <c r="I12" s="1">
        <v>0.69593767606894896</v>
      </c>
      <c r="J12" s="1">
        <v>85635094</v>
      </c>
    </row>
    <row r="13" spans="1:10" x14ac:dyDescent="0.25">
      <c r="A13" s="1" t="s">
        <v>19</v>
      </c>
      <c r="B13" s="1">
        <v>5097</v>
      </c>
      <c r="C13" s="1">
        <v>19</v>
      </c>
      <c r="D13" s="1">
        <f t="shared" si="1"/>
        <v>1.0922111045713165</v>
      </c>
      <c r="E13" s="1">
        <f>32/17.3773918151855</f>
        <v>1.8414731244096314</v>
      </c>
      <c r="F13" s="1">
        <v>0.72374315579890403</v>
      </c>
      <c r="G13" s="1">
        <v>0.70447761194029801</v>
      </c>
      <c r="H13" s="1">
        <v>0.70342781452877201</v>
      </c>
      <c r="I13" s="1">
        <v>0.70493985269063997</v>
      </c>
      <c r="J13" s="1">
        <v>113983510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Patock</dc:creator>
  <cp:lastModifiedBy>Jake Patock</cp:lastModifiedBy>
  <dcterms:created xsi:type="dcterms:W3CDTF">2024-11-22T19:53:45Z</dcterms:created>
  <dcterms:modified xsi:type="dcterms:W3CDTF">2024-12-03T03:29:52Z</dcterms:modified>
</cp:coreProperties>
</file>