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ayesha/Desktop/"/>
    </mc:Choice>
  </mc:AlternateContent>
  <xr:revisionPtr revIDLastSave="0" documentId="10_ncr:8100000_{205F690D-D6EF-3346-85A9-2F79534E0A94}" xr6:coauthVersionLast="34" xr6:coauthVersionMax="34" xr10:uidLastSave="{00000000-0000-0000-0000-000000000000}"/>
  <bookViews>
    <workbookView xWindow="-31260" yWindow="1360" windowWidth="27500" windowHeight="18840" tabRatio="500" xr2:uid="{00000000-000D-0000-FFFF-FFFF00000000}"/>
  </bookViews>
  <sheets>
    <sheet name="Sheet1" sheetId="1" r:id="rId1"/>
  </sheets>
  <definedNames>
    <definedName name="_xlnm.Print_Area" localSheetId="0">Sheet1!$A$1:$H$56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2" i="1" l="1"/>
  <c r="H43" i="1"/>
  <c r="H40" i="1"/>
  <c r="H39" i="1"/>
  <c r="H38" i="1"/>
  <c r="H36" i="1"/>
  <c r="G43" i="1"/>
  <c r="G42" i="1"/>
  <c r="G40" i="1"/>
  <c r="G39" i="1"/>
  <c r="G38" i="1"/>
  <c r="G36" i="1"/>
  <c r="F43" i="1"/>
  <c r="F42" i="1"/>
  <c r="F40" i="1"/>
  <c r="F38" i="1"/>
  <c r="F36" i="1"/>
  <c r="D27" i="1" l="1"/>
  <c r="H17" i="1"/>
  <c r="G17" i="1"/>
  <c r="F17" i="1"/>
  <c r="D17" i="1"/>
  <c r="H16" i="1"/>
  <c r="G16" i="1"/>
  <c r="F16" i="1"/>
  <c r="D16" i="1"/>
  <c r="D14" i="1"/>
  <c r="D13" i="1"/>
  <c r="D12" i="1"/>
</calcChain>
</file>

<file path=xl/sharedStrings.xml><?xml version="1.0" encoding="utf-8"?>
<sst xmlns="http://schemas.openxmlformats.org/spreadsheetml/2006/main" count="76" uniqueCount="48">
  <si>
    <t>Characteristics and Outcomes of PhD Programs</t>
  </si>
  <si>
    <t>Enrollment Headcounts</t>
  </si>
  <si>
    <t>Admissions</t>
  </si>
  <si>
    <t>Fall 2017</t>
  </si>
  <si>
    <t>AY</t>
  </si>
  <si>
    <t>Headcount</t>
  </si>
  <si>
    <t>Percent</t>
  </si>
  <si>
    <t>Total</t>
  </si>
  <si>
    <t>Applicants</t>
  </si>
  <si>
    <t>Domestic</t>
  </si>
  <si>
    <t>Admits</t>
  </si>
  <si>
    <t>URM</t>
  </si>
  <si>
    <t>International</t>
  </si>
  <si>
    <t>Matriculants</t>
  </si>
  <si>
    <t>Men</t>
  </si>
  <si>
    <t>Admit Rate</t>
  </si>
  <si>
    <t>Women</t>
  </si>
  <si>
    <t>Yield</t>
  </si>
  <si>
    <t>Degree Recipients</t>
  </si>
  <si>
    <t>Median Time to Degree for Recipients</t>
  </si>
  <si>
    <t>by Academic Year of Conferral</t>
  </si>
  <si>
    <t>AY 2012-2014</t>
  </si>
  <si>
    <t>AY 2015-2017</t>
  </si>
  <si>
    <t>Cohort Completions</t>
  </si>
  <si>
    <t>Cohort Completion Rates</t>
  </si>
  <si>
    <t>by Academic Year of Entry</t>
  </si>
  <si>
    <t>AY 2006-2008</t>
  </si>
  <si>
    <t>AY 2009-2011</t>
  </si>
  <si>
    <t>Total Entering</t>
  </si>
  <si>
    <t>All Recipients</t>
  </si>
  <si>
    <t>Not Enrolled Fall 2017</t>
  </si>
  <si>
    <t>Enrolled Fall 2017</t>
  </si>
  <si>
    <t>Total Completed</t>
  </si>
  <si>
    <t>&lt; 3Yr</t>
  </si>
  <si>
    <t>&gt; 10</t>
  </si>
  <si>
    <t>Left with M.Sc. Degree</t>
  </si>
  <si>
    <t>Tri-Institutional PhD Program in Computational Biology &amp; Medicine</t>
  </si>
  <si>
    <t>Cornell/Weill Cornell/Sloan Kettering</t>
  </si>
  <si>
    <t xml:space="preserve">Notes: </t>
  </si>
  <si>
    <t>*Enrollment headcounts are consistent with data reported to the Integrated Post Secondary Data System (IPEDS)</t>
  </si>
  <si>
    <t>*URM includes individuals who self-identify with one or more of the following: African American/Black; Hispanic/Latino/a; Native American/Alaska Native</t>
  </si>
  <si>
    <t>*Admissions definitions are consistent with the Council of Graduate Schools (CGS)</t>
  </si>
  <si>
    <t>*Degree recipients exclude dual degree recipients (i.e. PhD/MD)</t>
  </si>
  <si>
    <t>*Time to degree for recipients is the elapsed time between entering a graduate program and degree conferral date</t>
  </si>
  <si>
    <t>-</t>
  </si>
  <si>
    <t xml:space="preserve">AY 2009-2011 </t>
  </si>
  <si>
    <t xml:space="preserve">AY 2012 </t>
  </si>
  <si>
    <t>AY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</si>
</sst>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* #,##0.0_);_(* \(#,##0.0\);_(* &quot;-&quot;??_);_(@_)"/>
    <numFmt numFmtId="167" formatCode="m\-d"/>
    <numFmt numFmtId="168" formatCode="yyyy\-m"/>
  </numFmts>
  <fonts count="20">
    <font>
      <sz val="12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Calibri"/>
      <family val="2"/>
      <scheme val="minor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3"/>
      <name val="Calibri"/>
      <family val="2"/>
      <scheme val="minor"/>
    </font>
    <font>
      <sz val="11"/>
      <color rgb="FF000000"/>
      <name val="Calibri"/>
      <family val="2"/>
      <scheme val="minor"/>
    </font>
    <font>
      <sz val="7"/>
      <color rgb="FF00000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9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lightUp">
        <fgColor rgb="FF000000"/>
        <bgColor theme="0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12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5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horizontal="left" vertical="center"/>
    </xf>
    <xf numFmtId="0" fontId="3" fillId="0" borderId="0" xfId="1" applyFont="1" applyBorder="1" applyAlignment="1">
      <alignment horizontal="left" vertical="center"/>
    </xf>
    <xf numFmtId="0" fontId="3" fillId="0" borderId="0" xfId="1" applyFont="1" applyBorder="1" applyAlignment="1">
      <alignment vertical="center"/>
    </xf>
    <xf numFmtId="0" fontId="7" fillId="0" borderId="0" xfId="1" applyFont="1" applyBorder="1" applyAlignment="1">
      <alignment vertical="center"/>
    </xf>
    <xf numFmtId="0" fontId="8" fillId="2" borderId="0" xfId="1" applyFont="1" applyFill="1" applyBorder="1" applyAlignment="1">
      <alignment horizontal="left" vertical="center"/>
    </xf>
    <xf numFmtId="0" fontId="9" fillId="2" borderId="0" xfId="1" applyFont="1" applyFill="1" applyBorder="1" applyAlignment="1">
      <alignment horizontal="left" vertical="center"/>
    </xf>
    <xf numFmtId="0" fontId="10" fillId="2" borderId="0" xfId="1" applyFont="1" applyFill="1" applyBorder="1" applyAlignment="1">
      <alignment horizontal="center" vertical="center"/>
    </xf>
    <xf numFmtId="0" fontId="11" fillId="2" borderId="0" xfId="1" applyFont="1" applyFill="1" applyBorder="1" applyAlignment="1">
      <alignment vertical="center"/>
    </xf>
    <xf numFmtId="0" fontId="11" fillId="2" borderId="0" xfId="1" applyFont="1" applyFill="1" applyBorder="1" applyAlignment="1">
      <alignment horizontal="right" vertical="center"/>
    </xf>
    <xf numFmtId="0" fontId="10" fillId="2" borderId="0" xfId="1" applyFont="1" applyFill="1" applyBorder="1" applyAlignment="1">
      <alignment horizontal="left" vertical="center"/>
    </xf>
    <xf numFmtId="164" fontId="10" fillId="2" borderId="0" xfId="2" applyNumberFormat="1" applyFont="1" applyFill="1" applyBorder="1" applyAlignment="1">
      <alignment horizontal="left" vertical="center"/>
    </xf>
    <xf numFmtId="164" fontId="10" fillId="2" borderId="0" xfId="2" applyNumberFormat="1" applyFont="1" applyFill="1" applyBorder="1" applyAlignment="1">
      <alignment horizontal="center" vertical="center"/>
    </xf>
    <xf numFmtId="0" fontId="10" fillId="2" borderId="0" xfId="1" applyFont="1" applyFill="1" applyBorder="1" applyAlignment="1">
      <alignment horizontal="center" vertical="center"/>
    </xf>
    <xf numFmtId="0" fontId="10" fillId="2" borderId="0" xfId="1" applyFont="1" applyFill="1" applyBorder="1" applyAlignment="1">
      <alignment horizontal="right" vertical="center"/>
    </xf>
    <xf numFmtId="0" fontId="12" fillId="0" borderId="0" xfId="1" applyFont="1" applyBorder="1" applyAlignment="1">
      <alignment horizontal="left" vertical="center"/>
    </xf>
    <xf numFmtId="164" fontId="12" fillId="0" borderId="0" xfId="2" applyNumberFormat="1" applyFont="1" applyBorder="1" applyAlignment="1">
      <alignment horizontal="left" vertical="center"/>
    </xf>
    <xf numFmtId="0" fontId="4" fillId="0" borderId="0" xfId="1" applyFont="1" applyBorder="1" applyAlignment="1"/>
    <xf numFmtId="0" fontId="9" fillId="0" borderId="0" xfId="1" applyFont="1" applyBorder="1" applyAlignment="1">
      <alignment vertical="center"/>
    </xf>
    <xf numFmtId="0" fontId="13" fillId="4" borderId="0" xfId="1" applyFont="1" applyFill="1" applyBorder="1" applyAlignment="1">
      <alignment vertical="center"/>
    </xf>
    <xf numFmtId="164" fontId="8" fillId="4" borderId="0" xfId="2" applyNumberFormat="1" applyFont="1" applyFill="1" applyBorder="1" applyAlignment="1">
      <alignment horizontal="right" vertical="center" wrapText="1" indent="1"/>
    </xf>
    <xf numFmtId="0" fontId="14" fillId="0" borderId="0" xfId="1" applyFont="1" applyBorder="1" applyAlignment="1">
      <alignment horizontal="left" vertical="center"/>
    </xf>
    <xf numFmtId="0" fontId="15" fillId="0" borderId="0" xfId="1" applyFont="1" applyBorder="1" applyAlignment="1"/>
    <xf numFmtId="0" fontId="14" fillId="0" borderId="0" xfId="1" applyFont="1" applyBorder="1" applyAlignment="1">
      <alignment vertical="center"/>
    </xf>
    <xf numFmtId="0" fontId="8" fillId="4" borderId="0" xfId="1" applyFont="1" applyFill="1" applyBorder="1" applyAlignment="1">
      <alignment horizontal="right" vertical="center" wrapText="1" indent="1"/>
    </xf>
    <xf numFmtId="0" fontId="8" fillId="0" borderId="0" xfId="1" applyFont="1" applyBorder="1" applyAlignment="1">
      <alignment horizontal="left" vertical="center" indent="1"/>
    </xf>
    <xf numFmtId="164" fontId="13" fillId="0" borderId="0" xfId="1" applyNumberFormat="1" applyFont="1" applyBorder="1" applyAlignment="1">
      <alignment horizontal="left" vertical="center"/>
    </xf>
    <xf numFmtId="165" fontId="13" fillId="0" borderId="0" xfId="3" applyNumberFormat="1" applyFont="1" applyBorder="1" applyAlignment="1">
      <alignment horizontal="right" vertical="center" wrapText="1" indent="1"/>
    </xf>
    <xf numFmtId="0" fontId="10" fillId="0" borderId="0" xfId="1" applyFont="1" applyBorder="1" applyAlignment="1">
      <alignment horizontal="left" vertical="center" indent="2"/>
    </xf>
    <xf numFmtId="164" fontId="10" fillId="0" borderId="0" xfId="2" applyNumberFormat="1" applyFont="1" applyBorder="1" applyAlignment="1">
      <alignment horizontal="left" vertical="center"/>
    </xf>
    <xf numFmtId="165" fontId="11" fillId="0" borderId="0" xfId="3" applyNumberFormat="1" applyFont="1" applyBorder="1" applyAlignment="1">
      <alignment horizontal="right" vertical="center" wrapText="1" indent="1"/>
    </xf>
    <xf numFmtId="0" fontId="13" fillId="4" borderId="0" xfId="1" applyFont="1" applyFill="1" applyBorder="1" applyAlignment="1">
      <alignment horizontal="right" vertical="center" wrapText="1" indent="1"/>
    </xf>
    <xf numFmtId="164" fontId="8" fillId="0" borderId="0" xfId="2" applyNumberFormat="1" applyFont="1" applyBorder="1" applyAlignment="1">
      <alignment horizontal="left" vertical="center"/>
    </xf>
    <xf numFmtId="0" fontId="5" fillId="0" borderId="0" xfId="1" applyFont="1" applyBorder="1" applyAlignment="1">
      <alignment horizontal="left" vertical="center" indent="1"/>
    </xf>
    <xf numFmtId="0" fontId="5" fillId="0" borderId="0" xfId="1" applyFont="1" applyBorder="1" applyAlignment="1">
      <alignment horizontal="right" vertical="center" wrapText="1" indent="1"/>
    </xf>
    <xf numFmtId="164" fontId="8" fillId="0" borderId="0" xfId="2" applyNumberFormat="1" applyFont="1" applyBorder="1" applyAlignment="1">
      <alignment horizontal="center" vertical="center" wrapText="1"/>
    </xf>
    <xf numFmtId="165" fontId="13" fillId="4" borderId="0" xfId="3" applyNumberFormat="1" applyFont="1" applyFill="1" applyBorder="1" applyAlignment="1">
      <alignment horizontal="right" vertical="center" wrapText="1" indent="1"/>
    </xf>
    <xf numFmtId="0" fontId="13" fillId="0" borderId="0" xfId="1" applyFont="1" applyBorder="1" applyAlignment="1">
      <alignment vertical="center"/>
    </xf>
    <xf numFmtId="0" fontId="16" fillId="0" borderId="0" xfId="1" applyFont="1" applyBorder="1" applyAlignment="1">
      <alignment horizontal="left" vertical="center"/>
    </xf>
    <xf numFmtId="0" fontId="11" fillId="0" borderId="0" xfId="1" applyFont="1" applyBorder="1" applyAlignment="1">
      <alignment vertical="center"/>
    </xf>
    <xf numFmtId="0" fontId="16" fillId="0" borderId="0" xfId="1" applyFont="1" applyBorder="1" applyAlignment="1">
      <alignment vertical="center"/>
    </xf>
    <xf numFmtId="0" fontId="8" fillId="0" borderId="0" xfId="1" applyFont="1" applyBorder="1" applyAlignment="1">
      <alignment horizontal="left" vertical="center"/>
    </xf>
    <xf numFmtId="0" fontId="9" fillId="0" borderId="0" xfId="1" applyFont="1" applyBorder="1" applyAlignment="1">
      <alignment horizontal="left" vertical="center"/>
    </xf>
    <xf numFmtId="164" fontId="10" fillId="2" borderId="0" xfId="2" applyNumberFormat="1" applyFont="1" applyFill="1" applyBorder="1" applyAlignment="1">
      <alignment horizontal="left" vertical="center" wrapText="1"/>
    </xf>
    <xf numFmtId="164" fontId="10" fillId="2" borderId="0" xfId="2" applyNumberFormat="1" applyFont="1" applyFill="1" applyBorder="1" applyAlignment="1">
      <alignment horizontal="center" vertical="center" wrapText="1"/>
    </xf>
    <xf numFmtId="164" fontId="9" fillId="4" borderId="0" xfId="2" applyNumberFormat="1" applyFont="1" applyFill="1" applyBorder="1" applyAlignment="1">
      <alignment horizontal="left" vertical="center" wrapText="1" indent="1"/>
    </xf>
    <xf numFmtId="164" fontId="9" fillId="4" borderId="0" xfId="2" applyNumberFormat="1" applyFont="1" applyFill="1" applyBorder="1" applyAlignment="1">
      <alignment horizontal="right" vertical="center" wrapText="1" indent="1"/>
    </xf>
    <xf numFmtId="0" fontId="12" fillId="4" borderId="0" xfId="1" applyFont="1" applyFill="1" applyBorder="1" applyAlignment="1">
      <alignment horizontal="left" vertical="center"/>
    </xf>
    <xf numFmtId="0" fontId="3" fillId="4" borderId="0" xfId="1" applyFont="1" applyFill="1" applyBorder="1" applyAlignment="1"/>
    <xf numFmtId="0" fontId="18" fillId="4" borderId="0" xfId="1" applyFont="1" applyFill="1" applyBorder="1" applyAlignment="1"/>
    <xf numFmtId="0" fontId="4" fillId="4" borderId="0" xfId="1" applyFont="1" applyFill="1" applyBorder="1" applyAlignment="1"/>
    <xf numFmtId="0" fontId="10" fillId="0" borderId="0" xfId="1" applyFont="1" applyBorder="1" applyAlignment="1">
      <alignment horizontal="left" vertical="center"/>
    </xf>
    <xf numFmtId="164" fontId="11" fillId="4" borderId="0" xfId="2" applyNumberFormat="1" applyFont="1" applyFill="1" applyBorder="1" applyAlignment="1">
      <alignment horizontal="left" vertical="center" wrapText="1" indent="1"/>
    </xf>
    <xf numFmtId="164" fontId="11" fillId="4" borderId="0" xfId="2" applyNumberFormat="1" applyFont="1" applyFill="1" applyBorder="1" applyAlignment="1">
      <alignment horizontal="right" vertical="center" wrapText="1" indent="1"/>
    </xf>
    <xf numFmtId="0" fontId="10" fillId="4" borderId="0" xfId="1" applyFont="1" applyFill="1" applyBorder="1" applyAlignment="1">
      <alignment horizontal="left" vertical="center"/>
    </xf>
    <xf numFmtId="0" fontId="11" fillId="4" borderId="0" xfId="1" applyFont="1" applyFill="1" applyBorder="1" applyAlignment="1"/>
    <xf numFmtId="0" fontId="19" fillId="4" borderId="0" xfId="1" applyFont="1" applyFill="1" applyBorder="1" applyAlignment="1"/>
    <xf numFmtId="164" fontId="13" fillId="4" borderId="0" xfId="2" applyNumberFormat="1" applyFont="1" applyFill="1" applyBorder="1" applyAlignment="1">
      <alignment horizontal="left" vertical="center" wrapText="1" indent="1"/>
    </xf>
    <xf numFmtId="164" fontId="13" fillId="4" borderId="0" xfId="2" applyNumberFormat="1" applyFont="1" applyFill="1" applyBorder="1" applyAlignment="1">
      <alignment horizontal="right" vertical="center" wrapText="1" indent="1"/>
    </xf>
    <xf numFmtId="0" fontId="8" fillId="4" borderId="0" xfId="1" applyFont="1" applyFill="1" applyBorder="1" applyAlignment="1">
      <alignment horizontal="left" vertical="center" indent="1"/>
    </xf>
    <xf numFmtId="2" fontId="11" fillId="4" borderId="0" xfId="1" applyNumberFormat="1" applyFont="1" applyFill="1" applyBorder="1" applyAlignment="1"/>
    <xf numFmtId="164" fontId="10" fillId="4" borderId="0" xfId="2" quotePrefix="1" applyNumberFormat="1" applyFont="1" applyFill="1" applyBorder="1" applyAlignment="1">
      <alignment horizontal="right" vertical="center" wrapText="1" indent="1"/>
    </xf>
    <xf numFmtId="164" fontId="10" fillId="4" borderId="0" xfId="2" applyNumberFormat="1" applyFont="1" applyFill="1" applyBorder="1" applyAlignment="1">
      <alignment horizontal="right" vertical="center" wrapText="1" indent="1"/>
    </xf>
    <xf numFmtId="0" fontId="10" fillId="4" borderId="0" xfId="1" applyFont="1" applyFill="1" applyBorder="1" applyAlignment="1">
      <alignment horizontal="left" vertical="center" indent="2"/>
    </xf>
    <xf numFmtId="0" fontId="19" fillId="4" borderId="0" xfId="1" quotePrefix="1" applyFont="1" applyFill="1" applyBorder="1" applyAlignment="1">
      <alignment horizontal="right"/>
    </xf>
    <xf numFmtId="164" fontId="8" fillId="4" borderId="0" xfId="2" applyNumberFormat="1" applyFont="1" applyFill="1" applyBorder="1" applyAlignment="1">
      <alignment horizontal="left" vertical="center" wrapText="1" indent="1"/>
    </xf>
    <xf numFmtId="164" fontId="5" fillId="4" borderId="0" xfId="2" applyNumberFormat="1" applyFont="1" applyFill="1" applyBorder="1" applyAlignment="1">
      <alignment horizontal="left" vertical="center" wrapText="1" indent="1"/>
    </xf>
    <xf numFmtId="164" fontId="5" fillId="4" borderId="0" xfId="2" applyNumberFormat="1" applyFont="1" applyFill="1" applyBorder="1" applyAlignment="1">
      <alignment horizontal="right" vertical="center" wrapText="1" indent="1"/>
    </xf>
    <xf numFmtId="0" fontId="5" fillId="4" borderId="0" xfId="1" applyFont="1" applyFill="1" applyBorder="1" applyAlignment="1">
      <alignment horizontal="left" vertical="center" indent="1"/>
    </xf>
    <xf numFmtId="43" fontId="8" fillId="4" borderId="0" xfId="2" applyNumberFormat="1" applyFont="1" applyFill="1" applyBorder="1" applyAlignment="1">
      <alignment horizontal="right" vertical="center" wrapText="1"/>
    </xf>
    <xf numFmtId="166" fontId="8" fillId="4" borderId="0" xfId="2" applyNumberFormat="1" applyFont="1" applyFill="1" applyBorder="1" applyAlignment="1">
      <alignment horizontal="right" vertical="center" wrapText="1" indent="1"/>
    </xf>
    <xf numFmtId="164" fontId="8" fillId="0" borderId="0" xfId="2" applyNumberFormat="1" applyFont="1" applyBorder="1" applyAlignment="1">
      <alignment horizontal="left" vertical="center" wrapText="1" indent="1"/>
    </xf>
    <xf numFmtId="164" fontId="8" fillId="0" borderId="0" xfId="2" applyNumberFormat="1" applyFont="1" applyBorder="1" applyAlignment="1">
      <alignment horizontal="right" vertical="center" wrapText="1" indent="1"/>
    </xf>
    <xf numFmtId="166" fontId="8" fillId="0" borderId="0" xfId="2" applyNumberFormat="1" applyFont="1" applyBorder="1" applyAlignment="1">
      <alignment horizontal="right" vertical="center" wrapText="1" indent="1"/>
    </xf>
    <xf numFmtId="43" fontId="8" fillId="0" borderId="0" xfId="2" applyNumberFormat="1" applyFont="1" applyBorder="1" applyAlignment="1">
      <alignment horizontal="right" vertical="center" wrapText="1" indent="1"/>
    </xf>
    <xf numFmtId="0" fontId="11" fillId="0" borderId="0" xfId="1" applyFont="1" applyBorder="1" applyAlignment="1">
      <alignment horizontal="left" vertical="center"/>
    </xf>
    <xf numFmtId="0" fontId="10" fillId="0" borderId="0" xfId="1" applyFont="1" applyBorder="1" applyAlignment="1">
      <alignment vertical="center"/>
    </xf>
    <xf numFmtId="0" fontId="12" fillId="4" borderId="0" xfId="0" applyFont="1" applyFill="1" applyBorder="1" applyAlignment="1">
      <alignment horizontal="left" vertical="center"/>
    </xf>
    <xf numFmtId="10" fontId="9" fillId="4" borderId="0" xfId="3" applyNumberFormat="1" applyFont="1" applyFill="1" applyBorder="1" applyAlignment="1">
      <alignment horizontal="right" vertical="center" wrapText="1" indent="1"/>
    </xf>
    <xf numFmtId="164" fontId="12" fillId="4" borderId="0" xfId="2" applyNumberFormat="1" applyFont="1" applyFill="1" applyBorder="1" applyAlignment="1">
      <alignment horizontal="left" vertical="center" wrapText="1" indent="1"/>
    </xf>
    <xf numFmtId="164" fontId="12" fillId="4" borderId="0" xfId="2" applyNumberFormat="1" applyFont="1" applyFill="1" applyBorder="1" applyAlignment="1">
      <alignment horizontal="right" vertical="center" wrapText="1" indent="1"/>
    </xf>
    <xf numFmtId="0" fontId="14" fillId="4" borderId="0" xfId="0" applyFont="1" applyFill="1" applyBorder="1" applyAlignment="1">
      <alignment horizontal="left" vertical="center"/>
    </xf>
    <xf numFmtId="10" fontId="14" fillId="4" borderId="0" xfId="1" applyNumberFormat="1" applyFont="1" applyFill="1" applyBorder="1" applyAlignment="1">
      <alignment horizontal="right" vertical="center" wrapText="1" indent="1"/>
    </xf>
    <xf numFmtId="0" fontId="8" fillId="4" borderId="0" xfId="0" applyFont="1" applyFill="1" applyBorder="1" applyAlignment="1">
      <alignment horizontal="left" vertical="center" indent="1"/>
    </xf>
    <xf numFmtId="10" fontId="13" fillId="4" borderId="0" xfId="3" applyNumberFormat="1" applyFont="1" applyFill="1" applyBorder="1" applyAlignment="1">
      <alignment horizontal="right" vertical="center" wrapText="1" indent="1"/>
    </xf>
    <xf numFmtId="10" fontId="13" fillId="4" borderId="0" xfId="3" quotePrefix="1" applyNumberFormat="1" applyFont="1" applyFill="1" applyBorder="1" applyAlignment="1">
      <alignment horizontal="right" vertical="center" wrapText="1" indent="1"/>
    </xf>
    <xf numFmtId="0" fontId="17" fillId="0" borderId="0" xfId="1" applyFont="1" applyBorder="1" applyAlignment="1">
      <alignment horizontal="left" vertical="center" indent="2"/>
    </xf>
    <xf numFmtId="164" fontId="17" fillId="4" borderId="0" xfId="2" applyNumberFormat="1" applyFont="1" applyFill="1" applyBorder="1" applyAlignment="1">
      <alignment horizontal="left" vertical="center" wrapText="1" indent="1"/>
    </xf>
    <xf numFmtId="164" fontId="17" fillId="4" borderId="0" xfId="2" applyNumberFormat="1" applyFont="1" applyFill="1" applyBorder="1" applyAlignment="1">
      <alignment horizontal="right" vertical="center" wrapText="1" indent="1"/>
    </xf>
    <xf numFmtId="0" fontId="10" fillId="4" borderId="0" xfId="0" applyFont="1" applyFill="1" applyBorder="1" applyAlignment="1">
      <alignment horizontal="left" vertical="center" indent="2"/>
    </xf>
    <xf numFmtId="10" fontId="11" fillId="4" borderId="0" xfId="3" applyNumberFormat="1" applyFont="1" applyFill="1" applyBorder="1" applyAlignment="1">
      <alignment horizontal="right" vertical="center" wrapText="1" indent="1"/>
    </xf>
    <xf numFmtId="10" fontId="11" fillId="4" borderId="0" xfId="3" quotePrefix="1" applyNumberFormat="1" applyFont="1" applyFill="1" applyBorder="1" applyAlignment="1">
      <alignment horizontal="right" vertical="center" wrapText="1" indent="1"/>
    </xf>
    <xf numFmtId="10" fontId="8" fillId="4" borderId="0" xfId="3" applyNumberFormat="1" applyFont="1" applyFill="1" applyBorder="1" applyAlignment="1">
      <alignment horizontal="right" vertical="center" wrapText="1" indent="1"/>
    </xf>
    <xf numFmtId="0" fontId="5" fillId="4" borderId="0" xfId="0" applyFont="1" applyFill="1" applyBorder="1" applyAlignment="1">
      <alignment horizontal="left" vertical="center"/>
    </xf>
    <xf numFmtId="0" fontId="10" fillId="0" borderId="0" xfId="1" applyFont="1" applyBorder="1" applyAlignment="1">
      <alignment horizontal="left" vertical="center" indent="3"/>
    </xf>
    <xf numFmtId="164" fontId="10" fillId="4" borderId="0" xfId="2" applyNumberFormat="1" applyFont="1" applyFill="1" applyBorder="1" applyAlignment="1">
      <alignment horizontal="left" vertical="center" wrapText="1" indent="1"/>
    </xf>
    <xf numFmtId="167" fontId="10" fillId="0" borderId="0" xfId="1" applyNumberFormat="1" applyFont="1" applyBorder="1" applyAlignment="1">
      <alignment horizontal="left" vertical="center" indent="3"/>
    </xf>
    <xf numFmtId="0" fontId="3" fillId="4" borderId="0" xfId="1" applyFont="1" applyFill="1" applyBorder="1" applyAlignment="1">
      <alignment vertical="center"/>
    </xf>
    <xf numFmtId="0" fontId="11" fillId="4" borderId="0" xfId="1" applyFont="1" applyFill="1" applyBorder="1" applyAlignment="1">
      <alignment vertical="center"/>
    </xf>
    <xf numFmtId="164" fontId="10" fillId="3" borderId="0" xfId="2" applyNumberFormat="1" applyFont="1" applyFill="1" applyBorder="1" applyAlignment="1">
      <alignment horizontal="right" vertical="center" wrapText="1" indent="1"/>
    </xf>
    <xf numFmtId="0" fontId="10" fillId="4" borderId="0" xfId="1" applyFont="1" applyFill="1" applyBorder="1" applyAlignment="1">
      <alignment vertical="center"/>
    </xf>
    <xf numFmtId="0" fontId="5" fillId="0" borderId="0" xfId="0" applyFont="1" applyBorder="1"/>
    <xf numFmtId="168" fontId="10" fillId="0" borderId="0" xfId="1" applyNumberFormat="1" applyFont="1" applyBorder="1" applyAlignment="1">
      <alignment horizontal="left" vertical="center"/>
    </xf>
    <xf numFmtId="0" fontId="0" fillId="0" borderId="0" xfId="0" applyBorder="1" applyAlignment="1">
      <alignment horizontal="left"/>
    </xf>
  </cellXfs>
  <cellStyles count="4">
    <cellStyle name="Comma 2" xfId="2" xr:uid="{00000000-0005-0000-0000-000000000000}"/>
    <cellStyle name="Normal" xfId="0" builtinId="0"/>
    <cellStyle name="Normal 2" xfId="1" xr:uid="{00000000-0005-0000-0000-000002000000}"/>
    <cellStyle name="Percent 2" xfId="3" xr:uid="{00000000-0005-0000-0000-000003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3</xdr:row>
      <xdr:rowOff>88900</xdr:rowOff>
    </xdr:from>
    <xdr:to>
      <xdr:col>1</xdr:col>
      <xdr:colOff>901700</xdr:colOff>
      <xdr:row>5</xdr:row>
      <xdr:rowOff>25400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350F843-67C6-6B44-99CA-0C3CFF5F6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1003300"/>
          <a:ext cx="2362200" cy="342900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3</xdr:row>
      <xdr:rowOff>50800</xdr:rowOff>
    </xdr:from>
    <xdr:to>
      <xdr:col>7</xdr:col>
      <xdr:colOff>819856</xdr:colOff>
      <xdr:row>6</xdr:row>
      <xdr:rowOff>85247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76E01A8-77BD-D94C-918A-2CE81FF372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92900" y="762000"/>
          <a:ext cx="1619956" cy="6440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6"/>
  <sheetViews>
    <sheetView showGridLines="0" tabSelected="1" zoomScale="71" zoomScaleNormal="71" workbookViewId="0">
      <selection activeCell="P41" sqref="P41"/>
    </sheetView>
  </sheetViews>
  <sheetFormatPr baseColWidth="10" defaultColWidth="11" defaultRowHeight="16"/>
  <cols>
    <col min="1" max="1" width="19.83203125" style="2" customWidth="1"/>
    <col min="2" max="2" width="16.1640625" style="111" customWidth="1"/>
    <col min="3" max="3" width="14.1640625" style="2" customWidth="1"/>
    <col min="4" max="4" width="11" style="2"/>
    <col min="5" max="5" width="15.1640625" style="2" customWidth="1"/>
    <col min="6" max="16384" width="11" style="2"/>
  </cols>
  <sheetData>
    <row r="1" spans="1:8" ht="21">
      <c r="A1" s="1" t="s">
        <v>0</v>
      </c>
      <c r="B1" s="1"/>
      <c r="C1" s="1"/>
      <c r="D1" s="1"/>
      <c r="E1" s="1"/>
      <c r="F1" s="1"/>
      <c r="G1" s="1"/>
      <c r="H1" s="1"/>
    </row>
    <row r="2" spans="1:8" ht="19">
      <c r="A2" s="3" t="s">
        <v>36</v>
      </c>
      <c r="B2" s="3"/>
      <c r="C2" s="3"/>
      <c r="D2" s="3"/>
      <c r="E2" s="3"/>
      <c r="F2" s="3"/>
      <c r="G2" s="3"/>
      <c r="H2" s="3"/>
    </row>
    <row r="3" spans="1:8">
      <c r="A3" s="4" t="s">
        <v>37</v>
      </c>
      <c r="B3" s="4"/>
      <c r="C3" s="4"/>
      <c r="D3" s="4"/>
      <c r="E3" s="4"/>
      <c r="F3" s="4"/>
      <c r="G3" s="4"/>
      <c r="H3" s="4"/>
    </row>
    <row r="4" spans="1:8">
      <c r="A4" s="5"/>
      <c r="B4" s="6"/>
      <c r="C4" s="5"/>
      <c r="D4" s="5"/>
      <c r="E4" s="5"/>
      <c r="F4" s="5"/>
      <c r="G4" s="5"/>
      <c r="H4" s="5"/>
    </row>
    <row r="5" spans="1:8">
      <c r="A5" s="5"/>
      <c r="B5" s="6"/>
      <c r="C5" s="5"/>
      <c r="D5" s="5"/>
      <c r="E5" s="5"/>
      <c r="F5" s="5"/>
      <c r="G5" s="5"/>
      <c r="H5" s="5"/>
    </row>
    <row r="6" spans="1:8">
      <c r="A6" s="7"/>
      <c r="B6" s="7"/>
      <c r="C6" s="8"/>
      <c r="D6" s="8"/>
      <c r="E6" s="8"/>
      <c r="F6" s="8"/>
      <c r="G6" s="8"/>
      <c r="H6" s="8"/>
    </row>
    <row r="7" spans="1:8" ht="19">
      <c r="A7" s="9" t="s">
        <v>1</v>
      </c>
      <c r="B7" s="10"/>
      <c r="C7" s="11"/>
      <c r="D7" s="11"/>
      <c r="E7" s="12" t="s">
        <v>2</v>
      </c>
      <c r="F7" s="11"/>
      <c r="G7" s="11"/>
      <c r="H7" s="11"/>
    </row>
    <row r="8" spans="1:8">
      <c r="A8" s="13"/>
      <c r="B8" s="14"/>
      <c r="C8" s="15" t="s">
        <v>3</v>
      </c>
      <c r="D8" s="15"/>
      <c r="E8" s="16"/>
      <c r="F8" s="17" t="s">
        <v>4</v>
      </c>
      <c r="G8" s="17" t="s">
        <v>4</v>
      </c>
      <c r="H8" s="17" t="s">
        <v>4</v>
      </c>
    </row>
    <row r="9" spans="1:8">
      <c r="A9" s="18"/>
      <c r="B9" s="19"/>
      <c r="C9" s="20" t="s">
        <v>5</v>
      </c>
      <c r="D9" s="21" t="s">
        <v>6</v>
      </c>
      <c r="E9" s="14"/>
      <c r="F9" s="22">
        <v>2015</v>
      </c>
      <c r="G9" s="22">
        <v>2016</v>
      </c>
      <c r="H9" s="22">
        <v>2017</v>
      </c>
    </row>
    <row r="10" spans="1:8" ht="17">
      <c r="A10" s="23" t="s">
        <v>7</v>
      </c>
      <c r="B10" s="24"/>
      <c r="C10" s="25">
        <v>53</v>
      </c>
      <c r="D10" s="26"/>
      <c r="E10" s="27" t="s">
        <v>8</v>
      </c>
      <c r="F10" s="28">
        <v>117</v>
      </c>
      <c r="G10" s="28">
        <v>103</v>
      </c>
      <c r="H10" s="28">
        <v>148</v>
      </c>
    </row>
    <row r="11" spans="1:8">
      <c r="A11" s="29"/>
      <c r="B11" s="29"/>
      <c r="C11" s="30"/>
      <c r="D11" s="31"/>
      <c r="E11" s="27"/>
      <c r="F11" s="32"/>
      <c r="G11" s="32"/>
      <c r="H11" s="32"/>
    </row>
    <row r="12" spans="1:8">
      <c r="A12" s="33" t="s">
        <v>9</v>
      </c>
      <c r="B12" s="34"/>
      <c r="C12" s="30">
        <v>33</v>
      </c>
      <c r="D12" s="35">
        <f>C12/C$10</f>
        <v>0.62264150943396224</v>
      </c>
      <c r="E12" s="27" t="s">
        <v>10</v>
      </c>
      <c r="F12" s="28">
        <v>24</v>
      </c>
      <c r="G12" s="28">
        <v>22</v>
      </c>
      <c r="H12" s="28">
        <v>23</v>
      </c>
    </row>
    <row r="13" spans="1:8">
      <c r="A13" s="36" t="s">
        <v>11</v>
      </c>
      <c r="B13" s="37"/>
      <c r="C13" s="25">
        <v>6</v>
      </c>
      <c r="D13" s="38">
        <f>C13/C$10</f>
        <v>0.11320754716981132</v>
      </c>
      <c r="E13" s="27"/>
      <c r="F13" s="39"/>
      <c r="G13" s="39"/>
      <c r="H13" s="39"/>
    </row>
    <row r="14" spans="1:8">
      <c r="A14" s="33" t="s">
        <v>12</v>
      </c>
      <c r="B14" s="40"/>
      <c r="C14" s="30">
        <v>20</v>
      </c>
      <c r="D14" s="35">
        <f>C14/C$10</f>
        <v>0.37735849056603776</v>
      </c>
      <c r="E14" s="27" t="s">
        <v>13</v>
      </c>
      <c r="F14" s="39">
        <v>9</v>
      </c>
      <c r="G14" s="39">
        <v>13</v>
      </c>
      <c r="H14" s="39">
        <v>10</v>
      </c>
    </row>
    <row r="15" spans="1:8">
      <c r="A15" s="41"/>
      <c r="B15" s="7"/>
      <c r="C15" s="30"/>
      <c r="D15" s="42"/>
      <c r="E15" s="27"/>
      <c r="F15" s="39"/>
      <c r="G15" s="39"/>
      <c r="H15" s="39"/>
    </row>
    <row r="16" spans="1:8">
      <c r="A16" s="33" t="s">
        <v>14</v>
      </c>
      <c r="B16" s="40"/>
      <c r="C16" s="43">
        <v>36</v>
      </c>
      <c r="D16" s="35">
        <f>C16/C$10</f>
        <v>0.67924528301886788</v>
      </c>
      <c r="E16" s="27" t="s">
        <v>15</v>
      </c>
      <c r="F16" s="44">
        <f>F12/F10</f>
        <v>0.20512820512820512</v>
      </c>
      <c r="G16" s="44">
        <f t="shared" ref="G16:H16" si="0">G12/G10</f>
        <v>0.21359223300970873</v>
      </c>
      <c r="H16" s="44">
        <f t="shared" si="0"/>
        <v>0.1554054054054054</v>
      </c>
    </row>
    <row r="17" spans="1:8">
      <c r="A17" s="33" t="s">
        <v>16</v>
      </c>
      <c r="B17" s="40"/>
      <c r="C17" s="43">
        <v>17</v>
      </c>
      <c r="D17" s="35">
        <f>C17/C$10</f>
        <v>0.32075471698113206</v>
      </c>
      <c r="E17" s="27" t="s">
        <v>17</v>
      </c>
      <c r="F17" s="44">
        <f t="shared" ref="F17:H17" si="1">F14/F12</f>
        <v>0.375</v>
      </c>
      <c r="G17" s="44">
        <f t="shared" si="1"/>
        <v>0.59090909090909094</v>
      </c>
      <c r="H17" s="44">
        <f t="shared" si="1"/>
        <v>0.43478260869565216</v>
      </c>
    </row>
    <row r="18" spans="1:8">
      <c r="A18" s="33"/>
      <c r="B18" s="40"/>
      <c r="C18" s="43"/>
      <c r="D18" s="35"/>
      <c r="E18" s="45"/>
      <c r="F18" s="35"/>
      <c r="G18" s="35"/>
      <c r="H18" s="35"/>
    </row>
    <row r="19" spans="1:8">
      <c r="A19" s="10"/>
      <c r="B19" s="10"/>
      <c r="C19" s="11"/>
      <c r="D19" s="11"/>
      <c r="E19" s="11"/>
      <c r="F19" s="11"/>
      <c r="G19" s="11"/>
      <c r="H19" s="11"/>
    </row>
    <row r="20" spans="1:8" ht="19">
      <c r="A20" s="9" t="s">
        <v>18</v>
      </c>
      <c r="B20" s="46"/>
      <c r="C20" s="47"/>
      <c r="D20" s="47"/>
      <c r="E20" s="9" t="s">
        <v>19</v>
      </c>
      <c r="F20" s="48"/>
      <c r="G20" s="47"/>
      <c r="H20" s="47"/>
    </row>
    <row r="21" spans="1:8">
      <c r="A21" s="49" t="s">
        <v>20</v>
      </c>
      <c r="B21" s="46"/>
      <c r="C21" s="47"/>
      <c r="D21" s="47"/>
      <c r="E21" s="50" t="s">
        <v>20</v>
      </c>
      <c r="F21" s="48"/>
      <c r="G21" s="47"/>
      <c r="H21" s="47"/>
    </row>
    <row r="22" spans="1:8" ht="29" customHeight="1">
      <c r="A22" s="20"/>
      <c r="B22" s="51" t="s">
        <v>21</v>
      </c>
      <c r="C22" s="52" t="s">
        <v>22</v>
      </c>
      <c r="D22" s="52"/>
      <c r="E22" s="20"/>
      <c r="F22" s="52" t="s">
        <v>21</v>
      </c>
      <c r="G22" s="52" t="s">
        <v>22</v>
      </c>
      <c r="H22" s="52"/>
    </row>
    <row r="23" spans="1:8" ht="17">
      <c r="A23" s="23" t="s">
        <v>7</v>
      </c>
      <c r="B23" s="53">
        <v>14</v>
      </c>
      <c r="C23" s="54">
        <v>22</v>
      </c>
      <c r="D23" s="54"/>
      <c r="E23" s="55" t="s">
        <v>7</v>
      </c>
      <c r="F23" s="56">
        <v>5.75</v>
      </c>
      <c r="G23" s="57">
        <v>5.83</v>
      </c>
      <c r="H23" s="58"/>
    </row>
    <row r="24" spans="1:8">
      <c r="A24" s="59"/>
      <c r="B24" s="60"/>
      <c r="C24" s="61"/>
      <c r="D24" s="61"/>
      <c r="E24" s="62"/>
      <c r="F24" s="63"/>
      <c r="G24" s="64"/>
      <c r="H24" s="58"/>
    </row>
    <row r="25" spans="1:8">
      <c r="A25" s="33" t="s">
        <v>9</v>
      </c>
      <c r="B25" s="65">
        <v>12</v>
      </c>
      <c r="C25" s="66">
        <v>17</v>
      </c>
      <c r="D25" s="66"/>
      <c r="E25" s="67" t="s">
        <v>9</v>
      </c>
      <c r="F25" s="68">
        <v>5.92</v>
      </c>
      <c r="G25" s="64">
        <v>5.92</v>
      </c>
      <c r="H25" s="58"/>
    </row>
    <row r="26" spans="1:8">
      <c r="A26" s="36" t="s">
        <v>11</v>
      </c>
      <c r="B26" s="69" t="s">
        <v>44</v>
      </c>
      <c r="C26" s="70">
        <v>4</v>
      </c>
      <c r="D26" s="70"/>
      <c r="E26" s="71" t="s">
        <v>11</v>
      </c>
      <c r="F26" s="68"/>
      <c r="G26" s="72">
        <v>6.5</v>
      </c>
      <c r="H26" s="58"/>
    </row>
    <row r="27" spans="1:8">
      <c r="A27" s="33" t="s">
        <v>12</v>
      </c>
      <c r="B27" s="73">
        <v>2</v>
      </c>
      <c r="C27" s="28">
        <v>5</v>
      </c>
      <c r="D27" s="28">
        <f>D23-D25</f>
        <v>0</v>
      </c>
      <c r="E27" s="67" t="s">
        <v>12</v>
      </c>
      <c r="F27" s="63">
        <v>5.33</v>
      </c>
      <c r="G27" s="63">
        <v>5</v>
      </c>
      <c r="H27" s="58"/>
    </row>
    <row r="28" spans="1:8">
      <c r="A28" s="41"/>
      <c r="B28" s="74"/>
      <c r="C28" s="75"/>
      <c r="D28" s="75"/>
      <c r="E28" s="76"/>
      <c r="F28" s="63"/>
      <c r="G28" s="63"/>
      <c r="H28" s="58"/>
    </row>
    <row r="29" spans="1:8">
      <c r="A29" s="33" t="s">
        <v>14</v>
      </c>
      <c r="B29" s="73">
        <v>8</v>
      </c>
      <c r="C29" s="28">
        <v>14</v>
      </c>
      <c r="D29" s="28"/>
      <c r="E29" s="67" t="s">
        <v>14</v>
      </c>
      <c r="F29" s="63">
        <v>6.16</v>
      </c>
      <c r="G29" s="63">
        <v>5.83</v>
      </c>
      <c r="H29" s="58"/>
    </row>
    <row r="30" spans="1:8">
      <c r="A30" s="33" t="s">
        <v>16</v>
      </c>
      <c r="B30" s="73">
        <v>6</v>
      </c>
      <c r="C30" s="28">
        <v>8</v>
      </c>
      <c r="D30" s="28"/>
      <c r="E30" s="67" t="s">
        <v>16</v>
      </c>
      <c r="F30" s="77">
        <v>5.33</v>
      </c>
      <c r="G30" s="77">
        <v>5.58</v>
      </c>
      <c r="H30" s="78"/>
    </row>
    <row r="31" spans="1:8">
      <c r="A31" s="33"/>
      <c r="B31" s="79"/>
      <c r="C31" s="80"/>
      <c r="D31" s="80"/>
      <c r="E31" s="33"/>
      <c r="F31" s="81"/>
      <c r="G31" s="82"/>
      <c r="H31" s="81"/>
    </row>
    <row r="32" spans="1:8">
      <c r="A32" s="47"/>
      <c r="B32" s="83"/>
      <c r="C32" s="47"/>
      <c r="D32" s="47"/>
      <c r="E32" s="11"/>
      <c r="F32" s="11"/>
      <c r="G32" s="11"/>
      <c r="H32" s="11"/>
    </row>
    <row r="33" spans="1:8" ht="19">
      <c r="A33" s="9" t="s">
        <v>23</v>
      </c>
      <c r="B33" s="59"/>
      <c r="C33" s="47"/>
      <c r="D33" s="47"/>
      <c r="E33" s="9" t="s">
        <v>24</v>
      </c>
      <c r="F33" s="84"/>
      <c r="G33" s="47"/>
      <c r="H33" s="47"/>
    </row>
    <row r="34" spans="1:8">
      <c r="A34" s="49" t="s">
        <v>25</v>
      </c>
      <c r="B34" s="59"/>
      <c r="C34" s="47"/>
      <c r="D34" s="47"/>
      <c r="E34" s="49" t="s">
        <v>25</v>
      </c>
      <c r="F34" s="84"/>
      <c r="G34" s="47"/>
      <c r="H34" s="47"/>
    </row>
    <row r="35" spans="1:8" ht="30" customHeight="1">
      <c r="A35" s="20"/>
      <c r="B35" s="52" t="s">
        <v>26</v>
      </c>
      <c r="C35" s="52" t="s">
        <v>45</v>
      </c>
      <c r="D35" s="52" t="s">
        <v>46</v>
      </c>
      <c r="E35" s="20"/>
      <c r="F35" s="52" t="s">
        <v>26</v>
      </c>
      <c r="G35" s="52" t="s">
        <v>27</v>
      </c>
      <c r="H35" s="52" t="s">
        <v>47</v>
      </c>
    </row>
    <row r="36" spans="1:8" ht="17">
      <c r="A36" s="23" t="s">
        <v>28</v>
      </c>
      <c r="B36" s="53">
        <v>19</v>
      </c>
      <c r="C36" s="54">
        <v>22</v>
      </c>
      <c r="D36" s="54">
        <v>7</v>
      </c>
      <c r="E36" s="85" t="s">
        <v>29</v>
      </c>
      <c r="F36" s="86">
        <f>14/19</f>
        <v>0.73684210526315785</v>
      </c>
      <c r="G36" s="86">
        <f>19/22</f>
        <v>0.86363636363636365</v>
      </c>
      <c r="H36" s="86">
        <f>6/7</f>
        <v>0.8571428571428571</v>
      </c>
    </row>
    <row r="37" spans="1:8" ht="17">
      <c r="A37" s="23"/>
      <c r="B37" s="87"/>
      <c r="C37" s="88"/>
      <c r="D37" s="88"/>
      <c r="E37" s="89"/>
      <c r="F37" s="90"/>
      <c r="G37" s="90"/>
      <c r="H37" s="90"/>
    </row>
    <row r="38" spans="1:8">
      <c r="A38" s="33" t="s">
        <v>30</v>
      </c>
      <c r="B38" s="73">
        <v>19</v>
      </c>
      <c r="C38" s="28">
        <v>22</v>
      </c>
      <c r="D38" s="28">
        <v>6</v>
      </c>
      <c r="E38" s="91" t="s">
        <v>9</v>
      </c>
      <c r="F38" s="92">
        <f>13/19</f>
        <v>0.68421052631578949</v>
      </c>
      <c r="G38" s="92">
        <f>17/22</f>
        <v>0.77272727272727271</v>
      </c>
      <c r="H38" s="93">
        <f>5/7</f>
        <v>0.7142857142857143</v>
      </c>
    </row>
    <row r="39" spans="1:8">
      <c r="A39" s="94" t="s">
        <v>35</v>
      </c>
      <c r="B39" s="95">
        <v>1</v>
      </c>
      <c r="C39" s="96">
        <v>1</v>
      </c>
      <c r="D39" s="96" t="s">
        <v>44</v>
      </c>
      <c r="E39" s="97" t="s">
        <v>11</v>
      </c>
      <c r="F39" s="98" t="s">
        <v>44</v>
      </c>
      <c r="G39" s="99">
        <f>3/22</f>
        <v>0.13636363636363635</v>
      </c>
      <c r="H39" s="99">
        <f>1/7</f>
        <v>0.14285714285714285</v>
      </c>
    </row>
    <row r="40" spans="1:8">
      <c r="A40" s="33" t="s">
        <v>31</v>
      </c>
      <c r="B40" s="73">
        <v>0</v>
      </c>
      <c r="C40" s="28" t="s">
        <v>44</v>
      </c>
      <c r="D40" s="28">
        <v>1</v>
      </c>
      <c r="E40" s="91" t="s">
        <v>12</v>
      </c>
      <c r="F40" s="100">
        <f>6/19</f>
        <v>0.31578947368421051</v>
      </c>
      <c r="G40" s="92">
        <f>5/22</f>
        <v>0.22727272727272727</v>
      </c>
      <c r="H40" s="92">
        <f>1/7</f>
        <v>0.14285714285714285</v>
      </c>
    </row>
    <row r="41" spans="1:8">
      <c r="A41" s="33" t="s">
        <v>32</v>
      </c>
      <c r="B41" s="73">
        <v>14</v>
      </c>
      <c r="C41" s="28">
        <v>19</v>
      </c>
      <c r="D41" s="28">
        <v>6</v>
      </c>
      <c r="E41" s="101"/>
      <c r="F41" s="90"/>
      <c r="G41" s="90"/>
      <c r="H41" s="90"/>
    </row>
    <row r="42" spans="1:8">
      <c r="A42" s="102" t="s">
        <v>33</v>
      </c>
      <c r="B42" s="103">
        <v>0</v>
      </c>
      <c r="C42" s="70">
        <v>0</v>
      </c>
      <c r="D42" s="70">
        <v>0</v>
      </c>
      <c r="E42" s="91" t="s">
        <v>14</v>
      </c>
      <c r="F42" s="100">
        <f>9/14</f>
        <v>0.6428571428571429</v>
      </c>
      <c r="G42" s="100">
        <f>12/19</f>
        <v>0.63157894736842102</v>
      </c>
      <c r="H42" s="100">
        <f>1/6</f>
        <v>0.16666666666666666</v>
      </c>
    </row>
    <row r="43" spans="1:8">
      <c r="A43" s="104">
        <v>42798</v>
      </c>
      <c r="B43" s="103">
        <v>2</v>
      </c>
      <c r="C43" s="70">
        <v>1</v>
      </c>
      <c r="D43" s="70">
        <v>1</v>
      </c>
      <c r="E43" s="91" t="s">
        <v>16</v>
      </c>
      <c r="F43" s="100">
        <f>5/14</f>
        <v>0.35714285714285715</v>
      </c>
      <c r="G43" s="92">
        <f>7/19</f>
        <v>0.36842105263157893</v>
      </c>
      <c r="H43" s="93">
        <f>5/6</f>
        <v>0.83333333333333337</v>
      </c>
    </row>
    <row r="44" spans="1:8">
      <c r="A44" s="104">
        <v>42830</v>
      </c>
      <c r="B44" s="103">
        <v>1</v>
      </c>
      <c r="C44" s="70">
        <v>8</v>
      </c>
      <c r="D44" s="70">
        <v>2</v>
      </c>
      <c r="E44" s="105"/>
      <c r="F44" s="106"/>
      <c r="G44" s="106"/>
      <c r="H44" s="106"/>
    </row>
    <row r="45" spans="1:8">
      <c r="A45" s="104">
        <v>42861</v>
      </c>
      <c r="B45" s="103">
        <v>6</v>
      </c>
      <c r="C45" s="70">
        <v>6</v>
      </c>
      <c r="D45" s="70">
        <v>3</v>
      </c>
      <c r="E45" s="105"/>
      <c r="F45" s="106"/>
      <c r="G45" s="106"/>
      <c r="H45" s="106"/>
    </row>
    <row r="46" spans="1:8">
      <c r="A46" s="104">
        <v>42893</v>
      </c>
      <c r="B46" s="103">
        <v>2</v>
      </c>
      <c r="C46" s="70">
        <v>4</v>
      </c>
      <c r="D46" s="70">
        <v>0</v>
      </c>
      <c r="E46" s="105"/>
      <c r="F46" s="106"/>
      <c r="G46" s="106"/>
      <c r="H46" s="106"/>
    </row>
    <row r="47" spans="1:8">
      <c r="A47" s="104">
        <v>42924</v>
      </c>
      <c r="B47" s="103">
        <v>2</v>
      </c>
      <c r="C47" s="70"/>
      <c r="D47" s="107" t="s">
        <v>44</v>
      </c>
      <c r="E47" s="105"/>
      <c r="F47" s="108"/>
      <c r="G47" s="106"/>
      <c r="H47" s="106"/>
    </row>
    <row r="48" spans="1:8">
      <c r="A48" s="104">
        <v>42956</v>
      </c>
      <c r="B48" s="103">
        <v>1</v>
      </c>
      <c r="C48" s="70">
        <v>0</v>
      </c>
      <c r="D48" s="107"/>
      <c r="E48" s="11"/>
      <c r="F48" s="11"/>
      <c r="G48" s="11"/>
      <c r="H48" s="11"/>
    </row>
    <row r="49" spans="1:8">
      <c r="A49" s="104">
        <v>42988</v>
      </c>
      <c r="B49" s="103">
        <v>0</v>
      </c>
      <c r="C49" s="107">
        <v>0</v>
      </c>
      <c r="D49" s="107"/>
      <c r="E49" s="11"/>
      <c r="F49" s="11"/>
      <c r="G49" s="11"/>
      <c r="H49" s="11"/>
    </row>
    <row r="50" spans="1:8">
      <c r="A50" s="102" t="s">
        <v>34</v>
      </c>
      <c r="B50" s="103">
        <v>0</v>
      </c>
      <c r="C50" s="107"/>
      <c r="D50" s="107"/>
      <c r="E50" s="11"/>
      <c r="F50" s="11"/>
      <c r="G50" s="11"/>
      <c r="H50" s="11"/>
    </row>
    <row r="51" spans="1:8">
      <c r="A51" s="109" t="s">
        <v>38</v>
      </c>
      <c r="B51" s="110"/>
      <c r="C51" s="11"/>
      <c r="D51" s="11"/>
      <c r="E51" s="11"/>
      <c r="F51" s="11"/>
      <c r="G51" s="11"/>
      <c r="H51" s="11"/>
    </row>
    <row r="52" spans="1:8">
      <c r="A52" s="109" t="s">
        <v>39</v>
      </c>
    </row>
    <row r="53" spans="1:8">
      <c r="A53" s="109" t="s">
        <v>40</v>
      </c>
    </row>
    <row r="54" spans="1:8">
      <c r="A54" s="109" t="s">
        <v>41</v>
      </c>
    </row>
    <row r="55" spans="1:8">
      <c r="A55" s="109" t="s">
        <v>42</v>
      </c>
    </row>
    <row r="56" spans="1:8" ht="38" customHeight="1">
      <c r="A56" s="109" t="s">
        <v>43</v>
      </c>
    </row>
  </sheetData>
  <mergeCells count="4">
    <mergeCell ref="A1:H1"/>
    <mergeCell ref="A2:H2"/>
    <mergeCell ref="A3:H3"/>
    <mergeCell ref="C8:D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Ayesha Joshi</cp:lastModifiedBy>
  <cp:lastPrinted>2018-09-20T15:33:09Z</cp:lastPrinted>
  <dcterms:created xsi:type="dcterms:W3CDTF">2018-02-01T22:29:09Z</dcterms:created>
  <dcterms:modified xsi:type="dcterms:W3CDTF">2018-09-20T15:47:10Z</dcterms:modified>
</cp:coreProperties>
</file>