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1a341f667a99e202/Documents/LaTeX/CE-331/hw2/"/>
    </mc:Choice>
  </mc:AlternateContent>
  <xr:revisionPtr revIDLastSave="200" documentId="11_F25DC773A252ABDACC104856E19A74A85ADE58E8" xr6:coauthVersionLast="47" xr6:coauthVersionMax="47" xr10:uidLastSave="{1AB66E0F-ABC6-4FF8-A127-5BEE0C71C084}"/>
  <bookViews>
    <workbookView xWindow="-108" yWindow="-108" windowWidth="23256" windowHeight="12456" xr2:uid="{00000000-000D-0000-FFFF-FFFF00000000}"/>
  </bookViews>
  <sheets>
    <sheet name="3.4" sheetId="1" r:id="rId1"/>
    <sheet name="3.16" sheetId="2" r:id="rId2"/>
    <sheet name="3.18" sheetId="3" r:id="rId3"/>
    <sheet name="3.2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12" i="1"/>
  <c r="B8" i="1"/>
  <c r="B9" i="1" s="1"/>
  <c r="L24" i="4"/>
  <c r="L23" i="4"/>
  <c r="L19" i="4"/>
  <c r="L18" i="4"/>
  <c r="B11" i="3"/>
  <c r="B9" i="3"/>
  <c r="B10" i="1" l="1"/>
  <c r="B11" i="1"/>
</calcChain>
</file>

<file path=xl/sharedStrings.xml><?xml version="1.0" encoding="utf-8"?>
<sst xmlns="http://schemas.openxmlformats.org/spreadsheetml/2006/main" count="47" uniqueCount="43">
  <si>
    <t>ft^3</t>
  </si>
  <si>
    <t>lb</t>
  </si>
  <si>
    <t>moist wt/Volume (lb/ft^3)</t>
  </si>
  <si>
    <t>dry wt/ Volume (lb/ft^3)</t>
  </si>
  <si>
    <t>e/(1+e)</t>
  </si>
  <si>
    <t xml:space="preserve">Void Ratio (e) </t>
  </si>
  <si>
    <t>Porosity (n)</t>
  </si>
  <si>
    <t>lb/ft^3</t>
  </si>
  <si>
    <t>Degree of Saturation (S)</t>
  </si>
  <si>
    <t>Moist Unit Weight (rho)</t>
  </si>
  <si>
    <t>Dry Unit Weight (rho_d)</t>
  </si>
  <si>
    <t>(G_s*rho_w)/(rho_d)-1</t>
  </si>
  <si>
    <t>moisture content (w)</t>
  </si>
  <si>
    <t>specific gravity (G_s)</t>
  </si>
  <si>
    <t>Volume (V)</t>
  </si>
  <si>
    <t>moist weight (W)</t>
  </si>
  <si>
    <t>density of water (rho_w)</t>
  </si>
  <si>
    <t xml:space="preserve">(w*G_s)/(e) </t>
  </si>
  <si>
    <t>Volume Occupied by Water</t>
  </si>
  <si>
    <t>degree of saturation</t>
  </si>
  <si>
    <t>bulk density (gamma_m)</t>
  </si>
  <si>
    <t>moist unit weight (lb/ft^3)</t>
  </si>
  <si>
    <t>((G_s+0.5e)*62.4)/(1+e)</t>
  </si>
  <si>
    <t>((G_s+0.75e)*62.4)/(1+e)</t>
  </si>
  <si>
    <t>((G_s+S*e)*62.4)/(1+e)</t>
  </si>
  <si>
    <t>e_bp</t>
  </si>
  <si>
    <t>e_f</t>
  </si>
  <si>
    <t>e_1=V_v/V_s=(V_1-V_s)/(V_s)=e_bf</t>
  </si>
  <si>
    <t>V_1</t>
  </si>
  <si>
    <t>V_2</t>
  </si>
  <si>
    <t>(1+e_f)V_s</t>
  </si>
  <si>
    <t>(1+e_bp)V_s=1</t>
  </si>
  <si>
    <t>V_s</t>
  </si>
  <si>
    <t>D_r</t>
  </si>
  <si>
    <t>e_max</t>
  </si>
  <si>
    <t>e_min</t>
  </si>
  <si>
    <t>gamma_d</t>
  </si>
  <si>
    <t>G_s</t>
  </si>
  <si>
    <t>rho</t>
  </si>
  <si>
    <t>e_1</t>
  </si>
  <si>
    <t>e_2</t>
  </si>
  <si>
    <t>delH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</si>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</sst>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0</xdr:row>
      <xdr:rowOff>0</xdr:rowOff>
    </xdr:from>
    <xdr:to>
      <xdr:col>12</xdr:col>
      <xdr:colOff>575769</xdr:colOff>
      <xdr:row>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C9457B-10C4-0142-FABE-602511A3A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0650" y="0"/>
          <a:ext cx="3928569" cy="1666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0</xdr:row>
      <xdr:rowOff>0</xdr:rowOff>
    </xdr:from>
    <xdr:to>
      <xdr:col>19</xdr:col>
      <xdr:colOff>123825</xdr:colOff>
      <xdr:row>25</xdr:row>
      <xdr:rowOff>35413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BB0723-8EA8-969E-1FA1-0D0E7C097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0"/>
          <a:ext cx="5086350" cy="47979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276225</xdr:colOff>
      <xdr:row>0</xdr:row>
      <xdr:rowOff>0</xdr:rowOff>
    </xdr:from>
    <xdr:to>
      <xdr:col>19</xdr:col>
      <xdr:colOff>476250</xdr:colOff>
      <xdr:row>9</xdr:row>
      <xdr:rowOff>165374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AFCFD3-931D-BF99-58F6-5A1628C90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2225" y="0"/>
          <a:ext cx="5686425" cy="18798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523405</xdr:colOff>
      <xdr:row>14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2782C0-74F9-64AE-0D40-62740AA8A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9805" cy="2838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37365</xdr:rowOff>
    </xdr:from>
    <xdr:to>
      <xdr:col>9</xdr:col>
      <xdr:colOff>548640</xdr:colOff>
      <xdr:row>35</xdr:row>
      <xdr:rowOff>139064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E01F9B-85B8-F1ED-A9E8-1DF85D9FC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63445"/>
          <a:ext cx="6035040" cy="3576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B7" sqref="B7"/>
    </sheetView>
  </sheetViews>
  <sheetFormatPr defaultRowHeight="14.4" x14ac:dyDescent="0.3"/>
  <cols>
    <col min="1" max="1" width="26" customWidth="1"/>
    <col min="3" max="3" width="17.44140625" customWidth="1"/>
  </cols>
  <sheetData>
    <row r="1" spans="1:4" x14ac:dyDescent="0.3">
      <c r="A1" t="s">
        <v>14</v>
      </c>
      <c r="B1">
        <v>0.2</v>
      </c>
      <c r="C1" t="s">
        <v>0</v>
      </c>
    </row>
    <row r="2" spans="1:4" x14ac:dyDescent="0.3">
      <c r="A2" t="s">
        <v>15</v>
      </c>
      <c r="B2">
        <v>23</v>
      </c>
      <c r="C2" t="s">
        <v>1</v>
      </c>
    </row>
    <row r="3" spans="1:4" x14ac:dyDescent="0.3">
      <c r="A3" t="s">
        <v>12</v>
      </c>
      <c r="B3" s="1">
        <v>0.11</v>
      </c>
      <c r="D3" s="1"/>
    </row>
    <row r="4" spans="1:4" x14ac:dyDescent="0.3">
      <c r="A4" t="s">
        <v>13</v>
      </c>
      <c r="B4">
        <v>2.7</v>
      </c>
    </row>
    <row r="5" spans="1:4" x14ac:dyDescent="0.3">
      <c r="A5" t="s">
        <v>16</v>
      </c>
      <c r="B5">
        <v>62.4</v>
      </c>
      <c r="C5" t="s">
        <v>7</v>
      </c>
    </row>
    <row r="7" spans="1:4" x14ac:dyDescent="0.3">
      <c r="A7" t="s">
        <v>9</v>
      </c>
      <c r="B7">
        <f>B2/B1</f>
        <v>115</v>
      </c>
      <c r="C7" t="s">
        <v>2</v>
      </c>
    </row>
    <row r="8" spans="1:4" x14ac:dyDescent="0.3">
      <c r="A8" t="s">
        <v>10</v>
      </c>
      <c r="B8">
        <f>(1-B3)*B2/B1</f>
        <v>102.35</v>
      </c>
      <c r="C8" t="s">
        <v>3</v>
      </c>
    </row>
    <row r="9" spans="1:4" x14ac:dyDescent="0.3">
      <c r="A9" t="s">
        <v>5</v>
      </c>
      <c r="B9" s="3">
        <f>(B4*B5)/(B8)-1</f>
        <v>0.64611626770884256</v>
      </c>
      <c r="C9" t="s">
        <v>11</v>
      </c>
    </row>
    <row r="10" spans="1:4" x14ac:dyDescent="0.3">
      <c r="A10" t="s">
        <v>6</v>
      </c>
      <c r="B10" s="3">
        <f>B9/(1+B9)</f>
        <v>0.39250949667616347</v>
      </c>
      <c r="C10" t="s">
        <v>4</v>
      </c>
    </row>
    <row r="11" spans="1:4" x14ac:dyDescent="0.3">
      <c r="A11" t="s">
        <v>8</v>
      </c>
      <c r="B11" s="2">
        <f>B3*B4/B9</f>
        <v>0.45966959020111881</v>
      </c>
      <c r="C11" t="s">
        <v>17</v>
      </c>
    </row>
    <row r="12" spans="1:4" x14ac:dyDescent="0.3">
      <c r="A12" t="s">
        <v>18</v>
      </c>
      <c r="B12" s="3">
        <f>(B2-(B2/(1+B3)))/B5</f>
        <v>3.652691152691153E-2</v>
      </c>
      <c r="C1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1B65-5026-47D9-995B-7AE0649FFA85}">
  <dimension ref="A1:C4"/>
  <sheetViews>
    <sheetView workbookViewId="0">
      <selection activeCell="L15" sqref="L15"/>
    </sheetView>
  </sheetViews>
  <sheetFormatPr defaultRowHeight="14.4" x14ac:dyDescent="0.3"/>
  <cols>
    <col min="1" max="1" width="28.5546875" customWidth="1"/>
    <col min="2" max="2" width="25.109375" customWidth="1"/>
    <col min="3" max="3" width="25.6640625" customWidth="1"/>
  </cols>
  <sheetData>
    <row r="1" spans="1:3" x14ac:dyDescent="0.3">
      <c r="A1" t="s">
        <v>21</v>
      </c>
      <c r="B1" t="s">
        <v>19</v>
      </c>
      <c r="C1" t="s">
        <v>20</v>
      </c>
    </row>
    <row r="2" spans="1:3" x14ac:dyDescent="0.3">
      <c r="A2">
        <v>105.73</v>
      </c>
      <c r="B2" s="1">
        <v>0.5</v>
      </c>
      <c r="C2" t="s">
        <v>22</v>
      </c>
    </row>
    <row r="3" spans="1:3" x14ac:dyDescent="0.3">
      <c r="A3">
        <v>112.67</v>
      </c>
      <c r="B3" s="1">
        <v>0.75</v>
      </c>
      <c r="C3" t="s">
        <v>23</v>
      </c>
    </row>
    <row r="4" spans="1:3" x14ac:dyDescent="0.3">
      <c r="C4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F2692-10A2-4C2F-B669-3FF156898031}">
  <dimension ref="A1:B11"/>
  <sheetViews>
    <sheetView workbookViewId="0">
      <selection activeCell="I16" sqref="I16"/>
    </sheetView>
  </sheetViews>
  <sheetFormatPr defaultRowHeight="14.4" x14ac:dyDescent="0.3"/>
  <sheetData>
    <row r="1" spans="1:2" x14ac:dyDescent="0.3">
      <c r="A1" t="s">
        <v>25</v>
      </c>
      <c r="B1">
        <v>1.1000000000000001</v>
      </c>
    </row>
    <row r="2" spans="1:2" x14ac:dyDescent="0.3">
      <c r="A2" t="s">
        <v>26</v>
      </c>
      <c r="B2">
        <v>0.8</v>
      </c>
    </row>
    <row r="4" spans="1:2" x14ac:dyDescent="0.3">
      <c r="A4" t="s">
        <v>27</v>
      </c>
    </row>
    <row r="6" spans="1:2" x14ac:dyDescent="0.3">
      <c r="A6" t="s">
        <v>28</v>
      </c>
      <c r="B6" t="s">
        <v>31</v>
      </c>
    </row>
    <row r="7" spans="1:2" x14ac:dyDescent="0.3">
      <c r="A7" t="s">
        <v>29</v>
      </c>
      <c r="B7" t="s">
        <v>30</v>
      </c>
    </row>
    <row r="9" spans="1:2" x14ac:dyDescent="0.3">
      <c r="A9" t="s">
        <v>32</v>
      </c>
      <c r="B9">
        <f>1/(1+B1)</f>
        <v>0.47619047619047616</v>
      </c>
    </row>
    <row r="11" spans="1:2" x14ac:dyDescent="0.3">
      <c r="A11" t="s">
        <v>29</v>
      </c>
      <c r="B11">
        <f>0.8*B9+B9</f>
        <v>0.8571428571428571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A3C6-82FA-4B24-822F-3189ED53CA7D}">
  <dimension ref="K12:M24"/>
  <sheetViews>
    <sheetView workbookViewId="0">
      <selection activeCell="M18" sqref="M18"/>
    </sheetView>
  </sheetViews>
  <sheetFormatPr defaultRowHeight="14.4" x14ac:dyDescent="0.3"/>
  <sheetData>
    <row r="12" spans="11:12" x14ac:dyDescent="0.3">
      <c r="K12" t="s">
        <v>33</v>
      </c>
      <c r="L12" s="1">
        <v>0.4</v>
      </c>
    </row>
    <row r="13" spans="11:12" x14ac:dyDescent="0.3">
      <c r="K13" t="s">
        <v>34</v>
      </c>
      <c r="L13">
        <v>0.9</v>
      </c>
    </row>
    <row r="14" spans="11:12" x14ac:dyDescent="0.3">
      <c r="K14" t="s">
        <v>35</v>
      </c>
      <c r="L14">
        <v>0.46</v>
      </c>
    </row>
    <row r="15" spans="11:12" x14ac:dyDescent="0.3">
      <c r="K15" t="s">
        <v>37</v>
      </c>
      <c r="L15">
        <v>2.65</v>
      </c>
    </row>
    <row r="16" spans="11:12" x14ac:dyDescent="0.3">
      <c r="K16" t="s">
        <v>38</v>
      </c>
      <c r="L16">
        <v>62.4</v>
      </c>
    </row>
    <row r="18" spans="11:13" x14ac:dyDescent="0.3">
      <c r="K18" t="s">
        <v>39</v>
      </c>
      <c r="L18">
        <f>L13-L12*(L13-L14)</f>
        <v>0.72399999999999998</v>
      </c>
    </row>
    <row r="19" spans="11:13" x14ac:dyDescent="0.3">
      <c r="K19" t="s">
        <v>36</v>
      </c>
      <c r="L19">
        <f>(L15*L16)/(1+L18)</f>
        <v>95.916473317865425</v>
      </c>
      <c r="M19" t="s">
        <v>7</v>
      </c>
    </row>
    <row r="21" spans="11:13" x14ac:dyDescent="0.3">
      <c r="K21" t="s">
        <v>33</v>
      </c>
      <c r="L21" s="1">
        <v>0.75</v>
      </c>
    </row>
    <row r="23" spans="11:13" x14ac:dyDescent="0.3">
      <c r="K23" t="s">
        <v>40</v>
      </c>
      <c r="L23" s="3">
        <f>L13-L21*(L13-L14)</f>
        <v>0.57000000000000006</v>
      </c>
    </row>
    <row r="24" spans="11:13" x14ac:dyDescent="0.3">
      <c r="K24" t="s">
        <v>41</v>
      </c>
      <c r="L24">
        <f>(L18-L23)/(1+L18)*6</f>
        <v>0.5359628770301621</v>
      </c>
      <c r="M24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3.4</vt:lpstr>
      <vt:lpstr>3.16</vt:lpstr>
      <vt:lpstr>3.18</vt:lpstr>
      <vt:lpstr>3.24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Sigman</dc:creator>
  <cp:lastModifiedBy>Jake Sigman</cp:lastModifiedBy>
  <dcterms:created xsi:type="dcterms:W3CDTF">2015-06-05T18:17:20Z</dcterms:created>
  <dcterms:modified xsi:type="dcterms:W3CDTF">2023-01-23T16:06:55Z</dcterms:modified>
</cp:coreProperties>
</file>