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a341f667a99e202/Documents/LaTeX/CE-331/hw5/"/>
    </mc:Choice>
  </mc:AlternateContent>
  <xr:revisionPtr revIDLastSave="117" documentId="11_F25DC773A252ABDACC104856E19A74A85ADE58E8" xr6:coauthVersionLast="47" xr6:coauthVersionMax="47" xr10:uidLastSave="{E20034FB-D4DB-40D0-93EB-81900C80412D}"/>
  <bookViews>
    <workbookView xWindow="28680" yWindow="-120" windowWidth="29040" windowHeight="15720" activeTab="2" xr2:uid="{00000000-000D-0000-FFFF-FFFF00000000}"/>
  </bookViews>
  <sheets>
    <sheet name="6.3" sheetId="1" r:id="rId1"/>
    <sheet name="6.4" sheetId="2" r:id="rId2"/>
    <sheet name="6.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D5" i="3"/>
  <c r="E4" i="3"/>
  <c r="E5" i="3"/>
  <c r="D2" i="3"/>
  <c r="E2" i="3" s="1"/>
  <c r="B9" i="3"/>
  <c r="B10" i="2"/>
  <c r="B4" i="2"/>
  <c r="E4" i="1"/>
  <c r="B8" i="2"/>
  <c r="B1" i="2"/>
  <c r="B8" i="1"/>
  <c r="E3" i="1"/>
  <c r="E5" i="1"/>
  <c r="E6" i="1"/>
  <c r="E2" i="1"/>
  <c r="D3" i="1"/>
  <c r="D4" i="1"/>
  <c r="D5" i="1"/>
  <c r="D6" i="1"/>
  <c r="D2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<sst xmlns="http://schemas.openxmlformats.org/spreadsheetml/2006/main" count="23" uniqueCount="18">
  <si>
    <t>volume</t>
  </si>
  <si>
    <t>weight</t>
  </si>
  <si>
    <t xml:space="preserve">moisture </t>
  </si>
  <si>
    <t>wet unit weight (lb/ft^3)</t>
  </si>
  <si>
    <t>dry unit weight (lb/ft^3)</t>
  </si>
  <si>
    <t>max dry</t>
  </si>
  <si>
    <t>G_s</t>
  </si>
  <si>
    <t>e</t>
  </si>
  <si>
    <t>optimum moisture</t>
  </si>
  <si>
    <t>saturation</t>
  </si>
  <si>
    <t>pit</t>
  </si>
  <si>
    <t>A</t>
  </si>
  <si>
    <t>B</t>
  </si>
  <si>
    <t>C</t>
  </si>
  <si>
    <t>cost</t>
  </si>
  <si>
    <t>V</t>
  </si>
  <si>
    <t>total dry unit weight</t>
  </si>
  <si>
    <t>excavated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</si>
</sst>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19</xdr:col>
      <xdr:colOff>315135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12E5EA-BE6A-AFDA-3E63-0E81C28A8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5801535" cy="9335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19</xdr:col>
      <xdr:colOff>400872</xdr:colOff>
      <xdr:row>16</xdr:row>
      <xdr:rowOff>76503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4BB0C-402A-900D-C487-A64847942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952500"/>
          <a:ext cx="5887272" cy="2172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17</xdr:col>
      <xdr:colOff>57924</xdr:colOff>
      <xdr:row>5</xdr:row>
      <xdr:rowOff>9659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F811A1-3151-FD8C-3AE4-B664136BF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0"/>
          <a:ext cx="5544324" cy="962159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5</xdr:row>
      <xdr:rowOff>9525</xdr:rowOff>
    </xdr:from>
    <xdr:to>
      <xdr:col>17</xdr:col>
      <xdr:colOff>381822</xdr:colOff>
      <xdr:row>16</xdr:row>
      <xdr:rowOff>86028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2015A3-C700-47C5-A911-CE273238C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962025"/>
          <a:ext cx="5887272" cy="2172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0</xdr:row>
      <xdr:rowOff>0</xdr:rowOff>
    </xdr:from>
    <xdr:to>
      <xdr:col>17</xdr:col>
      <xdr:colOff>343719</xdr:colOff>
      <xdr:row>21</xdr:row>
      <xdr:rowOff>133927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D4D36-3CFA-0F87-04FD-99A8255A2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0"/>
          <a:ext cx="5868219" cy="4134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10" sqref="B10"/>
    </sheetView>
  </sheetViews>
  <sheetFormatPr defaultRowHeight="15" x14ac:dyDescent="0.25"/>
  <cols>
    <col min="4" max="4" width="23.28515625" bestFit="1" customWidth="1"/>
    <col min="5" max="5" width="2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f>1/30</f>
        <v>3.3333333333333333E-2</v>
      </c>
      <c r="B2">
        <v>3.26</v>
      </c>
      <c r="C2">
        <v>8.4</v>
      </c>
      <c r="D2">
        <f>B2/A2</f>
        <v>97.8</v>
      </c>
      <c r="E2">
        <f>D2/(1+C2/100)</f>
        <v>90.221402214022135</v>
      </c>
    </row>
    <row r="3" spans="1:5" x14ac:dyDescent="0.25">
      <c r="A3" s="1">
        <f t="shared" ref="A3:A6" si="0">1/30</f>
        <v>3.3333333333333333E-2</v>
      </c>
      <c r="B3">
        <v>4.1500000000000004</v>
      </c>
      <c r="C3">
        <v>10.199999999999999</v>
      </c>
      <c r="D3">
        <f t="shared" ref="D3:D6" si="1">B3/A3</f>
        <v>124.50000000000001</v>
      </c>
      <c r="E3">
        <f t="shared" ref="E3:E6" si="2">D3/(1+C3/100)</f>
        <v>112.97640653357531</v>
      </c>
    </row>
    <row r="4" spans="1:5" x14ac:dyDescent="0.25">
      <c r="A4" s="2">
        <f t="shared" si="0"/>
        <v>3.3333333333333333E-2</v>
      </c>
      <c r="B4" s="3">
        <v>4.67</v>
      </c>
      <c r="C4" s="3">
        <v>12.3</v>
      </c>
      <c r="D4" s="3">
        <f t="shared" si="1"/>
        <v>140.1</v>
      </c>
      <c r="E4" s="3">
        <f>D4/(1+C4/100)</f>
        <v>124.75512021371327</v>
      </c>
    </row>
    <row r="5" spans="1:5" x14ac:dyDescent="0.25">
      <c r="A5" s="1">
        <f t="shared" si="0"/>
        <v>3.3333333333333333E-2</v>
      </c>
      <c r="B5">
        <v>4.0199999999999996</v>
      </c>
      <c r="C5">
        <v>14.6</v>
      </c>
      <c r="D5">
        <f t="shared" si="1"/>
        <v>120.6</v>
      </c>
      <c r="E5">
        <f t="shared" si="2"/>
        <v>105.23560209424085</v>
      </c>
    </row>
    <row r="6" spans="1:5" x14ac:dyDescent="0.25">
      <c r="A6" s="1">
        <f t="shared" si="0"/>
        <v>3.3333333333333333E-2</v>
      </c>
      <c r="B6">
        <v>3.63</v>
      </c>
      <c r="C6">
        <v>16.8</v>
      </c>
      <c r="D6">
        <f t="shared" si="1"/>
        <v>108.89999999999999</v>
      </c>
      <c r="E6">
        <f t="shared" si="2"/>
        <v>93.236301369863014</v>
      </c>
    </row>
    <row r="8" spans="1:5" x14ac:dyDescent="0.25">
      <c r="A8" t="s">
        <v>5</v>
      </c>
      <c r="B8">
        <f>E4</f>
        <v>124.75512021371327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41E1-A219-4AB3-BED0-FCC427FA45B4}">
  <dimension ref="A1:B10"/>
  <sheetViews>
    <sheetView workbookViewId="0">
      <selection activeCell="B33" sqref="B33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5</v>
      </c>
      <c r="B1">
        <f>'6.3'!B8</f>
        <v>124.75512021371327</v>
      </c>
    </row>
    <row r="2" spans="1:2" x14ac:dyDescent="0.25">
      <c r="A2" t="s">
        <v>6</v>
      </c>
      <c r="B2">
        <v>2.72</v>
      </c>
    </row>
    <row r="4" spans="1:2" x14ac:dyDescent="0.25">
      <c r="A4" t="s">
        <v>7</v>
      </c>
      <c r="B4">
        <f>B2*62.4/B1-1</f>
        <v>0.36048925053533187</v>
      </c>
    </row>
    <row r="8" spans="1:2" x14ac:dyDescent="0.25">
      <c r="A8" t="s">
        <v>8</v>
      </c>
      <c r="B8">
        <f>'6.3'!C4/100</f>
        <v>0.12300000000000001</v>
      </c>
    </row>
    <row r="10" spans="1:2" x14ac:dyDescent="0.25">
      <c r="A10" t="s">
        <v>9</v>
      </c>
      <c r="B10">
        <f>B8*B2/B4</f>
        <v>0.92807205624903799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924A-75C7-4AC3-9384-0DE07749BBC2}">
  <dimension ref="A1:E9"/>
  <sheetViews>
    <sheetView tabSelected="1" workbookViewId="0">
      <selection activeCell="D2" sqref="D2"/>
    </sheetView>
  </sheetViews>
  <sheetFormatPr defaultRowHeight="15" x14ac:dyDescent="0.25"/>
  <cols>
    <col min="1" max="1" width="19.28515625" bestFit="1" customWidth="1"/>
    <col min="4" max="4" width="14.5703125" bestFit="1" customWidth="1"/>
  </cols>
  <sheetData>
    <row r="1" spans="1:5" x14ac:dyDescent="0.25">
      <c r="A1" t="s">
        <v>10</v>
      </c>
      <c r="B1" t="s">
        <v>7</v>
      </c>
      <c r="C1" t="s">
        <v>14</v>
      </c>
      <c r="D1" t="s">
        <v>17</v>
      </c>
      <c r="E1" t="s">
        <v>14</v>
      </c>
    </row>
    <row r="2" spans="1:5" x14ac:dyDescent="0.25">
      <c r="A2" t="s">
        <v>11</v>
      </c>
      <c r="B2">
        <v>0.82</v>
      </c>
      <c r="C2">
        <v>11</v>
      </c>
      <c r="D2">
        <f>$B$9/(62.4/(1+B2))</f>
        <v>8564.7058823529405</v>
      </c>
      <c r="E2">
        <f>D2*C2</f>
        <v>94211.76470588235</v>
      </c>
    </row>
    <row r="3" spans="1:5" x14ac:dyDescent="0.25">
      <c r="A3" s="3" t="s">
        <v>12</v>
      </c>
      <c r="B3" s="3">
        <v>1.1000000000000001</v>
      </c>
      <c r="C3" s="3">
        <v>8</v>
      </c>
      <c r="D3" s="3">
        <f t="shared" ref="D3:D5" si="0">$B$9/(62.4/(1+B3))</f>
        <v>9882.3529411764703</v>
      </c>
      <c r="E3" s="3">
        <f t="shared" ref="E3:E5" si="1">D3*C3</f>
        <v>79058.823529411762</v>
      </c>
    </row>
    <row r="4" spans="1:5" x14ac:dyDescent="0.25">
      <c r="A4" t="s">
        <v>13</v>
      </c>
      <c r="B4">
        <v>0.9</v>
      </c>
      <c r="C4">
        <v>9</v>
      </c>
      <c r="D4">
        <f t="shared" si="0"/>
        <v>8941.1764705882342</v>
      </c>
      <c r="E4">
        <f t="shared" si="1"/>
        <v>80470.588235294112</v>
      </c>
    </row>
    <row r="5" spans="1:5" x14ac:dyDescent="0.25">
      <c r="A5" t="s">
        <v>13</v>
      </c>
      <c r="B5">
        <v>0.78</v>
      </c>
      <c r="C5">
        <v>10</v>
      </c>
      <c r="D5">
        <f t="shared" si="0"/>
        <v>8376.4705882352937</v>
      </c>
      <c r="E5">
        <f t="shared" si="1"/>
        <v>83764.705882352937</v>
      </c>
    </row>
    <row r="7" spans="1:5" x14ac:dyDescent="0.25">
      <c r="A7" t="s">
        <v>15</v>
      </c>
      <c r="B7">
        <v>8000</v>
      </c>
    </row>
    <row r="8" spans="1:5" x14ac:dyDescent="0.25">
      <c r="A8" t="s">
        <v>7</v>
      </c>
      <c r="B8">
        <v>0.7</v>
      </c>
    </row>
    <row r="9" spans="1:5" x14ac:dyDescent="0.25">
      <c r="A9" t="s">
        <v>16</v>
      </c>
      <c r="B9">
        <f>B7*62.4/(1+B8)</f>
        <v>293647.0588235294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6.3</vt:lpstr>
      <vt:lpstr>6.4</vt:lpstr>
      <vt:lpstr>6.8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Sigman</dc:creator>
  <cp:lastModifiedBy>Jake Sigman</cp:lastModifiedBy>
  <dcterms:created xsi:type="dcterms:W3CDTF">2015-06-05T18:17:20Z</dcterms:created>
  <dcterms:modified xsi:type="dcterms:W3CDTF">2023-03-06T17:45:50Z</dcterms:modified>
</cp:coreProperties>
</file>