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00" yWindow="1480" windowWidth="25600" windowHeight="18400" tabRatio="610" activeTab="1"/>
  </bookViews>
  <sheets>
    <sheet name="Section 1A SCCVL Men" sheetId="1" r:id="rId1"/>
    <sheet name="Section 1A SCCVL Women" sheetId="2" r:id="rId2"/>
    <sheet name="Section 3A SCCVL Men" sheetId="3" r:id="rId3"/>
    <sheet name="Section 3A SCCVL Wome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2" l="1"/>
  <c r="H5" i="4"/>
  <c r="B4" i="4"/>
  <c r="B5" i="4"/>
  <c r="B6" i="4"/>
  <c r="H5" i="3"/>
  <c r="B5" i="3"/>
  <c r="B4" i="3"/>
  <c r="B6" i="3"/>
  <c r="B22" i="2"/>
  <c r="B20" i="2"/>
  <c r="B21" i="2"/>
  <c r="H20" i="2"/>
  <c r="B9" i="2"/>
  <c r="B10" i="2"/>
  <c r="B4" i="2"/>
  <c r="B5" i="2"/>
  <c r="B20" i="1"/>
  <c r="B21" i="1"/>
  <c r="B22" i="1"/>
  <c r="H20" i="1"/>
  <c r="B9" i="1"/>
  <c r="B10" i="1"/>
  <c r="B4" i="1"/>
  <c r="B5" i="1"/>
  <c r="H7" i="1"/>
</calcChain>
</file>

<file path=xl/sharedStrings.xml><?xml version="1.0" encoding="utf-8"?>
<sst xmlns="http://schemas.openxmlformats.org/spreadsheetml/2006/main" count="120" uniqueCount="52">
  <si>
    <t>n1:</t>
  </si>
  <si>
    <t>n2:</t>
  </si>
  <si>
    <t>var = p(1-p)</t>
  </si>
  <si>
    <t>p1:</t>
  </si>
  <si>
    <t>p2:</t>
  </si>
  <si>
    <t>1-p1:</t>
  </si>
  <si>
    <t>1-p2:</t>
  </si>
  <si>
    <t>95%  C.I.</t>
  </si>
  <si>
    <t>var1:</t>
  </si>
  <si>
    <t>var2:</t>
  </si>
  <si>
    <t>z(0.05):</t>
  </si>
  <si>
    <t>H0: p1=p2</t>
  </si>
  <si>
    <t>H1: p1&gt;p2</t>
  </si>
  <si>
    <t>sqrt((var1/n1) + (var2/n2))</t>
  </si>
  <si>
    <t>(p1 - p2) - (u1 - u2)</t>
  </si>
  <si>
    <t>z =</t>
  </si>
  <si>
    <t>Expected</t>
  </si>
  <si>
    <t>u1 - u2:</t>
  </si>
  <si>
    <t>z:</t>
  </si>
  <si>
    <t>z &lt;= z(0.05)</t>
  </si>
  <si>
    <t>z &gt; z(0.05)</t>
  </si>
  <si>
    <t>Hypothesis Test #1: Section 1A: SCCVL Men's</t>
  </si>
  <si>
    <t>Hypothesis Test #2: Section 1A: SCCVL Men's</t>
  </si>
  <si>
    <t>H0: p = 0.75</t>
  </si>
  <si>
    <t>H1: p &gt; 0.75</t>
  </si>
  <si>
    <t>p:</t>
  </si>
  <si>
    <t>1-p:</t>
  </si>
  <si>
    <t>var:</t>
  </si>
  <si>
    <t>n:</t>
  </si>
  <si>
    <t>u:</t>
  </si>
  <si>
    <t>Description: Fewer varsity players make their team than non-varsity counterparts.</t>
  </si>
  <si>
    <t>Therefore, we disprove our first hypothesis.</t>
  </si>
  <si>
    <t>Description: Less than 75% of all players trying out make their team.</t>
  </si>
  <si>
    <t>Hypothesis Test #1: Section 1A: SCCVL Women's</t>
  </si>
  <si>
    <t>Hypothesis Test #2: Section 1A: SCCVL Women's</t>
  </si>
  <si>
    <t>Therefore, we cannot disprove our second hypothesis.</t>
  </si>
  <si>
    <t>Hypothesis Test: Section 3A: SCCVL Men's</t>
  </si>
  <si>
    <t>Description: The average number of Open teams is at least 1.</t>
  </si>
  <si>
    <t>H0: x = 1</t>
  </si>
  <si>
    <t>z &lt; z(0.05)</t>
  </si>
  <si>
    <t>z &gt;= z(0.05)</t>
  </si>
  <si>
    <t>x:</t>
  </si>
  <si>
    <t>sd:</t>
  </si>
  <si>
    <t>Number of Open teams:</t>
  </si>
  <si>
    <t>x =</t>
  </si>
  <si>
    <t>0*(# 0 teams) + 1*(# 1 teams) + 2*(# 2 teams)</t>
  </si>
  <si>
    <t>total number of teams</t>
  </si>
  <si>
    <t>var =</t>
  </si>
  <si>
    <t>0*(# 0 teams - x)^2 + 1*(# 1 teams - x)^2 + 2*(# 2 teams - x)^2</t>
  </si>
  <si>
    <t>total number of teams - 1</t>
  </si>
  <si>
    <t>Therefore, we cannot disprove our first hypothesis.</t>
  </si>
  <si>
    <t>H1: x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</si>
</sst>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charset val="128"/>
      <scheme val="minor"/>
    </font>
    <font>
      <sz val="12"/>
      <color rgb="FFFF0000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8000"/>
      <name val="Calibri"/>
      <scheme val="minor"/>
    </font>
    <font>
      <b/>
      <i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16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/>
    <xf numFmtId="0" fontId="5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12">
    <dxf>
      <font>
        <color rgb="FFFF0000"/>
      </font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FF0000"/>
      </font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FF0000"/>
      </font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FF0000"/>
      </font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FF0000"/>
      </font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FF0000"/>
      </font>
    </dxf>
    <dxf>
      <font>
        <color rgb="FF008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18" sqref="D18"/>
    </sheetView>
  </sheetViews>
  <sheetFormatPr baseColWidth="10" defaultRowHeight="15" x14ac:dyDescent="0"/>
  <sheetData>
    <row r="1" spans="1:9">
      <c r="A1" s="9" t="s">
        <v>21</v>
      </c>
      <c r="E1" t="s">
        <v>30</v>
      </c>
    </row>
    <row r="3" spans="1:9">
      <c r="A3" t="s">
        <v>3</v>
      </c>
      <c r="B3">
        <v>0.89</v>
      </c>
      <c r="E3" s="4" t="s">
        <v>11</v>
      </c>
      <c r="G3" s="2" t="s">
        <v>15</v>
      </c>
      <c r="H3" s="1" t="s">
        <v>14</v>
      </c>
      <c r="I3" s="1"/>
    </row>
    <row r="4" spans="1:9">
      <c r="A4" t="s">
        <v>5</v>
      </c>
      <c r="B4">
        <f>1-B3</f>
        <v>0.10999999999999999</v>
      </c>
      <c r="E4" s="5" t="s">
        <v>19</v>
      </c>
      <c r="H4" t="s">
        <v>13</v>
      </c>
    </row>
    <row r="5" spans="1:9">
      <c r="A5" t="s">
        <v>8</v>
      </c>
      <c r="B5">
        <f>B3*B4</f>
        <v>9.7899999999999987E-2</v>
      </c>
      <c r="E5" s="6" t="s">
        <v>12</v>
      </c>
    </row>
    <row r="6" spans="1:9">
      <c r="A6" t="s">
        <v>0</v>
      </c>
      <c r="B6">
        <v>21</v>
      </c>
      <c r="E6" s="7" t="s">
        <v>20</v>
      </c>
      <c r="G6" s="2" t="s">
        <v>10</v>
      </c>
      <c r="H6">
        <v>1.645</v>
      </c>
    </row>
    <row r="7" spans="1:9">
      <c r="G7" s="2" t="s">
        <v>18</v>
      </c>
      <c r="H7" s="3">
        <f>((B3-B8)-B13)/SQRT((B5/B6)+(B10/B11))</f>
        <v>4.3188870314906467</v>
      </c>
    </row>
    <row r="8" spans="1:9">
      <c r="A8" t="s">
        <v>4</v>
      </c>
      <c r="B8">
        <v>0.57999999999999996</v>
      </c>
      <c r="E8" t="s">
        <v>2</v>
      </c>
    </row>
    <row r="9" spans="1:9">
      <c r="A9" t="s">
        <v>6</v>
      </c>
      <c r="B9">
        <f>1-B8</f>
        <v>0.42000000000000004</v>
      </c>
      <c r="E9" t="s">
        <v>7</v>
      </c>
    </row>
    <row r="10" spans="1:9">
      <c r="A10" t="s">
        <v>9</v>
      </c>
      <c r="B10">
        <f>B8*B9</f>
        <v>0.24360000000000001</v>
      </c>
    </row>
    <row r="11" spans="1:9">
      <c r="A11" t="s">
        <v>1</v>
      </c>
      <c r="B11">
        <v>497</v>
      </c>
    </row>
    <row r="13" spans="1:9">
      <c r="A13" t="s">
        <v>17</v>
      </c>
      <c r="B13">
        <v>0</v>
      </c>
      <c r="E13" s="8" t="s">
        <v>31</v>
      </c>
      <c r="F13" s="8"/>
      <c r="G13" s="8"/>
      <c r="H13" s="8"/>
    </row>
    <row r="16" spans="1:9">
      <c r="A16" s="9" t="s">
        <v>22</v>
      </c>
      <c r="E16" t="s">
        <v>32</v>
      </c>
    </row>
    <row r="18" spans="1:8">
      <c r="E18" s="12" t="s">
        <v>23</v>
      </c>
    </row>
    <row r="19" spans="1:8">
      <c r="A19" t="s">
        <v>25</v>
      </c>
      <c r="B19">
        <v>0.59</v>
      </c>
      <c r="E19" s="13" t="s">
        <v>19</v>
      </c>
      <c r="G19" s="2" t="s">
        <v>10</v>
      </c>
      <c r="H19">
        <v>1.645</v>
      </c>
    </row>
    <row r="20" spans="1:8">
      <c r="A20" t="s">
        <v>26</v>
      </c>
      <c r="B20">
        <f>1-B19</f>
        <v>0.41000000000000003</v>
      </c>
      <c r="E20" s="10" t="s">
        <v>24</v>
      </c>
      <c r="G20" s="2" t="s">
        <v>18</v>
      </c>
      <c r="H20" s="3">
        <f>(B19-B25)/SQRT(B21/B22)</f>
        <v>-7.404008835592796</v>
      </c>
    </row>
    <row r="21" spans="1:8">
      <c r="A21" t="s">
        <v>27</v>
      </c>
      <c r="B21">
        <f>B19*B20</f>
        <v>0.2419</v>
      </c>
      <c r="E21" s="11" t="s">
        <v>20</v>
      </c>
    </row>
    <row r="22" spans="1:8">
      <c r="A22" t="s">
        <v>28</v>
      </c>
      <c r="B22">
        <f>B6+B11</f>
        <v>518</v>
      </c>
    </row>
    <row r="24" spans="1:8">
      <c r="A24" t="s">
        <v>16</v>
      </c>
    </row>
    <row r="25" spans="1:8">
      <c r="A25" t="s">
        <v>29</v>
      </c>
      <c r="B25">
        <v>0.75</v>
      </c>
      <c r="E25" s="8" t="s">
        <v>35</v>
      </c>
      <c r="F25" s="8"/>
      <c r="G25" s="8"/>
      <c r="H25" s="8"/>
    </row>
  </sheetData>
  <conditionalFormatting sqref="H7">
    <cfRule type="expression" dxfId="11" priority="3">
      <formula>$H$7&lt;=$H$6</formula>
    </cfRule>
    <cfRule type="expression" dxfId="10" priority="4">
      <formula>$H$7&gt;$H$6</formula>
    </cfRule>
  </conditionalFormatting>
  <conditionalFormatting sqref="H20">
    <cfRule type="expression" dxfId="9" priority="1">
      <formula>$H$20&lt;=$H$19</formula>
    </cfRule>
    <cfRule type="expression" dxfId="8" priority="2">
      <formula>$H$20&gt;$H$19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8" sqref="H8"/>
    </sheetView>
  </sheetViews>
  <sheetFormatPr baseColWidth="10" defaultRowHeight="15" x14ac:dyDescent="0"/>
  <sheetData>
    <row r="1" spans="1:9">
      <c r="A1" s="9" t="s">
        <v>33</v>
      </c>
      <c r="E1" t="s">
        <v>30</v>
      </c>
    </row>
    <row r="3" spans="1:9">
      <c r="A3" t="s">
        <v>3</v>
      </c>
      <c r="B3">
        <v>0.83</v>
      </c>
      <c r="E3" s="4" t="s">
        <v>11</v>
      </c>
      <c r="G3" s="2" t="s">
        <v>15</v>
      </c>
      <c r="H3" s="1" t="s">
        <v>14</v>
      </c>
      <c r="I3" s="1"/>
    </row>
    <row r="4" spans="1:9">
      <c r="A4" t="s">
        <v>5</v>
      </c>
      <c r="B4">
        <f>1-B3</f>
        <v>0.17000000000000004</v>
      </c>
      <c r="E4" s="5" t="s">
        <v>19</v>
      </c>
      <c r="H4" t="s">
        <v>13</v>
      </c>
    </row>
    <row r="5" spans="1:9">
      <c r="A5" t="s">
        <v>8</v>
      </c>
      <c r="B5">
        <f>B3*B4</f>
        <v>0.14110000000000003</v>
      </c>
      <c r="E5" s="6" t="s">
        <v>12</v>
      </c>
    </row>
    <row r="6" spans="1:9">
      <c r="A6" t="s">
        <v>0</v>
      </c>
      <c r="B6">
        <v>43</v>
      </c>
      <c r="E6" s="7" t="s">
        <v>20</v>
      </c>
      <c r="G6" s="2" t="s">
        <v>10</v>
      </c>
      <c r="H6">
        <v>1.645</v>
      </c>
    </row>
    <row r="7" spans="1:9">
      <c r="G7" s="2" t="s">
        <v>18</v>
      </c>
      <c r="H7" s="3">
        <f>((B3-B8)-B13)/SQRT((B5/B6)+(B10/B11))</f>
        <v>2.4392258587583724</v>
      </c>
    </row>
    <row r="8" spans="1:9">
      <c r="A8" t="s">
        <v>4</v>
      </c>
      <c r="B8">
        <v>0.68</v>
      </c>
      <c r="E8" t="s">
        <v>2</v>
      </c>
    </row>
    <row r="9" spans="1:9">
      <c r="A9" t="s">
        <v>6</v>
      </c>
      <c r="B9">
        <f>1-B8</f>
        <v>0.31999999999999995</v>
      </c>
      <c r="E9" t="s">
        <v>7</v>
      </c>
    </row>
    <row r="10" spans="1:9">
      <c r="A10" t="s">
        <v>9</v>
      </c>
      <c r="B10">
        <f>B8*B9</f>
        <v>0.21759999999999999</v>
      </c>
    </row>
    <row r="11" spans="1:9">
      <c r="A11" t="s">
        <v>1</v>
      </c>
      <c r="B11">
        <v>435</v>
      </c>
    </row>
    <row r="13" spans="1:9">
      <c r="A13" t="s">
        <v>17</v>
      </c>
      <c r="B13">
        <v>0</v>
      </c>
      <c r="E13" s="8" t="s">
        <v>31</v>
      </c>
      <c r="F13" s="8"/>
      <c r="G13" s="8"/>
      <c r="H13" s="8"/>
    </row>
    <row r="16" spans="1:9">
      <c r="A16" s="9" t="s">
        <v>34</v>
      </c>
      <c r="E16" t="s">
        <v>32</v>
      </c>
    </row>
    <row r="18" spans="1:8">
      <c r="E18" s="12" t="s">
        <v>23</v>
      </c>
    </row>
    <row r="19" spans="1:8">
      <c r="A19" t="s">
        <v>25</v>
      </c>
      <c r="B19">
        <v>0.67</v>
      </c>
      <c r="E19" s="13" t="s">
        <v>19</v>
      </c>
      <c r="G19" s="2" t="s">
        <v>10</v>
      </c>
      <c r="H19">
        <v>1.645</v>
      </c>
    </row>
    <row r="20" spans="1:8">
      <c r="A20" t="s">
        <v>26</v>
      </c>
      <c r="B20">
        <f>1-B19</f>
        <v>0.32999999999999996</v>
      </c>
      <c r="E20" s="10" t="s">
        <v>24</v>
      </c>
      <c r="G20" s="2" t="s">
        <v>18</v>
      </c>
      <c r="H20" s="3">
        <f>(B19-B25)/SQRT(B21/B22)</f>
        <v>-3.7197141260528004</v>
      </c>
    </row>
    <row r="21" spans="1:8">
      <c r="A21" t="s">
        <v>27</v>
      </c>
      <c r="B21">
        <f>B19*B20</f>
        <v>0.22109999999999999</v>
      </c>
      <c r="E21" s="11" t="s">
        <v>20</v>
      </c>
    </row>
    <row r="22" spans="1:8">
      <c r="A22" t="s">
        <v>28</v>
      </c>
      <c r="B22">
        <f>B6+B11</f>
        <v>478</v>
      </c>
    </row>
    <row r="24" spans="1:8">
      <c r="A24" t="s">
        <v>16</v>
      </c>
    </row>
    <row r="25" spans="1:8">
      <c r="A25" t="s">
        <v>29</v>
      </c>
      <c r="B25">
        <v>0.75</v>
      </c>
      <c r="E25" s="8" t="s">
        <v>35</v>
      </c>
      <c r="F25" s="8"/>
      <c r="G25" s="8"/>
      <c r="H25" s="8"/>
    </row>
  </sheetData>
  <conditionalFormatting sqref="H7">
    <cfRule type="expression" dxfId="7" priority="3">
      <formula>$H$7&lt;=$H$6</formula>
    </cfRule>
    <cfRule type="expression" dxfId="6" priority="4">
      <formula>$H$7&gt;$H$6</formula>
    </cfRule>
  </conditionalFormatting>
  <conditionalFormatting sqref="H20">
    <cfRule type="expression" dxfId="5" priority="1">
      <formula>$H$20&lt;=$H$19</formula>
    </cfRule>
    <cfRule type="expression" dxfId="4" priority="2">
      <formula>$H$20&gt;$H$19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17" sqref="G17"/>
    </sheetView>
  </sheetViews>
  <sheetFormatPr baseColWidth="10" defaultRowHeight="15" x14ac:dyDescent="0"/>
  <sheetData>
    <row r="1" spans="1:8">
      <c r="A1" s="9" t="s">
        <v>36</v>
      </c>
      <c r="E1" t="s">
        <v>37</v>
      </c>
    </row>
    <row r="3" spans="1:8">
      <c r="E3" s="12" t="s">
        <v>38</v>
      </c>
    </row>
    <row r="4" spans="1:8">
      <c r="A4" t="s">
        <v>41</v>
      </c>
      <c r="B4" s="15">
        <f>(A14*B14+A15*B15+A16*B16)/B7</f>
        <v>1.0833333333333333</v>
      </c>
      <c r="E4" s="13" t="s">
        <v>40</v>
      </c>
      <c r="G4" s="2" t="s">
        <v>10</v>
      </c>
      <c r="H4">
        <v>-1.645</v>
      </c>
    </row>
    <row r="5" spans="1:8">
      <c r="A5" t="s">
        <v>42</v>
      </c>
      <c r="B5" s="3">
        <f>SQRT((B14*(A14-B4)^2+B15*(A15-B4)^2+B16*(A16-B4)^2)/(B7-1))</f>
        <v>0.79296146109875909</v>
      </c>
      <c r="E5" s="10" t="s">
        <v>51</v>
      </c>
      <c r="G5" s="2" t="s">
        <v>18</v>
      </c>
      <c r="H5" s="3">
        <f>(B4-B10)/SQRT(B6/B7)</f>
        <v>0.36404686577682205</v>
      </c>
    </row>
    <row r="6" spans="1:8">
      <c r="A6" t="s">
        <v>27</v>
      </c>
      <c r="B6" s="3">
        <f>B5^2</f>
        <v>0.62878787878787878</v>
      </c>
      <c r="E6" s="11" t="s">
        <v>39</v>
      </c>
    </row>
    <row r="7" spans="1:8">
      <c r="A7" t="s">
        <v>28</v>
      </c>
      <c r="B7">
        <v>12</v>
      </c>
    </row>
    <row r="9" spans="1:8">
      <c r="A9" t="s">
        <v>16</v>
      </c>
    </row>
    <row r="10" spans="1:8">
      <c r="A10" t="s">
        <v>29</v>
      </c>
      <c r="B10" s="15">
        <v>1</v>
      </c>
      <c r="E10" s="8" t="s">
        <v>50</v>
      </c>
      <c r="F10" s="8"/>
      <c r="G10" s="8"/>
      <c r="H10" s="8"/>
    </row>
    <row r="13" spans="1:8">
      <c r="A13" t="s">
        <v>43</v>
      </c>
    </row>
    <row r="14" spans="1:8">
      <c r="A14">
        <v>0</v>
      </c>
      <c r="B14">
        <v>3</v>
      </c>
    </row>
    <row r="15" spans="1:8">
      <c r="A15">
        <v>1</v>
      </c>
      <c r="B15">
        <v>5</v>
      </c>
    </row>
    <row r="16" spans="1:8">
      <c r="A16">
        <v>2</v>
      </c>
      <c r="B16">
        <v>4</v>
      </c>
    </row>
    <row r="19" spans="1:6">
      <c r="A19" t="s">
        <v>44</v>
      </c>
      <c r="B19" s="1" t="s">
        <v>45</v>
      </c>
      <c r="C19" s="1"/>
      <c r="D19" s="1"/>
      <c r="E19" s="1"/>
    </row>
    <row r="20" spans="1:6">
      <c r="C20" t="s">
        <v>46</v>
      </c>
    </row>
    <row r="22" spans="1:6">
      <c r="A22" t="s">
        <v>47</v>
      </c>
      <c r="B22" s="1" t="s">
        <v>48</v>
      </c>
      <c r="C22" s="1"/>
      <c r="D22" s="1"/>
      <c r="E22" s="1"/>
      <c r="F22" s="1"/>
    </row>
    <row r="23" spans="1:6">
      <c r="D23" s="14" t="s">
        <v>49</v>
      </c>
    </row>
  </sheetData>
  <conditionalFormatting sqref="H5">
    <cfRule type="expression" dxfId="3" priority="1">
      <formula>$H$5&gt;=$H$4</formula>
    </cfRule>
    <cfRule type="expression" dxfId="2" priority="2">
      <formula>$H$5&lt;$H$4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6" sqref="H6"/>
    </sheetView>
  </sheetViews>
  <sheetFormatPr baseColWidth="10" defaultRowHeight="15" x14ac:dyDescent="0"/>
  <sheetData>
    <row r="1" spans="1:8">
      <c r="A1" s="9" t="s">
        <v>36</v>
      </c>
      <c r="E1" t="s">
        <v>37</v>
      </c>
    </row>
    <row r="3" spans="1:8">
      <c r="E3" s="12" t="s">
        <v>38</v>
      </c>
    </row>
    <row r="4" spans="1:8">
      <c r="A4" t="s">
        <v>41</v>
      </c>
      <c r="B4" s="15">
        <f>(A14*B14+A15*B15+A16*B16)/B7</f>
        <v>0.84615384615384615</v>
      </c>
      <c r="E4" s="13" t="s">
        <v>40</v>
      </c>
      <c r="G4" s="2" t="s">
        <v>10</v>
      </c>
      <c r="H4">
        <v>-1.645</v>
      </c>
    </row>
    <row r="5" spans="1:8">
      <c r="A5" t="s">
        <v>42</v>
      </c>
      <c r="B5" s="3">
        <f>SQRT((B14*(A14-B4)^2+B15*(A15-B4)^2+B16*(A16-B4)^2)/(B7-1))</f>
        <v>0.68873723172119439</v>
      </c>
      <c r="E5" s="10" t="s">
        <v>51</v>
      </c>
      <c r="G5" s="2" t="s">
        <v>18</v>
      </c>
      <c r="H5" s="3">
        <f>(B4-B10)/SQRT(B6/B7)</f>
        <v>-0.80538726625682933</v>
      </c>
    </row>
    <row r="6" spans="1:8">
      <c r="A6" t="s">
        <v>27</v>
      </c>
      <c r="B6" s="3">
        <f>B5^2</f>
        <v>0.47435897435897423</v>
      </c>
      <c r="E6" s="11" t="s">
        <v>39</v>
      </c>
    </row>
    <row r="7" spans="1:8">
      <c r="A7" t="s">
        <v>28</v>
      </c>
      <c r="B7">
        <v>13</v>
      </c>
    </row>
    <row r="9" spans="1:8">
      <c r="A9" t="s">
        <v>16</v>
      </c>
    </row>
    <row r="10" spans="1:8">
      <c r="A10" t="s">
        <v>29</v>
      </c>
      <c r="B10" s="15">
        <v>1</v>
      </c>
      <c r="E10" s="8" t="s">
        <v>50</v>
      </c>
      <c r="F10" s="8"/>
      <c r="G10" s="8"/>
      <c r="H10" s="8"/>
    </row>
    <row r="13" spans="1:8">
      <c r="A13" t="s">
        <v>43</v>
      </c>
    </row>
    <row r="14" spans="1:8">
      <c r="A14">
        <v>0</v>
      </c>
      <c r="B14">
        <v>4</v>
      </c>
    </row>
    <row r="15" spans="1:8">
      <c r="A15">
        <v>1</v>
      </c>
      <c r="B15">
        <v>7</v>
      </c>
    </row>
    <row r="16" spans="1:8">
      <c r="A16">
        <v>2</v>
      </c>
      <c r="B16">
        <v>2</v>
      </c>
    </row>
    <row r="19" spans="1:6">
      <c r="A19" t="s">
        <v>44</v>
      </c>
      <c r="B19" s="1" t="s">
        <v>45</v>
      </c>
      <c r="C19" s="1"/>
      <c r="D19" s="1"/>
      <c r="E19" s="1"/>
    </row>
    <row r="20" spans="1:6">
      <c r="C20" t="s">
        <v>46</v>
      </c>
    </row>
    <row r="22" spans="1:6">
      <c r="A22" t="s">
        <v>47</v>
      </c>
      <c r="B22" s="1" t="s">
        <v>48</v>
      </c>
      <c r="C22" s="1"/>
      <c r="D22" s="1"/>
      <c r="E22" s="1"/>
      <c r="F22" s="1"/>
    </row>
    <row r="23" spans="1:6">
      <c r="D23" s="14" t="s">
        <v>49</v>
      </c>
    </row>
  </sheetData>
  <conditionalFormatting sqref="H5">
    <cfRule type="expression" dxfId="1" priority="1">
      <formula>$H$5&gt;=$H$4</formula>
    </cfRule>
    <cfRule type="expression" dxfId="0" priority="2">
      <formula>$H$5&lt;$H$4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 1A SCCVL Men</vt:lpstr>
      <vt:lpstr>Section 1A SCCVL Women</vt:lpstr>
      <vt:lpstr>Section 3A SCCVL Men</vt:lpstr>
      <vt:lpstr>Section 3A SCCVL Women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2019-12-26T00:23:51Z</dcterms:created>
  <dcterms:modified xsi:type="dcterms:W3CDTF">2019-12-27T04:00:05Z</dcterms:modified>
</cp:coreProperties>
</file>