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 defaultThemeVersion="124226"/>
  <bookViews>
    <workbookView xWindow="0" yWindow="0" windowWidth="25605" windowHeight="16440" tabRatio="500"/>
  </bookViews>
  <sheets>
    <sheet name="Sheet1" sheetId="1" r:id="rId1"/>
    <sheet name="BOM" sheetId="2" r:id="rId2"/>
  </sheets>
  <calcPr calcId="125725"/>
</workbook>
</file>

<file path=xl/calcChain.xml><?xml version="1.0" encoding="utf-8"?>
<calcChain xmlns="http://schemas.openxmlformats.org/spreadsheetml/2006/main">
  <c r="D21" i="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K11" i="1"/>
  <c r="K22"/>
  <c r="I22"/>
  <c r="K3"/>
  <c r="K4"/>
  <c r="K5"/>
  <c r="K6"/>
  <c r="K7"/>
  <c r="K8"/>
  <c r="K9"/>
  <c r="K10"/>
  <c r="K12"/>
  <c r="K13"/>
  <c r="K14"/>
  <c r="K15"/>
  <c r="K16"/>
  <c r="K17"/>
  <c r="K18"/>
  <c r="K19"/>
  <c r="K2"/>
  <c r="K24" l="1"/>
  <c r="K27" s="1"/>
</calcChain>
</file>

<file path=xl/sharedStrings.xml><?xml version="1.0" encoding="utf-8"?>
<sst xmlns="http://schemas.openxmlformats.org/spreadsheetml/2006/main" count="143" uniqueCount="88">
  <si>
    <t>Index</t>
  </si>
  <si>
    <t>Quantity</t>
  </si>
  <si>
    <t>Part Number</t>
  </si>
  <si>
    <t>Manufacturer Part Number</t>
  </si>
  <si>
    <t>Description</t>
  </si>
  <si>
    <t>Customer Reference</t>
  </si>
  <si>
    <t>Backorder</t>
  </si>
  <si>
    <t>Unit Price</t>
  </si>
  <si>
    <t>Extended Price</t>
  </si>
  <si>
    <t>LM1117IMPX-3.3/NOPBCT-ND</t>
  </si>
  <si>
    <t>LM1117IMPX-3.3/NOPB</t>
  </si>
  <si>
    <t>IC REG LDO 3.3V 0.8A SOT223</t>
  </si>
  <si>
    <t/>
  </si>
  <si>
    <t>$9.27</t>
  </si>
  <si>
    <t>609-4613-1-ND</t>
  </si>
  <si>
    <t>10118192-0001LF</t>
  </si>
  <si>
    <t>CONN USB MICRO B RECPT SMT R/A</t>
  </si>
  <si>
    <t>$1.38</t>
  </si>
  <si>
    <t>1276-6780-1-ND</t>
  </si>
  <si>
    <t>CL21A226MOCLRNC</t>
  </si>
  <si>
    <t>CAP CER 22UF 16V X5R 0805</t>
  </si>
  <si>
    <t>$1.68</t>
  </si>
  <si>
    <t>490-3296-1-ND</t>
  </si>
  <si>
    <t>GRM188R61C225KE15D</t>
  </si>
  <si>
    <t>CAP CER 2.2UF 16V X5R 0603</t>
  </si>
  <si>
    <t>$0.89</t>
  </si>
  <si>
    <t>475-1410-1-ND</t>
  </si>
  <si>
    <t>LG R971-KN-1</t>
  </si>
  <si>
    <t>LED GREEN DIFFUSED 0805 SMD</t>
  </si>
  <si>
    <t>$1.80</t>
  </si>
  <si>
    <t>P10.0KHCT-ND</t>
  </si>
  <si>
    <t>ERJ-3EKF1002V</t>
  </si>
  <si>
    <t>RES SMD 10K OHM 1% 1/10W 0603</t>
  </si>
  <si>
    <t>$0.36</t>
  </si>
  <si>
    <t>P1.00MHCT-ND</t>
  </si>
  <si>
    <t>ERJ-3EKF1004V</t>
  </si>
  <si>
    <t>RES SMD 1M OHM 1% 1/10W 0603</t>
  </si>
  <si>
    <t>P100HCT-ND</t>
  </si>
  <si>
    <t>ERJ-3EKF1000V</t>
  </si>
  <si>
    <t>RES SMD 100 OHM 1% 1/10W 0603</t>
  </si>
  <si>
    <t>P75.0HCT-ND</t>
  </si>
  <si>
    <t>ERJ-3EKF75R0V</t>
  </si>
  <si>
    <t>RES SMD 75 OHM 1% 1/10W 0603</t>
  </si>
  <si>
    <t>P51.0HCT-ND</t>
  </si>
  <si>
    <t>ERJ-3EKF51R0V</t>
  </si>
  <si>
    <t>RES SMD 51 OHM 1% 1/10W 0603</t>
  </si>
  <si>
    <t>732-7003-1-ND</t>
  </si>
  <si>
    <t>SWITCH TACTILE SPST-NO 0.05A 12V</t>
  </si>
  <si>
    <t>$1.75</t>
  </si>
  <si>
    <t>300-8763-ND</t>
  </si>
  <si>
    <t>CFS-20632768HZFB</t>
  </si>
  <si>
    <t>CRYSTAL 32.7680KHZ 12.5PF T/H</t>
  </si>
  <si>
    <t>644-1187-1-ND</t>
  </si>
  <si>
    <t>NX5032GA-16MHZ-STD-CSK-4</t>
  </si>
  <si>
    <t>CRYSTAL 16.0000MHZ 8PF SMD</t>
  </si>
  <si>
    <t>$2.16</t>
  </si>
  <si>
    <t>399-3744-1-ND</t>
  </si>
  <si>
    <t>T491C226K016AT</t>
  </si>
  <si>
    <t>CAP TANT 22UF 16V 10% 2413</t>
  </si>
  <si>
    <t>$1.98</t>
  </si>
  <si>
    <t>311-1772-1-ND</t>
  </si>
  <si>
    <t>CC0603JRNPO9BN240</t>
  </si>
  <si>
    <t>CAP CER 24PF 50V C0G/NPO 0603</t>
  </si>
  <si>
    <t>$0.65</t>
  </si>
  <si>
    <t>399-1049-1-ND</t>
  </si>
  <si>
    <t>C0603C100J5GACTU</t>
  </si>
  <si>
    <t>CAP CER 10PF 50V C0G/NP0 0603</t>
  </si>
  <si>
    <t>$0.60</t>
  </si>
  <si>
    <t>311-1777-1-ND</t>
  </si>
  <si>
    <t>CC0603JRX7R8BB104</t>
  </si>
  <si>
    <t>CAP CER 0.1UF 25V X7R 0603</t>
  </si>
  <si>
    <t>$0.58</t>
  </si>
  <si>
    <t>490-1536-1-ND</t>
  </si>
  <si>
    <t>GRM188R61C105KA93D</t>
  </si>
  <si>
    <t>CAP CER 1UF 16V X5R 0603</t>
  </si>
  <si>
    <t>$0.68</t>
  </si>
  <si>
    <t>Subtotal</t>
  </si>
  <si>
    <t>$27.02</t>
  </si>
  <si>
    <t>430181038816</t>
  </si>
  <si>
    <t>TM4C123GH6PMI7</t>
  </si>
  <si>
    <t>IC MCU 32BIT 256KB FLASH 64LQFP</t>
  </si>
  <si>
    <t>Fabrication</t>
  </si>
  <si>
    <t>OSH-Park</t>
  </si>
  <si>
    <t>Extended Cost</t>
  </si>
  <si>
    <t>2.71x2.06 inch (68.73x52.22 mm) 4 layer board.</t>
  </si>
  <si>
    <t>Component Subtotal per board</t>
  </si>
  <si>
    <t>Cost per board built</t>
  </si>
  <si>
    <t>BOM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</si>
</sst>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</numFmts>
  <fonts count="5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quotePrefix="1" applyFill="1" applyBorder="1"/>
    <xf numFmtId="0" fontId="2" fillId="0" borderId="0" xfId="0" applyFont="1" applyFill="1" applyBorder="1"/>
    <xf numFmtId="0" fontId="0" fillId="0" borderId="0" xfId="0" applyFill="1" applyBorder="1"/>
    <xf numFmtId="44" fontId="0" fillId="0" borderId="0" xfId="1" applyFont="1" applyFill="1" applyBorder="1"/>
    <xf numFmtId="164" fontId="0" fillId="0" borderId="0" xfId="1" applyNumberFormat="1" applyFont="1" applyFill="1" applyBorder="1"/>
    <xf numFmtId="44" fontId="0" fillId="0" borderId="0" xfId="1" applyNumberFormat="1" applyFont="1" applyFill="1" applyBorder="1"/>
    <xf numFmtId="44" fontId="0" fillId="0" borderId="0" xfId="0" applyNumberFormat="1" applyFont="1" applyFill="1" applyBorder="1"/>
    <xf numFmtId="0" fontId="2" fillId="0" borderId="0" xfId="0" applyFont="1" applyFill="1" applyBorder="1" applyAlignment="1"/>
    <xf numFmtId="44" fontId="4" fillId="0" borderId="0" xfId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7"/>
  <sheetViews>
    <sheetView tabSelected="1" zoomScaleNormal="100" workbookViewId="0">
      <selection activeCell="K27" sqref="K27"/>
    </sheetView>
  </sheetViews>
  <sheetFormatPr defaultRowHeight="15"/>
  <cols>
    <col min="1" max="1" width="6" bestFit="1" customWidth="1"/>
    <col min="2" max="2" width="8.7109375" bestFit="1" customWidth="1"/>
    <col min="3" max="3" width="27.5703125" bestFit="1" customWidth="1"/>
    <col min="4" max="4" width="27.140625" bestFit="1" customWidth="1"/>
    <col min="5" max="5" width="33" customWidth="1"/>
    <col min="6" max="6" width="9.85546875" customWidth="1"/>
    <col min="7" max="7" width="7.85546875" customWidth="1"/>
    <col min="8" max="8" width="10" customWidth="1"/>
    <col min="9" max="9" width="14.42578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87</v>
      </c>
      <c r="K1" s="1" t="s">
        <v>8</v>
      </c>
    </row>
    <row r="2" spans="1:11">
      <c r="A2">
        <v>1</v>
      </c>
      <c r="B2">
        <v>10</v>
      </c>
      <c r="C2" s="4" t="s">
        <v>9</v>
      </c>
      <c r="D2" t="s">
        <v>10</v>
      </c>
      <c r="E2" t="s">
        <v>11</v>
      </c>
      <c r="F2" t="s">
        <v>12</v>
      </c>
      <c r="G2">
        <v>0</v>
      </c>
      <c r="H2" s="6">
        <v>0.92700000000000005</v>
      </c>
      <c r="I2" t="s">
        <v>13</v>
      </c>
      <c r="J2">
        <v>1</v>
      </c>
      <c r="K2" s="7">
        <f>H2*J2</f>
        <v>0.92700000000000005</v>
      </c>
    </row>
    <row r="3" spans="1:11">
      <c r="A3">
        <v>2</v>
      </c>
      <c r="B3">
        <v>3</v>
      </c>
      <c r="C3" t="s">
        <v>14</v>
      </c>
      <c r="D3" s="4" t="s">
        <v>15</v>
      </c>
      <c r="E3" t="s">
        <v>16</v>
      </c>
      <c r="F3" t="s">
        <v>12</v>
      </c>
      <c r="G3">
        <v>0</v>
      </c>
      <c r="H3" s="6">
        <v>0.46</v>
      </c>
      <c r="I3" t="s">
        <v>17</v>
      </c>
      <c r="J3">
        <v>1</v>
      </c>
      <c r="K3" s="7">
        <f t="shared" ref="K3:K19" si="0">H3*J3</f>
        <v>0.46</v>
      </c>
    </row>
    <row r="4" spans="1:11">
      <c r="A4">
        <v>3</v>
      </c>
      <c r="B4">
        <v>10</v>
      </c>
      <c r="C4" t="s">
        <v>18</v>
      </c>
      <c r="D4" t="s">
        <v>19</v>
      </c>
      <c r="E4" t="s">
        <v>20</v>
      </c>
      <c r="F4" t="s">
        <v>12</v>
      </c>
      <c r="G4">
        <v>0</v>
      </c>
      <c r="H4" s="6">
        <v>0.16800000000000001</v>
      </c>
      <c r="I4" t="s">
        <v>21</v>
      </c>
      <c r="J4">
        <v>4</v>
      </c>
      <c r="K4" s="7">
        <f t="shared" si="0"/>
        <v>0.67200000000000004</v>
      </c>
    </row>
    <row r="5" spans="1:11">
      <c r="A5">
        <v>4</v>
      </c>
      <c r="B5">
        <v>10</v>
      </c>
      <c r="C5" t="s">
        <v>22</v>
      </c>
      <c r="D5" t="s">
        <v>23</v>
      </c>
      <c r="E5" t="s">
        <v>24</v>
      </c>
      <c r="F5" t="s">
        <v>12</v>
      </c>
      <c r="G5">
        <v>0</v>
      </c>
      <c r="H5" s="6">
        <v>8.8999999999999996E-2</v>
      </c>
      <c r="I5" t="s">
        <v>25</v>
      </c>
      <c r="J5">
        <v>1</v>
      </c>
      <c r="K5" s="7">
        <f t="shared" si="0"/>
        <v>8.8999999999999996E-2</v>
      </c>
    </row>
    <row r="6" spans="1:11">
      <c r="A6">
        <v>5</v>
      </c>
      <c r="B6">
        <v>10</v>
      </c>
      <c r="C6" t="s">
        <v>26</v>
      </c>
      <c r="D6" t="s">
        <v>27</v>
      </c>
      <c r="E6" t="s">
        <v>28</v>
      </c>
      <c r="F6" t="s">
        <v>12</v>
      </c>
      <c r="G6">
        <v>0</v>
      </c>
      <c r="H6" s="6">
        <v>0.18</v>
      </c>
      <c r="I6" t="s">
        <v>29</v>
      </c>
      <c r="J6">
        <v>1</v>
      </c>
      <c r="K6" s="7">
        <f t="shared" si="0"/>
        <v>0.18</v>
      </c>
    </row>
    <row r="7" spans="1:11">
      <c r="A7">
        <v>6</v>
      </c>
      <c r="B7">
        <v>25</v>
      </c>
      <c r="C7" t="s">
        <v>30</v>
      </c>
      <c r="D7" t="s">
        <v>31</v>
      </c>
      <c r="E7" t="s">
        <v>32</v>
      </c>
      <c r="F7" t="s">
        <v>12</v>
      </c>
      <c r="G7">
        <v>0</v>
      </c>
      <c r="H7" s="6">
        <v>1.44E-2</v>
      </c>
      <c r="I7" t="s">
        <v>33</v>
      </c>
      <c r="J7">
        <v>1</v>
      </c>
      <c r="K7" s="7">
        <f t="shared" si="0"/>
        <v>1.44E-2</v>
      </c>
    </row>
    <row r="8" spans="1:11">
      <c r="A8">
        <v>7</v>
      </c>
      <c r="B8">
        <v>25</v>
      </c>
      <c r="C8" t="s">
        <v>34</v>
      </c>
      <c r="D8" t="s">
        <v>35</v>
      </c>
      <c r="E8" t="s">
        <v>36</v>
      </c>
      <c r="F8" t="s">
        <v>12</v>
      </c>
      <c r="G8">
        <v>0</v>
      </c>
      <c r="H8" s="6">
        <v>1.44E-2</v>
      </c>
      <c r="I8" t="s">
        <v>33</v>
      </c>
      <c r="J8">
        <v>1</v>
      </c>
      <c r="K8" s="7">
        <f t="shared" si="0"/>
        <v>1.44E-2</v>
      </c>
    </row>
    <row r="9" spans="1:11">
      <c r="A9">
        <v>8</v>
      </c>
      <c r="B9">
        <v>25</v>
      </c>
      <c r="C9" t="s">
        <v>37</v>
      </c>
      <c r="D9" t="s">
        <v>38</v>
      </c>
      <c r="E9" t="s">
        <v>39</v>
      </c>
      <c r="F9" t="s">
        <v>12</v>
      </c>
      <c r="G9">
        <v>0</v>
      </c>
      <c r="H9" s="6">
        <v>1.44E-2</v>
      </c>
      <c r="I9" t="s">
        <v>33</v>
      </c>
      <c r="J9">
        <v>1</v>
      </c>
      <c r="K9" s="7">
        <f t="shared" si="0"/>
        <v>1.44E-2</v>
      </c>
    </row>
    <row r="10" spans="1:11">
      <c r="A10">
        <v>9</v>
      </c>
      <c r="B10">
        <v>25</v>
      </c>
      <c r="C10" t="s">
        <v>40</v>
      </c>
      <c r="D10" t="s">
        <v>41</v>
      </c>
      <c r="E10" t="s">
        <v>42</v>
      </c>
      <c r="F10" t="s">
        <v>12</v>
      </c>
      <c r="G10">
        <v>0</v>
      </c>
      <c r="H10" s="6">
        <v>1.44E-2</v>
      </c>
      <c r="I10" t="s">
        <v>33</v>
      </c>
      <c r="J10">
        <v>1</v>
      </c>
      <c r="K10" s="7">
        <f t="shared" si="0"/>
        <v>1.44E-2</v>
      </c>
    </row>
    <row r="11" spans="1:11">
      <c r="A11">
        <v>10</v>
      </c>
      <c r="B11">
        <v>25</v>
      </c>
      <c r="C11" t="s">
        <v>43</v>
      </c>
      <c r="D11" t="s">
        <v>44</v>
      </c>
      <c r="E11" t="s">
        <v>45</v>
      </c>
      <c r="F11" t="s">
        <v>12</v>
      </c>
      <c r="G11">
        <v>0</v>
      </c>
      <c r="H11" s="6">
        <v>1.44E-2</v>
      </c>
      <c r="I11" t="s">
        <v>33</v>
      </c>
      <c r="J11">
        <v>0</v>
      </c>
      <c r="K11" s="7">
        <f t="shared" si="0"/>
        <v>0</v>
      </c>
    </row>
    <row r="12" spans="1:11">
      <c r="A12">
        <v>11</v>
      </c>
      <c r="B12">
        <v>5</v>
      </c>
      <c r="C12" s="4" t="s">
        <v>46</v>
      </c>
      <c r="D12" s="2" t="s">
        <v>78</v>
      </c>
      <c r="E12" t="s">
        <v>47</v>
      </c>
      <c r="F12" t="s">
        <v>12</v>
      </c>
      <c r="G12">
        <v>0</v>
      </c>
      <c r="H12" s="6">
        <v>0.35</v>
      </c>
      <c r="I12" t="s">
        <v>48</v>
      </c>
      <c r="J12">
        <v>1</v>
      </c>
      <c r="K12" s="7">
        <f t="shared" si="0"/>
        <v>0.35</v>
      </c>
    </row>
    <row r="13" spans="1:11">
      <c r="A13">
        <v>12</v>
      </c>
      <c r="B13">
        <v>3</v>
      </c>
      <c r="C13" t="s">
        <v>49</v>
      </c>
      <c r="D13" t="s">
        <v>50</v>
      </c>
      <c r="E13" t="s">
        <v>51</v>
      </c>
      <c r="F13" t="s">
        <v>12</v>
      </c>
      <c r="G13">
        <v>0</v>
      </c>
      <c r="H13" s="6">
        <v>0.6</v>
      </c>
      <c r="I13" t="s">
        <v>29</v>
      </c>
      <c r="J13">
        <v>1</v>
      </c>
      <c r="K13" s="7">
        <f t="shared" si="0"/>
        <v>0.6</v>
      </c>
    </row>
    <row r="14" spans="1:11">
      <c r="A14">
        <v>13</v>
      </c>
      <c r="B14">
        <v>3</v>
      </c>
      <c r="C14" t="s">
        <v>52</v>
      </c>
      <c r="D14" t="s">
        <v>53</v>
      </c>
      <c r="E14" t="s">
        <v>54</v>
      </c>
      <c r="F14" t="s">
        <v>12</v>
      </c>
      <c r="G14">
        <v>0</v>
      </c>
      <c r="H14" s="6">
        <v>0.72</v>
      </c>
      <c r="I14" t="s">
        <v>55</v>
      </c>
      <c r="J14">
        <v>1</v>
      </c>
      <c r="K14" s="7">
        <f t="shared" si="0"/>
        <v>0.72</v>
      </c>
    </row>
    <row r="15" spans="1:11">
      <c r="A15">
        <v>14</v>
      </c>
      <c r="B15">
        <v>3</v>
      </c>
      <c r="C15" t="s">
        <v>56</v>
      </c>
      <c r="D15" t="s">
        <v>57</v>
      </c>
      <c r="E15" t="s">
        <v>58</v>
      </c>
      <c r="F15" t="s">
        <v>12</v>
      </c>
      <c r="G15">
        <v>0</v>
      </c>
      <c r="H15" s="6">
        <v>0.66</v>
      </c>
      <c r="I15" t="s">
        <v>59</v>
      </c>
      <c r="J15">
        <v>1</v>
      </c>
      <c r="K15" s="7">
        <f t="shared" si="0"/>
        <v>0.66</v>
      </c>
    </row>
    <row r="16" spans="1:11">
      <c r="A16">
        <v>15</v>
      </c>
      <c r="B16">
        <v>10</v>
      </c>
      <c r="C16" t="s">
        <v>60</v>
      </c>
      <c r="D16" t="s">
        <v>61</v>
      </c>
      <c r="E16" t="s">
        <v>62</v>
      </c>
      <c r="F16" t="s">
        <v>12</v>
      </c>
      <c r="G16">
        <v>0</v>
      </c>
      <c r="H16" s="6">
        <v>6.5000000000000002E-2</v>
      </c>
      <c r="I16" t="s">
        <v>63</v>
      </c>
      <c r="J16">
        <v>2</v>
      </c>
      <c r="K16" s="7">
        <f t="shared" si="0"/>
        <v>0.13</v>
      </c>
    </row>
    <row r="17" spans="1:11">
      <c r="A17">
        <v>16</v>
      </c>
      <c r="B17">
        <v>25</v>
      </c>
      <c r="C17" t="s">
        <v>64</v>
      </c>
      <c r="D17" t="s">
        <v>65</v>
      </c>
      <c r="E17" t="s">
        <v>66</v>
      </c>
      <c r="F17" t="s">
        <v>12</v>
      </c>
      <c r="G17">
        <v>0</v>
      </c>
      <c r="H17" s="6">
        <v>2.4E-2</v>
      </c>
      <c r="I17" t="s">
        <v>67</v>
      </c>
      <c r="J17">
        <v>2</v>
      </c>
      <c r="K17" s="7">
        <f t="shared" si="0"/>
        <v>4.8000000000000001E-2</v>
      </c>
    </row>
    <row r="18" spans="1:11">
      <c r="A18">
        <v>17</v>
      </c>
      <c r="B18">
        <v>25</v>
      </c>
      <c r="C18" t="s">
        <v>68</v>
      </c>
      <c r="D18" t="s">
        <v>69</v>
      </c>
      <c r="E18" t="s">
        <v>70</v>
      </c>
      <c r="F18" t="s">
        <v>12</v>
      </c>
      <c r="G18">
        <v>0</v>
      </c>
      <c r="H18" s="6">
        <v>2.3199999999999998E-2</v>
      </c>
      <c r="I18" t="s">
        <v>71</v>
      </c>
      <c r="J18">
        <v>5</v>
      </c>
      <c r="K18" s="7">
        <f t="shared" si="0"/>
        <v>0.11599999999999999</v>
      </c>
    </row>
    <row r="19" spans="1:11">
      <c r="A19">
        <v>18</v>
      </c>
      <c r="B19">
        <v>25</v>
      </c>
      <c r="C19" t="s">
        <v>72</v>
      </c>
      <c r="D19" t="s">
        <v>73</v>
      </c>
      <c r="E19" t="s">
        <v>74</v>
      </c>
      <c r="F19" t="s">
        <v>12</v>
      </c>
      <c r="G19">
        <v>0</v>
      </c>
      <c r="H19" s="6">
        <v>2.7199999999999998E-2</v>
      </c>
      <c r="I19" t="s">
        <v>75</v>
      </c>
      <c r="J19">
        <v>1</v>
      </c>
      <c r="K19" s="7">
        <f t="shared" si="0"/>
        <v>2.7199999999999998E-2</v>
      </c>
    </row>
    <row r="20" spans="1:11">
      <c r="A20" t="s">
        <v>12</v>
      </c>
      <c r="B20" t="s">
        <v>12</v>
      </c>
      <c r="C20" t="s">
        <v>12</v>
      </c>
      <c r="D20" t="s">
        <v>12</v>
      </c>
      <c r="E20" t="s">
        <v>12</v>
      </c>
      <c r="F20" t="s">
        <v>12</v>
      </c>
      <c r="G20" t="s">
        <v>12</v>
      </c>
      <c r="H20" t="s">
        <v>76</v>
      </c>
      <c r="I20" t="s">
        <v>77</v>
      </c>
    </row>
    <row r="22" spans="1:11">
      <c r="D22" t="s">
        <v>79</v>
      </c>
      <c r="E22" t="s">
        <v>80</v>
      </c>
      <c r="H22" s="5">
        <v>10.67</v>
      </c>
      <c r="I22" s="5">
        <f>H22*3</f>
        <v>32.01</v>
      </c>
      <c r="J22">
        <v>1</v>
      </c>
      <c r="K22" s="5">
        <f t="shared" ref="K22" si="1">H22*J22</f>
        <v>10.67</v>
      </c>
    </row>
    <row r="23" spans="1:11">
      <c r="K23" s="9" t="s">
        <v>85</v>
      </c>
    </row>
    <row r="24" spans="1:11">
      <c r="K24" s="10">
        <f>SUM(K2:K22)</f>
        <v>15.706800000000001</v>
      </c>
    </row>
    <row r="26" spans="1:11">
      <c r="D26" s="3" t="s">
        <v>81</v>
      </c>
      <c r="E26" s="3" t="s">
        <v>4</v>
      </c>
      <c r="F26" s="3" t="s">
        <v>1</v>
      </c>
      <c r="G26" s="3" t="s">
        <v>83</v>
      </c>
      <c r="I26" s="4"/>
      <c r="K26" s="3" t="s">
        <v>86</v>
      </c>
    </row>
    <row r="27" spans="1:11">
      <c r="D27" s="4" t="s">
        <v>82</v>
      </c>
      <c r="E27" t="s">
        <v>84</v>
      </c>
      <c r="F27">
        <v>3</v>
      </c>
      <c r="G27" s="5">
        <v>55.6</v>
      </c>
      <c r="K27" s="8">
        <f>K24+G27/F27</f>
        <v>34.240133333333333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22" sqref="D22"/>
    </sheetView>
  </sheetViews>
  <sheetFormatPr defaultRowHeight="15"/>
  <cols>
    <col min="1" max="1" width="27.140625" bestFit="1" customWidth="1"/>
  </cols>
  <sheetData>
    <row r="1" spans="1:4">
      <c r="A1" s="1" t="s">
        <v>3</v>
      </c>
      <c r="B1" s="1" t="s">
        <v>87</v>
      </c>
      <c r="C1" s="1" t="s">
        <v>7</v>
      </c>
      <c r="D1" s="1" t="s">
        <v>8</v>
      </c>
    </row>
    <row r="2" spans="1:4">
      <c r="A2" t="s">
        <v>10</v>
      </c>
      <c r="B2">
        <v>1</v>
      </c>
      <c r="C2" s="6">
        <v>0.92700000000000005</v>
      </c>
      <c r="D2" s="5">
        <f t="shared" ref="D2:D19" si="0">C2*B2</f>
        <v>0.92700000000000005</v>
      </c>
    </row>
    <row r="3" spans="1:4">
      <c r="A3" t="s">
        <v>15</v>
      </c>
      <c r="B3">
        <v>1</v>
      </c>
      <c r="C3" s="6">
        <v>0.46</v>
      </c>
      <c r="D3" s="5">
        <f t="shared" si="0"/>
        <v>0.46</v>
      </c>
    </row>
    <row r="4" spans="1:4">
      <c r="A4" t="s">
        <v>19</v>
      </c>
      <c r="B4">
        <v>4</v>
      </c>
      <c r="C4" s="6">
        <v>0.16800000000000001</v>
      </c>
      <c r="D4" s="5">
        <f t="shared" si="0"/>
        <v>0.67200000000000004</v>
      </c>
    </row>
    <row r="5" spans="1:4">
      <c r="A5" t="s">
        <v>23</v>
      </c>
      <c r="B5">
        <v>1</v>
      </c>
      <c r="C5" s="6">
        <v>8.8999999999999996E-2</v>
      </c>
      <c r="D5" s="5">
        <f t="shared" si="0"/>
        <v>8.8999999999999996E-2</v>
      </c>
    </row>
    <row r="6" spans="1:4">
      <c r="A6" t="s">
        <v>27</v>
      </c>
      <c r="B6">
        <v>1</v>
      </c>
      <c r="C6" s="6">
        <v>0.18</v>
      </c>
      <c r="D6" s="5">
        <f t="shared" si="0"/>
        <v>0.18</v>
      </c>
    </row>
    <row r="7" spans="1:4">
      <c r="A7" t="s">
        <v>31</v>
      </c>
      <c r="B7">
        <v>1</v>
      </c>
      <c r="C7" s="6">
        <v>1.44E-2</v>
      </c>
      <c r="D7" s="5">
        <f t="shared" si="0"/>
        <v>1.44E-2</v>
      </c>
    </row>
    <row r="8" spans="1:4">
      <c r="A8" t="s">
        <v>35</v>
      </c>
      <c r="B8">
        <v>1</v>
      </c>
      <c r="C8" s="6">
        <v>1.44E-2</v>
      </c>
      <c r="D8" s="5">
        <f t="shared" si="0"/>
        <v>1.44E-2</v>
      </c>
    </row>
    <row r="9" spans="1:4">
      <c r="A9" t="s">
        <v>38</v>
      </c>
      <c r="B9">
        <v>1</v>
      </c>
      <c r="C9" s="6">
        <v>1.44E-2</v>
      </c>
      <c r="D9" s="5">
        <f t="shared" si="0"/>
        <v>1.44E-2</v>
      </c>
    </row>
    <row r="10" spans="1:4">
      <c r="A10" t="s">
        <v>41</v>
      </c>
      <c r="B10">
        <v>1</v>
      </c>
      <c r="C10" s="6">
        <v>1.44E-2</v>
      </c>
      <c r="D10" s="5">
        <f t="shared" si="0"/>
        <v>1.44E-2</v>
      </c>
    </row>
    <row r="11" spans="1:4">
      <c r="A11" t="s">
        <v>44</v>
      </c>
      <c r="B11">
        <v>0</v>
      </c>
      <c r="C11" s="6">
        <v>1.44E-2</v>
      </c>
      <c r="D11" s="5">
        <f t="shared" si="0"/>
        <v>0</v>
      </c>
    </row>
    <row r="12" spans="1:4">
      <c r="A12" s="2" t="s">
        <v>78</v>
      </c>
      <c r="B12">
        <v>1</v>
      </c>
      <c r="C12" s="6">
        <v>0.35</v>
      </c>
      <c r="D12" s="5">
        <f t="shared" si="0"/>
        <v>0.35</v>
      </c>
    </row>
    <row r="13" spans="1:4">
      <c r="A13" t="s">
        <v>50</v>
      </c>
      <c r="B13">
        <v>1</v>
      </c>
      <c r="C13" s="6">
        <v>0.6</v>
      </c>
      <c r="D13" s="5">
        <f t="shared" si="0"/>
        <v>0.6</v>
      </c>
    </row>
    <row r="14" spans="1:4">
      <c r="A14" t="s">
        <v>53</v>
      </c>
      <c r="B14">
        <v>1</v>
      </c>
      <c r="C14" s="6">
        <v>0.72</v>
      </c>
      <c r="D14" s="5">
        <f t="shared" si="0"/>
        <v>0.72</v>
      </c>
    </row>
    <row r="15" spans="1:4">
      <c r="A15" t="s">
        <v>57</v>
      </c>
      <c r="B15">
        <v>1</v>
      </c>
      <c r="C15" s="6">
        <v>0.66</v>
      </c>
      <c r="D15" s="5">
        <f t="shared" si="0"/>
        <v>0.66</v>
      </c>
    </row>
    <row r="16" spans="1:4">
      <c r="A16" t="s">
        <v>61</v>
      </c>
      <c r="B16">
        <v>2</v>
      </c>
      <c r="C16" s="6">
        <v>6.5000000000000002E-2</v>
      </c>
      <c r="D16" s="5">
        <f t="shared" si="0"/>
        <v>0.13</v>
      </c>
    </row>
    <row r="17" spans="1:4">
      <c r="A17" t="s">
        <v>65</v>
      </c>
      <c r="B17">
        <v>2</v>
      </c>
      <c r="C17" s="6">
        <v>2.4E-2</v>
      </c>
      <c r="D17" s="5">
        <f t="shared" si="0"/>
        <v>4.8000000000000001E-2</v>
      </c>
    </row>
    <row r="18" spans="1:4">
      <c r="A18" t="s">
        <v>69</v>
      </c>
      <c r="B18">
        <v>5</v>
      </c>
      <c r="C18" s="6">
        <v>2.3199999999999998E-2</v>
      </c>
      <c r="D18" s="5">
        <f t="shared" si="0"/>
        <v>0.11599999999999999</v>
      </c>
    </row>
    <row r="19" spans="1:4">
      <c r="A19" t="s">
        <v>73</v>
      </c>
      <c r="B19">
        <v>1</v>
      </c>
      <c r="C19" s="6">
        <v>2.7199999999999998E-2</v>
      </c>
      <c r="D19" s="5">
        <f t="shared" si="0"/>
        <v>2.7199999999999998E-2</v>
      </c>
    </row>
    <row r="20" spans="1:4">
      <c r="A20" t="s">
        <v>79</v>
      </c>
      <c r="B20">
        <v>1</v>
      </c>
      <c r="C20" s="5">
        <v>10.67</v>
      </c>
      <c r="D20" s="5">
        <f>C20*B20</f>
        <v>10.67</v>
      </c>
    </row>
    <row r="21" spans="1:4">
      <c r="D21" s="8">
        <f>SUM(D2:D20)</f>
        <v>15.706800000000001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BOM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Miller</cp:lastModifiedBy>
  <dcterms:modified xsi:type="dcterms:W3CDTF">2017-05-11T01:18:17Z</dcterms:modified>
</cp:coreProperties>
</file>