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worksheets/sheet7.xml" ContentType="application/vnd.openxmlformats-officedocument.spreadsheetml.worksheet+xml"/>
  <Override PartName="/xl/chartsheets/sheet6.xml" ContentType="application/vnd.openxmlformats-officedocument.spreadsheetml.chartsheet+xml"/>
  <Override PartName="/xl/worksheets/sheet8.xml" ContentType="application/vnd.openxmlformats-officedocument.spreadsheetml.worksheet+xml"/>
  <Override PartName="/xl/chartsheets/sheet7.xml" ContentType="application/vnd.openxmlformats-officedocument.spreadsheetml.chart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15\"/>
    </mc:Choice>
  </mc:AlternateContent>
  <bookViews>
    <workbookView xWindow="0" yWindow="0" windowWidth="24000" windowHeight="9600" tabRatio="699"/>
  </bookViews>
  <sheets>
    <sheet name="Contents" sheetId="12" r:id="rId1"/>
    <sheet name="Table 1 - COVID deaths" sheetId="1" r:id="rId2"/>
    <sheet name="Table 2 - All deaths" sheetId="2" r:id="rId3"/>
    <sheet name="Figure 1" sheetId="15" r:id="rId4"/>
    <sheet name="Figure 1 data" sheetId="16" r:id="rId5"/>
    <sheet name="Figure 2" sheetId="14" r:id="rId6"/>
    <sheet name="Figure 2 data" sheetId="17" r:id="rId7"/>
    <sheet name="Figure 3a" sheetId="5" r:id="rId8"/>
    <sheet name="Figure 3b" sheetId="7" r:id="rId9"/>
    <sheet name="Figure 3a and 3b data" sheetId="18" r:id="rId10"/>
    <sheet name="Figure 4" sheetId="6" r:id="rId11"/>
    <sheet name="Figure 4 data" sheetId="19" r:id="rId12"/>
    <sheet name="Figure 5" sheetId="4" r:id="rId13"/>
    <sheet name="Figure 5 data" sheetId="8" r:id="rId14"/>
    <sheet name="Figure 6" sheetId="22" r:id="rId15"/>
    <sheet name="Figure 6 data" sheetId="23"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8" l="1"/>
  <c r="C9" i="8"/>
  <c r="D9" i="8"/>
  <c r="E9" i="8"/>
  <c r="F9" i="8"/>
  <c r="G9" i="8"/>
  <c r="H9" i="8"/>
  <c r="I9" i="8"/>
  <c r="J9" i="8"/>
  <c r="K9" i="8"/>
  <c r="L9" i="8"/>
  <c r="C8" i="23" l="1"/>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7" i="23"/>
  <c r="C6" i="23"/>
  <c r="P7" i="8"/>
  <c r="P5" i="8"/>
  <c r="E6" i="19"/>
  <c r="E7" i="19"/>
  <c r="E10" i="19"/>
  <c r="E11" i="19"/>
  <c r="E14" i="19"/>
  <c r="E18" i="19"/>
  <c r="D5" i="18"/>
  <c r="N7" i="8"/>
  <c r="N5" i="8"/>
  <c r="N9" i="8"/>
  <c r="O7" i="8"/>
  <c r="O5" i="8"/>
  <c r="O9" i="8"/>
  <c r="P9" i="8"/>
  <c r="M7" i="8"/>
  <c r="M5" i="8"/>
  <c r="M9" i="8"/>
  <c r="S54" i="1"/>
  <c r="S55" i="1"/>
  <c r="S56" i="1"/>
  <c r="S53" i="1"/>
  <c r="S58" i="2"/>
  <c r="S57" i="2"/>
  <c r="S56" i="2"/>
  <c r="S55" i="2"/>
  <c r="Q8" i="1"/>
  <c r="Q9" i="1"/>
  <c r="Q8" i="2"/>
  <c r="Q9" i="2"/>
  <c r="S39" i="2"/>
  <c r="B5" i="19"/>
  <c r="P6" i="8"/>
  <c r="O6" i="8"/>
  <c r="P9" i="2"/>
  <c r="P8" i="2"/>
  <c r="P9" i="1"/>
  <c r="P8" i="1"/>
  <c r="S41" i="1"/>
  <c r="C9" i="19"/>
  <c r="E9" i="19" s="1"/>
  <c r="S39" i="1"/>
  <c r="C7" i="19"/>
  <c r="S16" i="2"/>
  <c r="B6" i="18"/>
  <c r="S13" i="1"/>
  <c r="S7" i="1"/>
  <c r="S21" i="1"/>
  <c r="S22" i="1"/>
  <c r="S23" i="1"/>
  <c r="S24" i="1"/>
  <c r="S25" i="1"/>
  <c r="S26" i="1"/>
  <c r="S27" i="1"/>
  <c r="D8" i="1"/>
  <c r="E8" i="1"/>
  <c r="F8" i="1"/>
  <c r="G8" i="1"/>
  <c r="H8" i="1"/>
  <c r="I8" i="1"/>
  <c r="J8" i="1"/>
  <c r="K8" i="1"/>
  <c r="L8" i="1"/>
  <c r="M8" i="1"/>
  <c r="N8" i="1"/>
  <c r="O8" i="1"/>
  <c r="D9" i="1"/>
  <c r="E9" i="1"/>
  <c r="F9" i="1"/>
  <c r="G9" i="1"/>
  <c r="H9" i="1"/>
  <c r="I9" i="1"/>
  <c r="J9" i="1"/>
  <c r="K9" i="1"/>
  <c r="L9" i="1"/>
  <c r="M9" i="1"/>
  <c r="N9" i="1"/>
  <c r="O9" i="1"/>
  <c r="S28" i="1"/>
  <c r="S29" i="1"/>
  <c r="S30" i="1"/>
  <c r="S31" i="1"/>
  <c r="S32" i="1"/>
  <c r="S33" i="1"/>
  <c r="S34" i="1"/>
  <c r="S9" i="1"/>
  <c r="C8" i="1"/>
  <c r="C9" i="1"/>
  <c r="I9" i="2"/>
  <c r="S30" i="2"/>
  <c r="S31" i="2"/>
  <c r="S32" i="2"/>
  <c r="S33" i="2"/>
  <c r="S34" i="2"/>
  <c r="S35" i="2"/>
  <c r="S36" i="2"/>
  <c r="S23" i="2"/>
  <c r="S24" i="2"/>
  <c r="S25" i="2"/>
  <c r="S26" i="2"/>
  <c r="S27" i="2"/>
  <c r="S28" i="2"/>
  <c r="S29" i="2"/>
  <c r="D8" i="2"/>
  <c r="E8" i="2"/>
  <c r="F8" i="2"/>
  <c r="G8" i="2"/>
  <c r="H8" i="2"/>
  <c r="I8" i="2"/>
  <c r="J8" i="2"/>
  <c r="K8" i="2"/>
  <c r="L8" i="2"/>
  <c r="M8" i="2"/>
  <c r="N8" i="2"/>
  <c r="O8" i="2"/>
  <c r="D9" i="2"/>
  <c r="E9" i="2"/>
  <c r="F9" i="2"/>
  <c r="G9" i="2"/>
  <c r="H9" i="2"/>
  <c r="J9" i="2"/>
  <c r="K9" i="2"/>
  <c r="L9" i="2"/>
  <c r="M9" i="2"/>
  <c r="N9" i="2"/>
  <c r="O9" i="2"/>
  <c r="C9" i="2"/>
  <c r="C8" i="2"/>
  <c r="S50" i="1"/>
  <c r="C18" i="19"/>
  <c r="S47" i="1"/>
  <c r="C15" i="19"/>
  <c r="E15" i="19" s="1"/>
  <c r="S14" i="1"/>
  <c r="D6" i="18"/>
  <c r="S40" i="2"/>
  <c r="B6" i="19"/>
  <c r="S38" i="1"/>
  <c r="C6" i="19"/>
  <c r="S41" i="2"/>
  <c r="B7" i="19"/>
  <c r="S42" i="2"/>
  <c r="B8" i="19"/>
  <c r="S40" i="1"/>
  <c r="C8" i="19"/>
  <c r="E8" i="19" s="1"/>
  <c r="S43" i="2"/>
  <c r="B9" i="19"/>
  <c r="S44" i="2"/>
  <c r="B10" i="19"/>
  <c r="S42" i="1"/>
  <c r="C10" i="19"/>
  <c r="S45" i="2"/>
  <c r="B11" i="19"/>
  <c r="S43" i="1"/>
  <c r="C11" i="19"/>
  <c r="S46" i="2"/>
  <c r="B12" i="19"/>
  <c r="S44" i="1"/>
  <c r="C12" i="19"/>
  <c r="E12" i="19" s="1"/>
  <c r="S47" i="2"/>
  <c r="B13" i="19"/>
  <c r="S45" i="1"/>
  <c r="C13" i="19"/>
  <c r="E13" i="19" s="1"/>
  <c r="S48" i="2"/>
  <c r="B14" i="19"/>
  <c r="S46" i="1"/>
  <c r="C14" i="19"/>
  <c r="S49" i="2"/>
  <c r="B15" i="19"/>
  <c r="S50" i="2"/>
  <c r="B16" i="19"/>
  <c r="S48" i="1"/>
  <c r="C16" i="19"/>
  <c r="E16" i="19" s="1"/>
  <c r="S51" i="2"/>
  <c r="B17" i="19"/>
  <c r="S49" i="1"/>
  <c r="C17" i="19"/>
  <c r="E17" i="19" s="1"/>
  <c r="S52" i="2"/>
  <c r="B18" i="19"/>
  <c r="S37" i="1"/>
  <c r="C5" i="19"/>
  <c r="E5" i="19" s="1"/>
  <c r="S19" i="1"/>
  <c r="D11" i="18"/>
  <c r="E11" i="18" s="1"/>
  <c r="S15" i="1"/>
  <c r="D7" i="18"/>
  <c r="E6" i="18" s="1"/>
  <c r="S16" i="1"/>
  <c r="D8" i="18"/>
  <c r="S17" i="1"/>
  <c r="D9" i="18"/>
  <c r="E9" i="18" s="1"/>
  <c r="S18" i="1"/>
  <c r="D10" i="18"/>
  <c r="S15" i="2"/>
  <c r="B5" i="18"/>
  <c r="C11" i="18" s="1"/>
  <c r="S17" i="2"/>
  <c r="B7" i="18"/>
  <c r="S18" i="2"/>
  <c r="B8" i="18"/>
  <c r="C8" i="18" s="1"/>
  <c r="S19" i="2"/>
  <c r="B9" i="18"/>
  <c r="C9" i="18" s="1"/>
  <c r="S20" i="2"/>
  <c r="B10" i="18"/>
  <c r="C10" i="18" s="1"/>
  <c r="S21" i="2"/>
  <c r="B11" i="18"/>
  <c r="L5" i="8"/>
  <c r="L6" i="8"/>
  <c r="M6" i="8"/>
  <c r="N6" i="8"/>
  <c r="L7" i="8"/>
  <c r="C5" i="8"/>
  <c r="D5" i="8"/>
  <c r="E5" i="8"/>
  <c r="F5" i="8"/>
  <c r="G5" i="8"/>
  <c r="H5" i="8"/>
  <c r="I5" i="8"/>
  <c r="J5" i="8"/>
  <c r="K5" i="8"/>
  <c r="C6" i="8"/>
  <c r="D6" i="8"/>
  <c r="E6" i="8"/>
  <c r="F6" i="8"/>
  <c r="G6" i="8"/>
  <c r="H6" i="8"/>
  <c r="I6" i="8"/>
  <c r="J6" i="8"/>
  <c r="K6" i="8"/>
  <c r="C7" i="8"/>
  <c r="D7" i="8"/>
  <c r="E7" i="8"/>
  <c r="F7" i="8"/>
  <c r="G7" i="8"/>
  <c r="H7" i="8"/>
  <c r="I7" i="8"/>
  <c r="J7" i="8"/>
  <c r="K7" i="8"/>
  <c r="B7" i="8"/>
  <c r="B6" i="8"/>
  <c r="B5" i="8"/>
  <c r="S10" i="2"/>
  <c r="S7" i="2"/>
  <c r="S9" i="2"/>
  <c r="S8" i="2"/>
  <c r="C7" i="18"/>
  <c r="C6" i="18"/>
  <c r="S8" i="1"/>
  <c r="E8" i="18"/>
  <c r="E5" i="18" l="1"/>
  <c r="E10" i="18"/>
  <c r="E7" i="18"/>
  <c r="C5" i="18"/>
</calcChain>
</file>

<file path=xl/sharedStrings.xml><?xml version="1.0" encoding="utf-8"?>
<sst xmlns="http://schemas.openxmlformats.org/spreadsheetml/2006/main" count="287" uniqueCount="122">
  <si>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</si>
  <si>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</si>
  <si>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</si>
  <si>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</si>
  <si>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</si>
  <si>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</si>
  <si>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</si>
  <si>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</si>
  <si>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</si>
  <si>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</si>
  <si>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</si>
  <si>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</si>
  <si>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</si>
  <si>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</si>
  <si>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</si>
  <si>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</si>
  <si>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</si>
  <si>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</si>
  <si>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</si>
  <si>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</si>
  <si>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</si>
  <si>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</si>
  <si>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</si>
  <si>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</si>
  <si>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</si>
  <si>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</si>
  <si>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</si>
  <si>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</si>
  <si>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Source: National Records of Scotland</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</si>
  <si>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</si>
  <si>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</si>
  <si>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</si>
  <si>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</si>
  <si>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</si>
  <si>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</si>
  <si>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</si>
  <si>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</si>
  <si>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</si>
  <si>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</si>
  <si>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</si>
  <si>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</si>
  <si>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</si>
  <si>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</si>
  <si>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</si>
  <si>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</si>
  <si>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</si>
  <si>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</si>
  <si>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</si>
  <si>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</si>
  <si>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</si>
  <si>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</si>
  <si>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</si>
  <si>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</si>
  <si>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</si>
  <si>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</si>
  <si>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</si>
  <si>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</si>
  <si>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</si>
  <si>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</si>
  <si>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</si>
  <si>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</si>
  <si>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</si>
  <si>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</si>
  <si>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</si>
  <si>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</si>
  <si>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</si>
  <si>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5) Figures include non-residents.  Deaths are allocated to Health Board based on the usual residence of the deceased.  If the deceased was not a Scottish resident, the death is allocated to the Health Board where the death occurred.</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</si>
  <si>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</si>
  <si>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</si>
  <si>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</si>
  <si>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</si>
  <si>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</si>
  <si>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</si>
  <si>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</si>
  <si>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</si>
  <si>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</si>
  <si>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</si>
  <si>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</si>
  <si>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</si>
  <si>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</si>
  <si>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</si>
  <si>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Week 2:
 6 Jan</t>
  </si>
  <si>
    <t>Week3:
13 Jan</t>
  </si>
  <si>
    <t>Week 4: 
20 Jan</t>
  </si>
  <si>
    <t>Week 5: 
27 Jan</t>
  </si>
  <si>
    <t>Week 6:
03 Feb</t>
  </si>
  <si>
    <t>Week 7:
10 Feb</t>
  </si>
  <si>
    <t>Week 8: 
17 Feb</t>
  </si>
  <si>
    <t>Week 9:
24 Feb</t>
  </si>
  <si>
    <t>Week 10: 
02 Mar</t>
  </si>
  <si>
    <t>Week 11:
09 Mar</t>
  </si>
  <si>
    <t>Week 12: 
16 Mar</t>
  </si>
  <si>
    <t>Week 13: 
23 Mar</t>
  </si>
  <si>
    <t>Week 14: 
30 Mar</t>
  </si>
  <si>
    <t>Deaths involving coronavirus (COVID-19) in Scotland - Data and Charts</t>
  </si>
  <si>
    <t>Week 15 (6 to 12 April 2020)</t>
  </si>
  <si>
    <t>COVID-19 deaths registered between weeks 1 and 15, 2020 by age group, Scotland</t>
  </si>
  <si>
    <t>All deaths registered between weeks 1 and 15, 2020 by age group, Scotland</t>
  </si>
  <si>
    <t xml:space="preserve">COVID-19 deaths registered between weeks 1 and 15 of 2020,  by health board of residence, Scotland
</t>
  </si>
  <si>
    <t>Figure 3a: COVID-19 deaths registered between weeks 1 and 15, 2020 by age group, Scotland</t>
  </si>
  <si>
    <t>Figure 3b: All deaths registered between weeks 1 and 15, 2020 by age group, Scotland</t>
  </si>
  <si>
    <t>Figure 4: COVID-19 deaths registered between weeks 1 and 15 of 2020,  by health board of residence, Scotland</t>
  </si>
  <si>
    <t>Week 15: 
06 Apr</t>
  </si>
  <si>
    <t>Care Home</t>
  </si>
  <si>
    <t>Home / Non-institution</t>
  </si>
  <si>
    <t>Hospital</t>
  </si>
  <si>
    <t>Other institution</t>
  </si>
  <si>
    <t>COVID-19 deaths as a % of total deaths</t>
  </si>
  <si>
    <t>Population (2018)</t>
  </si>
  <si>
    <t>COVID-19 death rate per 10,000 popualtion</t>
  </si>
  <si>
    <t>COVID-19 deaths to date</t>
  </si>
  <si>
    <t>Figure 6</t>
  </si>
  <si>
    <t>Cumulative deaths by date of death</t>
  </si>
  <si>
    <t>Cumulative deaths by date of registration</t>
  </si>
  <si>
    <t>Deaths involving COVID-19, date of death vs date of registration</t>
  </si>
  <si>
    <t>Figure 6: 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</si>
  <si>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</si>
  <si>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</si>
  <si>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</si>
  <si>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t>Week 1:
30 Dec</t>
  </si>
  <si>
    <t>© Crown copyright 2020</t>
  </si>
  <si>
    <t>These figures are published on the National Records of Scotland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</si>
</sst>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s>
  <fonts count="30"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ont>
    <font>
      <b/>
      <sz val="12"/>
      <color rgb="FF000000"/>
      <name val="Arial"/>
      <family val="2"/>
    </font>
    <font>
      <sz val="10"/>
      <color rgb="FF000000"/>
      <name val="Arial"/>
      <family val="2"/>
    </font>
    <font>
      <b/>
      <vertAlign val="superscript"/>
      <sz val="10"/>
      <color theme="1"/>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9">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s>
  <cellStyleXfs count="23">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4" fillId="0" borderId="0"/>
  </cellStyleXfs>
  <cellXfs count="212">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0" fontId="10" fillId="0" borderId="0" xfId="0"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4" fontId="3" fillId="0" borderId="0" xfId="11" applyFont="1" applyBorder="1" applyAlignment="1"/>
    <xf numFmtId="164" fontId="8" fillId="0" borderId="0" xfId="11" applyFont="1" applyAlignment="1"/>
    <xf numFmtId="0" fontId="4" fillId="0" borderId="0" xfId="8" applyFont="1" applyFill="1" applyAlignment="1" applyProtection="1"/>
    <xf numFmtId="164" fontId="18"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4" fontId="3" fillId="0" borderId="0" xfId="11" applyFont="1" applyAlignment="1">
      <alignment horizontal="left"/>
    </xf>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0" xfId="21" applyNumberFormat="1" applyFont="1" applyBorder="1" applyAlignment="1"/>
    <xf numFmtId="167"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4" fontId="18" fillId="0" borderId="0" xfId="11" applyFont="1" applyAlignment="1">
      <alignment wrapText="1"/>
    </xf>
    <xf numFmtId="0" fontId="18" fillId="0" borderId="0" xfId="1" applyFont="1" applyAlignment="1">
      <alignment wrapText="1"/>
    </xf>
    <xf numFmtId="164" fontId="18" fillId="0" borderId="0" xfId="11" applyFont="1" applyFill="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2" fillId="0" borderId="1" xfId="0" applyFont="1" applyBorder="1" applyAlignment="1"/>
    <xf numFmtId="164" fontId="19" fillId="0" borderId="0" xfId="11" applyFont="1" applyAlignment="1">
      <alignment wrapText="1"/>
    </xf>
    <xf numFmtId="164" fontId="18" fillId="0" borderId="0" xfId="11" applyFont="1" applyFill="1" applyAlignment="1">
      <alignment horizontal="right"/>
    </xf>
    <xf numFmtId="3" fontId="18" fillId="0" borderId="0" xfId="11" applyNumberFormat="1" applyFont="1" applyFill="1" applyAlignment="1"/>
    <xf numFmtId="0" fontId="18" fillId="0" borderId="0" xfId="1" applyFont="1" applyFill="1" applyAlignment="1"/>
    <xf numFmtId="0" fontId="18" fillId="0" borderId="0" xfId="1" applyFont="1" applyFill="1" applyAlignment="1">
      <alignment horizontal="right"/>
    </xf>
    <xf numFmtId="164"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164" fontId="1" fillId="0" borderId="0" xfId="11" applyFont="1" applyAlignment="1">
      <alignment horizontal="left" wrapText="1"/>
    </xf>
    <xf numFmtId="164" fontId="1" fillId="0" borderId="0" xfId="11" quotePrefix="1" applyFont="1" applyAlignment="1">
      <alignment horizontal="left" wrapText="1"/>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4" fontId="3" fillId="0" borderId="0" xfId="11" applyFont="1" applyFill="1" applyAlignment="1">
      <alignment horizontal="left" wrapText="1"/>
    </xf>
    <xf numFmtId="0" fontId="22" fillId="0" borderId="0" xfId="0" applyFont="1" applyAlignment="1">
      <alignment horizontal="left" wrapText="1"/>
    </xf>
    <xf numFmtId="164"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0" fontId="4" fillId="3" borderId="0" xfId="8" applyFill="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ill="1" applyAlignment="1" applyProtection="1"/>
    <xf numFmtId="0" fontId="1" fillId="3" borderId="0" xfId="0" applyFont="1" applyFill="1" applyAlignment="1"/>
    <xf numFmtId="164" fontId="15" fillId="0" borderId="0" xfId="11" applyFont="1" applyFill="1" applyAlignment="1">
      <alignment horizontal="left" wrapText="1"/>
    </xf>
    <xf numFmtId="167" fontId="10" fillId="0" borderId="0" xfId="0" applyNumberFormat="1" applyFont="1" applyAlignment="1"/>
    <xf numFmtId="0" fontId="26" fillId="3" borderId="0" xfId="22" applyFont="1" applyFill="1" applyBorder="1" applyAlignment="1">
      <alignment horizontal="left"/>
    </xf>
    <xf numFmtId="164" fontId="18" fillId="0" borderId="0" xfId="11" applyFont="1" applyFill="1" applyAlignment="1">
      <alignment wrapText="1"/>
    </xf>
    <xf numFmtId="164" fontId="21" fillId="0" borderId="0" xfId="11" applyFont="1" applyFill="1" applyAlignment="1">
      <alignment wrapText="1"/>
    </xf>
    <xf numFmtId="0" fontId="4" fillId="0" borderId="0" xfId="8" applyAlignment="1" applyProtection="1"/>
    <xf numFmtId="0" fontId="4" fillId="0" borderId="0" xfId="8" applyFont="1" applyAlignment="1" applyProtection="1"/>
    <xf numFmtId="1" fontId="1" fillId="0" borderId="0" xfId="21" applyNumberFormat="1" applyFont="1" applyAlignment="1">
      <alignment horizontal="right"/>
    </xf>
    <xf numFmtId="1" fontId="10" fillId="0" borderId="0" xfId="21" applyNumberFormat="1" applyFont="1" applyAlignment="1"/>
    <xf numFmtId="1" fontId="3" fillId="0" borderId="0" xfId="21" applyNumberFormat="1" applyFont="1" applyAlignment="1">
      <alignment horizontal="left"/>
    </xf>
    <xf numFmtId="1" fontId="1" fillId="0" borderId="0" xfId="21" applyNumberFormat="1" applyFont="1" applyAlignment="1"/>
    <xf numFmtId="1" fontId="3" fillId="0" borderId="0" xfId="21" applyNumberFormat="1" applyFont="1" applyAlignment="1" applyProtection="1">
      <alignment horizontal="left" wrapText="1"/>
    </xf>
    <xf numFmtId="1" fontId="3" fillId="0" borderId="0" xfId="21" applyNumberFormat="1" applyFont="1" applyAlignment="1">
      <alignment wrapText="1"/>
    </xf>
    <xf numFmtId="1" fontId="1" fillId="0" borderId="0" xfId="21" applyNumberFormat="1" applyFont="1" applyAlignment="1">
      <alignment wrapText="1"/>
    </xf>
    <xf numFmtId="1" fontId="10" fillId="0" borderId="0" xfId="21" applyNumberFormat="1" applyFont="1" applyFill="1" applyBorder="1" applyAlignment="1">
      <alignment horizontal="right"/>
    </xf>
    <xf numFmtId="1" fontId="1" fillId="0" borderId="0" xfId="21" quotePrefix="1" applyNumberFormat="1" applyFont="1" applyAlignment="1">
      <alignment wrapText="1"/>
    </xf>
    <xf numFmtId="1" fontId="1" fillId="0" borderId="0" xfId="21" applyNumberFormat="1" applyFont="1" applyBorder="1" applyAlignment="1">
      <alignment horizontal="right"/>
    </xf>
    <xf numFmtId="1" fontId="10" fillId="0" borderId="0" xfId="21" applyNumberFormat="1" applyFont="1" applyFill="1" applyBorder="1" applyAlignment="1">
      <alignment horizontal="left"/>
    </xf>
    <xf numFmtId="1" fontId="10" fillId="0" borderId="0" xfId="21" applyNumberFormat="1" applyFont="1" applyFill="1" applyBorder="1" applyAlignment="1"/>
    <xf numFmtId="1" fontId="1" fillId="0" borderId="0" xfId="21" applyNumberFormat="1" applyFont="1" applyBorder="1" applyAlignment="1"/>
    <xf numFmtId="1" fontId="10" fillId="0" borderId="0" xfId="21" applyNumberFormat="1" applyFont="1" applyBorder="1" applyAlignment="1"/>
    <xf numFmtId="1" fontId="22" fillId="0" borderId="0" xfId="21" applyNumberFormat="1" applyFont="1" applyFill="1" applyBorder="1" applyAlignment="1">
      <alignment horizontal="left"/>
    </xf>
    <xf numFmtId="1" fontId="23" fillId="0" borderId="0" xfId="0" applyNumberFormat="1" applyFont="1" applyFill="1" applyBorder="1" applyAlignment="1">
      <alignment horizontal="right" vertical="center" wrapText="1"/>
    </xf>
    <xf numFmtId="169" fontId="10" fillId="2" borderId="0" xfId="0" applyNumberFormat="1" applyFont="1" applyFill="1" applyBorder="1" applyAlignment="1">
      <alignment horizontal="right"/>
    </xf>
    <xf numFmtId="0" fontId="10" fillId="0" borderId="0" xfId="0" applyFont="1" applyBorder="1" applyAlignment="1">
      <alignment horizontal="right"/>
    </xf>
    <xf numFmtId="1" fontId="23" fillId="0" borderId="0" xfId="0" applyNumberFormat="1" applyFont="1" applyFill="1" applyBorder="1" applyAlignment="1">
      <alignment horizontal="center" vertical="center" wrapText="1"/>
    </xf>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169" fontId="10" fillId="2" borderId="0" xfId="0" applyNumberFormat="1" applyFont="1" applyFill="1" applyBorder="1" applyAlignment="1">
      <alignment horizontal="center"/>
    </xf>
    <xf numFmtId="169" fontId="10" fillId="0" borderId="0" xfId="0" applyNumberFormat="1" applyFont="1" applyFill="1" applyBorder="1" applyAlignment="1">
      <alignment horizontal="center"/>
    </xf>
    <xf numFmtId="0" fontId="10" fillId="0" borderId="0" xfId="0" applyFont="1" applyAlignment="1">
      <alignment horizontal="right"/>
    </xf>
    <xf numFmtId="166" fontId="10" fillId="0" borderId="0" xfId="20" applyNumberFormat="1"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5" fillId="0" borderId="0" xfId="11" applyFont="1" applyFill="1" applyAlignment="1"/>
    <xf numFmtId="164" fontId="4" fillId="0" borderId="0" xfId="8" applyNumberFormat="1" applyFont="1" applyFill="1" applyAlignment="1" applyProtection="1"/>
    <xf numFmtId="1" fontId="10" fillId="0" borderId="0" xfId="0" applyNumberFormat="1" applyFont="1" applyAlignment="1">
      <alignment horizontal="right"/>
    </xf>
    <xf numFmtId="0" fontId="1" fillId="3" borderId="0" xfId="0" applyFont="1" applyFill="1" applyAlignment="1">
      <alignment horizontal="right"/>
    </xf>
    <xf numFmtId="9" fontId="1" fillId="3" borderId="0" xfId="20" applyFont="1" applyFill="1" applyAlignment="1">
      <alignment horizontal="right"/>
    </xf>
    <xf numFmtId="0" fontId="26" fillId="3" borderId="0" xfId="0" applyFont="1" applyFill="1" applyAlignment="1">
      <alignment horizontal="center" vertical="center" readingOrder="1"/>
    </xf>
    <xf numFmtId="14" fontId="23" fillId="3" borderId="1" xfId="22" applyNumberFormat="1" applyFont="1" applyFill="1" applyBorder="1" applyAlignment="1">
      <alignment horizontal="left" vertical="center" wrapText="1" indent="1"/>
    </xf>
    <xf numFmtId="169" fontId="26" fillId="3" borderId="8" xfId="22" applyNumberFormat="1" applyFont="1" applyFill="1" applyBorder="1" applyAlignment="1">
      <alignment horizontal="right"/>
    </xf>
    <xf numFmtId="169" fontId="26"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169" fontId="26" fillId="3" borderId="7" xfId="22" applyNumberFormat="1" applyFont="1" applyFill="1" applyBorder="1" applyAlignment="1">
      <alignment horizontal="right"/>
    </xf>
    <xf numFmtId="169" fontId="26" fillId="3" borderId="0" xfId="22" applyNumberFormat="1" applyFont="1" applyFill="1" applyBorder="1" applyAlignment="1">
      <alignment horizontal="right"/>
    </xf>
    <xf numFmtId="0" fontId="26" fillId="3" borderId="7" xfId="22" applyFont="1" applyFill="1" applyBorder="1" applyAlignment="1">
      <alignment horizontal="right"/>
    </xf>
    <xf numFmtId="0" fontId="29" fillId="3" borderId="0" xfId="22" applyFont="1" applyFill="1" applyBorder="1" applyAlignment="1">
      <alignment horizontal="left"/>
    </xf>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22" fillId="3" borderId="0" xfId="0" applyFont="1" applyFill="1" applyAlignment="1"/>
    <xf numFmtId="0" fontId="1" fillId="3" borderId="0" xfId="0" applyFont="1" applyFill="1" applyAlignment="1"/>
    <xf numFmtId="49" fontId="1" fillId="0" borderId="0" xfId="11" applyNumberFormat="1" applyFont="1" applyAlignment="1">
      <alignment horizontal="left"/>
    </xf>
    <xf numFmtId="1" fontId="10" fillId="0" borderId="0" xfId="21" applyNumberFormat="1" applyFont="1" applyAlignment="1">
      <alignment horizontal="center"/>
    </xf>
    <xf numFmtId="164" fontId="15"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1" fontId="3" fillId="0" borderId="0" xfId="21" applyNumberFormat="1" applyFont="1" applyAlignment="1">
      <alignment horizontal="left"/>
    </xf>
    <xf numFmtId="1" fontId="3"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11" applyFont="1" applyFill="1" applyAlignment="1">
      <alignment wrapText="1"/>
    </xf>
    <xf numFmtId="164" fontId="18" fillId="0" borderId="0" xfId="8" applyNumberFormat="1" applyFont="1" applyFill="1" applyAlignment="1" applyProtection="1">
      <alignment wrapText="1"/>
    </xf>
    <xf numFmtId="164" fontId="18" fillId="0" borderId="0" xfId="11" applyFont="1" applyFill="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4" xfId="11" applyFont="1" applyBorder="1" applyAlignment="1">
      <alignment horizontal="left" wrapText="1"/>
    </xf>
    <xf numFmtId="0" fontId="4" fillId="0" borderId="0" xfId="8" applyFont="1" applyAlignment="1" applyProtection="1"/>
    <xf numFmtId="164" fontId="1" fillId="0" borderId="0" xfId="11" applyFont="1" applyAlignment="1"/>
    <xf numFmtId="164" fontId="3" fillId="0" borderId="0" xfId="11" applyFont="1" applyBorder="1" applyAlignment="1">
      <alignment horizontal="left"/>
    </xf>
    <xf numFmtId="164" fontId="21" fillId="0" borderId="0" xfId="11" applyFont="1" applyFill="1" applyAlignment="1">
      <alignment wrapText="1"/>
    </xf>
    <xf numFmtId="49" fontId="18" fillId="0" borderId="0" xfId="11" applyNumberFormat="1" applyFont="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4" fontId="4" fillId="0" borderId="0" xfId="8" applyNumberFormat="1" applyAlignment="1" applyProtection="1">
      <alignment horizontal="left"/>
    </xf>
    <xf numFmtId="164" fontId="1" fillId="0" borderId="4" xfId="11" applyFont="1" applyFill="1" applyBorder="1" applyAlignment="1">
      <alignment horizontal="left" wrapText="1"/>
    </xf>
    <xf numFmtId="0" fontId="17" fillId="0" borderId="0" xfId="0" applyFont="1" applyAlignment="1">
      <alignment horizontal="left"/>
    </xf>
    <xf numFmtId="0" fontId="22" fillId="0" borderId="0" xfId="0" applyFont="1" applyAlignment="1">
      <alignment horizontal="left"/>
    </xf>
    <xf numFmtId="0" fontId="4" fillId="0" borderId="0" xfId="8" applyFont="1" applyAlignment="1" applyProtection="1">
      <alignment horizontal="left"/>
    </xf>
    <xf numFmtId="0" fontId="22" fillId="0" borderId="0" xfId="0" applyFont="1" applyAlignment="1">
      <alignment horizontal="left" wrapText="1"/>
    </xf>
    <xf numFmtId="164" fontId="15" fillId="0" borderId="0" xfId="11" applyFont="1" applyFill="1" applyAlignment="1"/>
    <xf numFmtId="15" fontId="3" fillId="0" borderId="0" xfId="11" applyNumberFormat="1" applyFont="1" applyFill="1" applyBorder="1" applyAlignment="1">
      <alignment horizontal="left" wrapText="1"/>
    </xf>
    <xf numFmtId="15" fontId="3" fillId="0" borderId="4" xfId="11" applyNumberFormat="1" applyFont="1" applyFill="1" applyBorder="1" applyAlignment="1">
      <alignment horizontal="left"/>
    </xf>
    <xf numFmtId="0" fontId="22" fillId="0" borderId="5" xfId="0" applyFont="1" applyBorder="1" applyAlignment="1">
      <alignment horizontal="left" vertical="center"/>
    </xf>
    <xf numFmtId="0" fontId="22" fillId="0" borderId="6" xfId="0" applyFont="1" applyBorder="1" applyAlignment="1">
      <alignment horizontal="left" vertical="center"/>
    </xf>
    <xf numFmtId="0" fontId="25" fillId="3" borderId="0" xfId="0" applyFont="1" applyFill="1" applyAlignment="1">
      <alignment horizontal="left" vertical="center" readingOrder="1"/>
    </xf>
    <xf numFmtId="0" fontId="28" fillId="3" borderId="5" xfId="22" applyFont="1" applyFill="1" applyBorder="1" applyAlignment="1">
      <alignment horizontal="center" vertical="center"/>
    </xf>
    <xf numFmtId="0" fontId="28" fillId="3" borderId="6" xfId="22" applyFont="1" applyFill="1" applyBorder="1" applyAlignment="1">
      <alignment horizontal="center" vertical="center"/>
    </xf>
    <xf numFmtId="0" fontId="28" fillId="3" borderId="0" xfId="22" applyFont="1" applyFill="1" applyBorder="1" applyAlignment="1">
      <alignment horizontal="center" wrapText="1"/>
    </xf>
    <xf numFmtId="0" fontId="28" fillId="3" borderId="4" xfId="22" applyFont="1" applyFill="1" applyBorder="1" applyAlignment="1">
      <alignment horizontal="center" wrapText="1"/>
    </xf>
  </cellXfs>
  <cellStyles count="23">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chartsheet" Target="chartsheets/sheet6.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5.xml"/><Relationship Id="rId12"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5.xml"/><Relationship Id="rId5" Type="http://schemas.openxmlformats.org/officeDocument/2006/relationships/worksheet" Target="worksheets/sheet4.xml"/><Relationship Id="rId15" Type="http://schemas.openxmlformats.org/officeDocument/2006/relationships/chartsheet" Target="chartsheets/sheet7.xml"/><Relationship Id="rId10" Type="http://schemas.openxmlformats.org/officeDocument/2006/relationships/worksheet" Target="worksheets/sheet6.xml"/><Relationship Id="rId19"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chartsheet" Target="chartsheets/sheet4.xml"/><Relationship Id="rId14"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2139717434475559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1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2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Lbls>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FD-46CE-96B2-319245797A11}"/>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FD-46CE-96B2-319245797A11}"/>
                </c:ext>
              </c:extLst>
            </c:dLbl>
            <c:dLbl>
              <c:idx val="2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FD-46CE-96B2-319245797A11}"/>
                </c:ext>
              </c:extLst>
            </c:dLbl>
            <c:dLbl>
              <c:idx val="2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6D-4EBF-AE27-B4C040599BB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 data'!$A$4:$A$31</c:f>
              <c:numCache>
                <c:formatCode>m/d/yyyy</c:formatCode>
                <c:ptCount val="28"/>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numCache>
            </c:numRef>
          </c:cat>
          <c:val>
            <c:numRef>
              <c:f>'Figure 1 data'!$B$4:$B$31</c:f>
              <c:numCache>
                <c:formatCode>#######0</c:formatCode>
                <c:ptCount val="28"/>
                <c:pt idx="0" formatCode="0">
                  <c:v>0</c:v>
                </c:pt>
                <c:pt idx="1">
                  <c:v>2</c:v>
                </c:pt>
                <c:pt idx="2">
                  <c:v>5</c:v>
                </c:pt>
                <c:pt idx="3">
                  <c:v>6</c:v>
                </c:pt>
                <c:pt idx="4">
                  <c:v>10</c:v>
                </c:pt>
                <c:pt idx="5" formatCode="General">
                  <c:v>10</c:v>
                </c:pt>
                <c:pt idx="6" formatCode="General">
                  <c:v>10</c:v>
                </c:pt>
                <c:pt idx="7">
                  <c:v>12</c:v>
                </c:pt>
                <c:pt idx="8">
                  <c:v>14</c:v>
                </c:pt>
                <c:pt idx="9">
                  <c:v>15</c:v>
                </c:pt>
                <c:pt idx="10">
                  <c:v>30</c:v>
                </c:pt>
                <c:pt idx="11">
                  <c:v>65</c:v>
                </c:pt>
                <c:pt idx="12">
                  <c:v>72</c:v>
                </c:pt>
                <c:pt idx="13" formatCode="General">
                  <c:v>72</c:v>
                </c:pt>
                <c:pt idx="14">
                  <c:v>115</c:v>
                </c:pt>
                <c:pt idx="15">
                  <c:v>165</c:v>
                </c:pt>
                <c:pt idx="16" formatCode="General">
                  <c:v>214</c:v>
                </c:pt>
                <c:pt idx="17" formatCode="General">
                  <c:v>277</c:v>
                </c:pt>
                <c:pt idx="18" formatCode="General">
                  <c:v>348</c:v>
                </c:pt>
                <c:pt idx="19" formatCode="General">
                  <c:v>350</c:v>
                </c:pt>
                <c:pt idx="20" formatCode="General">
                  <c:v>354</c:v>
                </c:pt>
                <c:pt idx="21" formatCode="General">
                  <c:v>476</c:v>
                </c:pt>
                <c:pt idx="22" formatCode="General">
                  <c:v>593</c:v>
                </c:pt>
                <c:pt idx="23" formatCode="General">
                  <c:v>718</c:v>
                </c:pt>
                <c:pt idx="24" formatCode="General">
                  <c:v>818</c:v>
                </c:pt>
                <c:pt idx="25" formatCode="General">
                  <c:v>902</c:v>
                </c:pt>
                <c:pt idx="26" formatCode="General">
                  <c:v>952</c:v>
                </c:pt>
                <c:pt idx="27" formatCode="General">
                  <c:v>962</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2: Cumulative number of deaths involving COVID-19 in Scotland using different data sources 2020
</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5917320794057978E-2"/>
          <c:y val="0.10610919547995266"/>
          <c:w val="0.88014498886824033"/>
          <c:h val="0.52411124729064429"/>
        </c:manualLayout>
      </c:layout>
      <c:lineChart>
        <c:grouping val="standard"/>
        <c:varyColors val="0"/>
        <c:ser>
          <c:idx val="0"/>
          <c:order val="0"/>
          <c:tx>
            <c:v>HPS</c:v>
          </c:tx>
          <c:spPr>
            <a:ln w="28575" cap="rnd">
              <a:solidFill>
                <a:schemeClr val="tx1">
                  <a:lumMod val="50000"/>
                  <a:lumOff val="50000"/>
                </a:schemeClr>
              </a:solidFill>
              <a:prstDash val="sysDash"/>
              <a:round/>
            </a:ln>
            <a:effectLst/>
          </c:spPr>
          <c:marker>
            <c:symbol val="none"/>
          </c:marker>
          <c:dPt>
            <c:idx val="30"/>
            <c:marker>
              <c:symbol val="circle"/>
              <c:size val="6"/>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0-A5F8-4621-B6F6-24E97B2EAA44}"/>
              </c:ext>
            </c:extLst>
          </c:dPt>
          <c:dLbls>
            <c:dLbl>
              <c:idx val="3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F8-4621-B6F6-24E97B2EAA4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 data'!$A$4:$A$34</c:f>
              <c:numCache>
                <c:formatCode>m/d/yyyy</c:formatCode>
                <c:ptCount val="31"/>
                <c:pt idx="0">
                  <c:v>43903</c:v>
                </c:pt>
                <c:pt idx="1">
                  <c:v>43904</c:v>
                </c:pt>
                <c:pt idx="2">
                  <c:v>43905</c:v>
                </c:pt>
                <c:pt idx="3">
                  <c:v>43906</c:v>
                </c:pt>
                <c:pt idx="4">
                  <c:v>43907</c:v>
                </c:pt>
                <c:pt idx="5">
                  <c:v>43908</c:v>
                </c:pt>
                <c:pt idx="6">
                  <c:v>43909</c:v>
                </c:pt>
                <c:pt idx="7">
                  <c:v>43910</c:v>
                </c:pt>
                <c:pt idx="8">
                  <c:v>43911</c:v>
                </c:pt>
                <c:pt idx="9">
                  <c:v>43912</c:v>
                </c:pt>
                <c:pt idx="10">
                  <c:v>43913</c:v>
                </c:pt>
                <c:pt idx="11">
                  <c:v>43914</c:v>
                </c:pt>
                <c:pt idx="12">
                  <c:v>43915</c:v>
                </c:pt>
                <c:pt idx="13">
                  <c:v>43916</c:v>
                </c:pt>
                <c:pt idx="14">
                  <c:v>43917</c:v>
                </c:pt>
                <c:pt idx="15">
                  <c:v>43918</c:v>
                </c:pt>
                <c:pt idx="16">
                  <c:v>43919</c:v>
                </c:pt>
                <c:pt idx="17">
                  <c:v>43920</c:v>
                </c:pt>
                <c:pt idx="18">
                  <c:v>43921</c:v>
                </c:pt>
                <c:pt idx="19">
                  <c:v>43922</c:v>
                </c:pt>
                <c:pt idx="20">
                  <c:v>43923</c:v>
                </c:pt>
                <c:pt idx="21">
                  <c:v>43924</c:v>
                </c:pt>
                <c:pt idx="22">
                  <c:v>43925</c:v>
                </c:pt>
                <c:pt idx="23">
                  <c:v>43926</c:v>
                </c:pt>
                <c:pt idx="24">
                  <c:v>43927</c:v>
                </c:pt>
                <c:pt idx="25">
                  <c:v>43928</c:v>
                </c:pt>
                <c:pt idx="26">
                  <c:v>43929</c:v>
                </c:pt>
                <c:pt idx="27">
                  <c:v>43930</c:v>
                </c:pt>
                <c:pt idx="28">
                  <c:v>43931</c:v>
                </c:pt>
                <c:pt idx="29">
                  <c:v>43932</c:v>
                </c:pt>
                <c:pt idx="30">
                  <c:v>43933</c:v>
                </c:pt>
              </c:numCache>
            </c:numRef>
          </c:cat>
          <c:val>
            <c:numRef>
              <c:f>'Figure 2 data'!$B$4:$B$34</c:f>
              <c:numCache>
                <c:formatCode>0</c:formatCode>
                <c:ptCount val="31"/>
                <c:pt idx="0">
                  <c:v>0</c:v>
                </c:pt>
                <c:pt idx="1">
                  <c:v>1</c:v>
                </c:pt>
                <c:pt idx="2">
                  <c:v>1</c:v>
                </c:pt>
                <c:pt idx="3">
                  <c:v>1</c:v>
                </c:pt>
                <c:pt idx="4">
                  <c:v>2</c:v>
                </c:pt>
                <c:pt idx="5">
                  <c:v>3</c:v>
                </c:pt>
                <c:pt idx="6">
                  <c:v>6</c:v>
                </c:pt>
                <c:pt idx="7">
                  <c:v>6</c:v>
                </c:pt>
                <c:pt idx="8">
                  <c:v>7</c:v>
                </c:pt>
                <c:pt idx="9">
                  <c:v>10</c:v>
                </c:pt>
                <c:pt idx="10">
                  <c:v>14</c:v>
                </c:pt>
                <c:pt idx="11">
                  <c:v>16</c:v>
                </c:pt>
                <c:pt idx="12">
                  <c:v>22</c:v>
                </c:pt>
                <c:pt idx="13">
                  <c:v>25</c:v>
                </c:pt>
                <c:pt idx="14">
                  <c:v>33</c:v>
                </c:pt>
                <c:pt idx="15">
                  <c:v>40</c:v>
                </c:pt>
                <c:pt idx="16">
                  <c:v>41</c:v>
                </c:pt>
                <c:pt idx="17">
                  <c:v>47</c:v>
                </c:pt>
                <c:pt idx="18">
                  <c:v>69</c:v>
                </c:pt>
                <c:pt idx="19">
                  <c:v>97</c:v>
                </c:pt>
                <c:pt idx="20">
                  <c:v>126</c:v>
                </c:pt>
                <c:pt idx="21">
                  <c:v>172</c:v>
                </c:pt>
                <c:pt idx="22">
                  <c:v>218</c:v>
                </c:pt>
                <c:pt idx="23">
                  <c:v>220</c:v>
                </c:pt>
                <c:pt idx="24">
                  <c:v>222</c:v>
                </c:pt>
                <c:pt idx="25">
                  <c:v>296</c:v>
                </c:pt>
                <c:pt idx="26">
                  <c:v>366</c:v>
                </c:pt>
                <c:pt idx="27">
                  <c:v>447</c:v>
                </c:pt>
                <c:pt idx="28">
                  <c:v>495</c:v>
                </c:pt>
                <c:pt idx="29">
                  <c:v>542</c:v>
                </c:pt>
                <c:pt idx="30">
                  <c:v>566</c:v>
                </c:pt>
              </c:numCache>
            </c:numRef>
          </c:val>
          <c:smooth val="0"/>
          <c:extLst>
            <c:ext xmlns:c16="http://schemas.microsoft.com/office/drawing/2014/chart" uri="{C3380CC4-5D6E-409C-BE32-E72D297353CC}">
              <c16:uniqueId val="{00000000-3335-4BD7-ADDD-FF0A8C1A575C}"/>
            </c:ext>
          </c:extLst>
        </c:ser>
        <c:ser>
          <c:idx val="1"/>
          <c:order val="1"/>
          <c:tx>
            <c:v>NRS</c:v>
          </c:tx>
          <c:spPr>
            <a:ln w="28575" cap="rnd">
              <a:solidFill>
                <a:schemeClr val="accent5">
                  <a:lumMod val="50000"/>
                </a:schemeClr>
              </a:solidFill>
              <a:round/>
            </a:ln>
            <a:effectLst/>
          </c:spPr>
          <c:marker>
            <c:symbol val="none"/>
          </c:marker>
          <c:dPt>
            <c:idx val="3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A5F8-4621-B6F6-24E97B2EAA44}"/>
              </c:ext>
            </c:extLst>
          </c:dPt>
          <c:dLbls>
            <c:dLbl>
              <c:idx val="3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F8-4621-B6F6-24E97B2EAA44}"/>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 data'!$A$4:$A$34</c:f>
              <c:numCache>
                <c:formatCode>m/d/yyyy</c:formatCode>
                <c:ptCount val="31"/>
                <c:pt idx="0">
                  <c:v>43903</c:v>
                </c:pt>
                <c:pt idx="1">
                  <c:v>43904</c:v>
                </c:pt>
                <c:pt idx="2">
                  <c:v>43905</c:v>
                </c:pt>
                <c:pt idx="3">
                  <c:v>43906</c:v>
                </c:pt>
                <c:pt idx="4">
                  <c:v>43907</c:v>
                </c:pt>
                <c:pt idx="5">
                  <c:v>43908</c:v>
                </c:pt>
                <c:pt idx="6">
                  <c:v>43909</c:v>
                </c:pt>
                <c:pt idx="7">
                  <c:v>43910</c:v>
                </c:pt>
                <c:pt idx="8">
                  <c:v>43911</c:v>
                </c:pt>
                <c:pt idx="9">
                  <c:v>43912</c:v>
                </c:pt>
                <c:pt idx="10">
                  <c:v>43913</c:v>
                </c:pt>
                <c:pt idx="11">
                  <c:v>43914</c:v>
                </c:pt>
                <c:pt idx="12">
                  <c:v>43915</c:v>
                </c:pt>
                <c:pt idx="13">
                  <c:v>43916</c:v>
                </c:pt>
                <c:pt idx="14">
                  <c:v>43917</c:v>
                </c:pt>
                <c:pt idx="15">
                  <c:v>43918</c:v>
                </c:pt>
                <c:pt idx="16">
                  <c:v>43919</c:v>
                </c:pt>
                <c:pt idx="17">
                  <c:v>43920</c:v>
                </c:pt>
                <c:pt idx="18">
                  <c:v>43921</c:v>
                </c:pt>
                <c:pt idx="19">
                  <c:v>43922</c:v>
                </c:pt>
                <c:pt idx="20">
                  <c:v>43923</c:v>
                </c:pt>
                <c:pt idx="21">
                  <c:v>43924</c:v>
                </c:pt>
                <c:pt idx="22">
                  <c:v>43925</c:v>
                </c:pt>
                <c:pt idx="23">
                  <c:v>43926</c:v>
                </c:pt>
                <c:pt idx="24">
                  <c:v>43927</c:v>
                </c:pt>
                <c:pt idx="25">
                  <c:v>43928</c:v>
                </c:pt>
                <c:pt idx="26">
                  <c:v>43929</c:v>
                </c:pt>
                <c:pt idx="27">
                  <c:v>43930</c:v>
                </c:pt>
                <c:pt idx="28">
                  <c:v>43931</c:v>
                </c:pt>
                <c:pt idx="29">
                  <c:v>43932</c:v>
                </c:pt>
                <c:pt idx="30">
                  <c:v>43933</c:v>
                </c:pt>
              </c:numCache>
            </c:numRef>
          </c:cat>
          <c:val>
            <c:numRef>
              <c:f>'Figure 2 data'!$B$35:$B$65</c:f>
              <c:numCache>
                <c:formatCode>0</c:formatCode>
                <c:ptCount val="31"/>
                <c:pt idx="0">
                  <c:v>0</c:v>
                </c:pt>
                <c:pt idx="1">
                  <c:v>0</c:v>
                </c:pt>
                <c:pt idx="2">
                  <c:v>0</c:v>
                </c:pt>
                <c:pt idx="3">
                  <c:v>0</c:v>
                </c:pt>
                <c:pt idx="4" formatCode="#######0">
                  <c:v>2</c:v>
                </c:pt>
                <c:pt idx="5" formatCode="#######0">
                  <c:v>5</c:v>
                </c:pt>
                <c:pt idx="6" formatCode="#######0">
                  <c:v>6</c:v>
                </c:pt>
                <c:pt idx="7" formatCode="#######0">
                  <c:v>10</c:v>
                </c:pt>
                <c:pt idx="8" formatCode="General">
                  <c:v>10</c:v>
                </c:pt>
                <c:pt idx="9" formatCode="General">
                  <c:v>10</c:v>
                </c:pt>
                <c:pt idx="10" formatCode="#######0">
                  <c:v>12</c:v>
                </c:pt>
                <c:pt idx="11" formatCode="#######0">
                  <c:v>14</c:v>
                </c:pt>
                <c:pt idx="12" formatCode="#######0">
                  <c:v>15</c:v>
                </c:pt>
                <c:pt idx="13" formatCode="#######0">
                  <c:v>30</c:v>
                </c:pt>
                <c:pt idx="14" formatCode="#######0">
                  <c:v>65</c:v>
                </c:pt>
                <c:pt idx="15" formatCode="#######0">
                  <c:v>72</c:v>
                </c:pt>
                <c:pt idx="16" formatCode="General">
                  <c:v>72</c:v>
                </c:pt>
                <c:pt idx="17" formatCode="#######0">
                  <c:v>115</c:v>
                </c:pt>
                <c:pt idx="18" formatCode="#######0">
                  <c:v>165</c:v>
                </c:pt>
                <c:pt idx="19" formatCode="#######0">
                  <c:v>214</c:v>
                </c:pt>
                <c:pt idx="20" formatCode="#######0">
                  <c:v>277</c:v>
                </c:pt>
                <c:pt idx="21" formatCode="#######0">
                  <c:v>348</c:v>
                </c:pt>
                <c:pt idx="22" formatCode="#######0">
                  <c:v>350</c:v>
                </c:pt>
                <c:pt idx="23" formatCode="#######0">
                  <c:v>354</c:v>
                </c:pt>
                <c:pt idx="24" formatCode="#######0">
                  <c:v>476</c:v>
                </c:pt>
                <c:pt idx="25" formatCode="#######0">
                  <c:v>593</c:v>
                </c:pt>
                <c:pt idx="26" formatCode="#######0">
                  <c:v>718</c:v>
                </c:pt>
                <c:pt idx="27" formatCode="#######0">
                  <c:v>818</c:v>
                </c:pt>
                <c:pt idx="28" formatCode="#######0">
                  <c:v>902</c:v>
                </c:pt>
                <c:pt idx="29" formatCode="#######0">
                  <c:v>952</c:v>
                </c:pt>
                <c:pt idx="30" formatCode="#######0">
                  <c:v>962</c:v>
                </c:pt>
              </c:numCache>
            </c:numRef>
          </c:val>
          <c:smooth val="0"/>
          <c:extLst>
            <c:ext xmlns:c16="http://schemas.microsoft.com/office/drawing/2014/chart" uri="{C3380CC4-5D6E-409C-BE32-E72D297353CC}">
              <c16:uniqueId val="{00000001-3335-4BD7-ADDD-FF0A8C1A575C}"/>
            </c:ext>
          </c:extLst>
        </c:ser>
        <c:dLbls>
          <c:showLegendKey val="0"/>
          <c:showVal val="0"/>
          <c:showCatName val="0"/>
          <c:showSerName val="0"/>
          <c:showPercent val="0"/>
          <c:showBubbleSize val="0"/>
        </c:dLbls>
        <c:smooth val="0"/>
        <c:axId val="647860968"/>
        <c:axId val="647861952"/>
      </c:lineChart>
      <c:dateAx>
        <c:axId val="647860968"/>
        <c:scaling>
          <c:orientation val="minMax"/>
        </c:scaling>
        <c:delete val="0"/>
        <c:axPos val="b"/>
        <c:numFmt formatCode="m/d/yyyy" sourceLinked="0"/>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7861952"/>
        <c:crosses val="autoZero"/>
        <c:auto val="1"/>
        <c:lblOffset val="100"/>
        <c:baseTimeUnit val="days"/>
      </c:dateAx>
      <c:valAx>
        <c:axId val="647861952"/>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7860968"/>
        <c:crosses val="autoZero"/>
        <c:crossBetween val="between"/>
      </c:valAx>
      <c:spPr>
        <a:noFill/>
        <a:ln>
          <a:noFill/>
        </a:ln>
        <a:effectLst/>
      </c:spPr>
    </c:plotArea>
    <c:legend>
      <c:legendPos val="r"/>
      <c:layout>
        <c:manualLayout>
          <c:xMode val="edge"/>
          <c:yMode val="edge"/>
          <c:x val="0.41149783605606105"/>
          <c:y val="0.37386205250989396"/>
          <c:w val="8.5865457586817878E-2"/>
          <c:h val="8.06764318267277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15, 2020 by age group,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454963790623168E-2"/>
          <c:y val="8.1431569466989651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0"/>
              <c:tx>
                <c:rich>
                  <a:bodyPr/>
                  <a:lstStyle/>
                  <a:p>
                    <a:fld id="{52A96067-42BD-4AE1-9950-F547BAA1B1C4}" type="CELLRANGE">
                      <a:rPr lang="en-US"/>
                      <a:pPr/>
                      <a:t>[CELLRANGE]</a:t>
                    </a:fld>
                    <a:endParaRPr lang="en-US" baseline="0"/>
                  </a:p>
                  <a:p>
                    <a:fld id="{19A144D7-F008-4015-89A5-EF9791EBC963}" type="VALUE">
                      <a:rPr lang="en-US"/>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C854-4337-B9D9-C1589BDB3557}"/>
                </c:ext>
              </c:extLst>
            </c:dLbl>
            <c:dLbl>
              <c:idx val="1"/>
              <c:tx>
                <c:rich>
                  <a:bodyPr/>
                  <a:lstStyle/>
                  <a:p>
                    <a:fld id="{7D0F007A-E17C-425A-896E-9765D08862B6}" type="CELLRANGE">
                      <a:rPr lang="en-US"/>
                      <a:pPr/>
                      <a:t>[CELLRANGE]</a:t>
                    </a:fld>
                    <a:endParaRPr lang="en-US" baseline="0"/>
                  </a:p>
                  <a:p>
                    <a:fld id="{1CAD6DA2-0FE3-443B-A043-F6D3D5B2BE0C}" type="VALUE">
                      <a:rPr lang="en-US"/>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C854-4337-B9D9-C1589BDB3557}"/>
                </c:ext>
              </c:extLst>
            </c:dLbl>
            <c:dLbl>
              <c:idx val="2"/>
              <c:tx>
                <c:rich>
                  <a:bodyPr/>
                  <a:lstStyle/>
                  <a:p>
                    <a:fld id="{41A74BB1-13FA-492B-8EC4-9D147EBBE599}" type="CELLRANGE">
                      <a:rPr lang="en-US"/>
                      <a:pPr/>
                      <a:t>[CELLRANGE]</a:t>
                    </a:fld>
                    <a:endParaRPr lang="en-US" baseline="0"/>
                  </a:p>
                  <a:p>
                    <a:fld id="{747D2CB5-DACF-4F08-AC0F-1D11BB134EEF}" type="VALUE">
                      <a:rPr lang="en-US"/>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C854-4337-B9D9-C1589BDB3557}"/>
                </c:ext>
              </c:extLst>
            </c:dLbl>
            <c:dLbl>
              <c:idx val="3"/>
              <c:layout>
                <c:manualLayout>
                  <c:x val="0"/>
                  <c:y val="3.7680341476858441E-2"/>
                </c:manualLayout>
              </c:layout>
              <c:tx>
                <c:rich>
                  <a:bodyPr/>
                  <a:lstStyle/>
                  <a:p>
                    <a:fld id="{650B08BC-D29F-4D96-9011-EDE9DC636634}" type="CELLRANGE">
                      <a:rPr lang="en-US"/>
                      <a:pPr/>
                      <a:t>[CELLRANGE]</a:t>
                    </a:fld>
                    <a:endParaRPr lang="en-US" baseline="0"/>
                  </a:p>
                  <a:p>
                    <a:fld id="{252694D2-17CC-496A-A0D4-2A6FC93A4B80}"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C854-4337-B9D9-C1589BDB3557}"/>
                </c:ext>
              </c:extLst>
            </c:dLbl>
            <c:dLbl>
              <c:idx val="4"/>
              <c:layout>
                <c:manualLayout>
                  <c:x val="-1.0021429118378569E-16"/>
                  <c:y val="3.7680341476858399E-2"/>
                </c:manualLayout>
              </c:layout>
              <c:tx>
                <c:rich>
                  <a:bodyPr/>
                  <a:lstStyle/>
                  <a:p>
                    <a:fld id="{5FE20F90-52CB-427D-9A56-0B83A2FCD52E}" type="CELLRANGE">
                      <a:rPr lang="en-US"/>
                      <a:pPr/>
                      <a:t>[CELLRANGE]</a:t>
                    </a:fld>
                    <a:endParaRPr lang="en-US" baseline="0"/>
                  </a:p>
                  <a:p>
                    <a:fld id="{EA1B44EC-590B-49F7-A37E-CC5D3736DD09}"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C854-4337-B9D9-C1589BDB3557}"/>
                </c:ext>
              </c:extLst>
            </c:dLbl>
            <c:dLbl>
              <c:idx val="5"/>
              <c:layout>
                <c:manualLayout>
                  <c:x val="0"/>
                  <c:y val="3.7680341476858392E-2"/>
                </c:manualLayout>
              </c:layout>
              <c:tx>
                <c:rich>
                  <a:bodyPr/>
                  <a:lstStyle/>
                  <a:p>
                    <a:fld id="{AC9634C0-BC3A-4F71-8DBE-F27EAB11850A}" type="CELLRANGE">
                      <a:rPr lang="en-US"/>
                      <a:pPr/>
                      <a:t>[CELLRANGE]</a:t>
                    </a:fld>
                    <a:endParaRPr lang="en-US" baseline="0"/>
                  </a:p>
                  <a:p>
                    <a:fld id="{8FC1CDAC-D8D9-44B5-9633-CD55CAB372DE}"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C854-4337-B9D9-C1589BDB3557}"/>
                </c:ext>
              </c:extLst>
            </c:dLbl>
            <c:dLbl>
              <c:idx val="6"/>
              <c:layout>
                <c:manualLayout>
                  <c:x val="-1.0021429118378569E-16"/>
                  <c:y val="3.7680341476858399E-2"/>
                </c:manualLayout>
              </c:layout>
              <c:tx>
                <c:rich>
                  <a:bodyPr/>
                  <a:lstStyle/>
                  <a:p>
                    <a:fld id="{942AF0F1-248B-478F-865A-FAAA59220ED2}" type="CELLRANGE">
                      <a:rPr lang="en-US"/>
                      <a:pPr/>
                      <a:t>[CELLRANGE]</a:t>
                    </a:fld>
                    <a:endParaRPr lang="en-US" baseline="0"/>
                  </a:p>
                  <a:p>
                    <a:fld id="{DFF5093B-2083-4B80-9241-6422F6C435A8}"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General</c:formatCode>
                <c:ptCount val="7"/>
                <c:pt idx="0">
                  <c:v>0</c:v>
                </c:pt>
                <c:pt idx="1">
                  <c:v>0</c:v>
                </c:pt>
                <c:pt idx="2">
                  <c:v>8</c:v>
                </c:pt>
                <c:pt idx="3">
                  <c:v>108</c:v>
                </c:pt>
                <c:pt idx="4">
                  <c:v>183</c:v>
                </c:pt>
                <c:pt idx="5">
                  <c:v>359</c:v>
                </c:pt>
                <c:pt idx="6">
                  <c:v>304</c:v>
                </c:pt>
              </c:numCache>
            </c:numRef>
          </c:val>
          <c:extLst>
            <c:ext xmlns:c15="http://schemas.microsoft.com/office/drawing/2012/chart" uri="{02D57815-91ED-43cb-92C2-25804820EDAC}">
              <c15:datalabelsRange>
                <c15:f>'Figure 3a and 3b data'!$E$5:$E$11</c15:f>
                <c15:dlblRangeCache>
                  <c:ptCount val="7"/>
                  <c:pt idx="0">
                    <c:v>0.0%</c:v>
                  </c:pt>
                  <c:pt idx="1">
                    <c:v>0.0%</c:v>
                  </c:pt>
                  <c:pt idx="2">
                    <c:v>0.8%</c:v>
                  </c:pt>
                  <c:pt idx="3">
                    <c:v>11.2%</c:v>
                  </c:pt>
                  <c:pt idx="4">
                    <c:v>19.0%</c:v>
                  </c:pt>
                  <c:pt idx="5">
                    <c:v>37.3%</c:v>
                  </c:pt>
                  <c:pt idx="6">
                    <c:v>31.6%</c:v>
                  </c:pt>
                </c15:dlblRangeCache>
              </c15:datalabelsRange>
            </c:ex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15,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6853855423540636E-2"/>
          <c:y val="0.55243583792771966"/>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0"/>
              <c:tx>
                <c:rich>
                  <a:bodyPr/>
                  <a:lstStyle/>
                  <a:p>
                    <a:fld id="{3868270D-7BB0-4F4B-911C-20879909E01C}" type="CELLRANGE">
                      <a:rPr lang="en-US"/>
                      <a:pPr/>
                      <a:t>[CELLRANGE]</a:t>
                    </a:fld>
                    <a:endParaRPr lang="en-US" baseline="0"/>
                  </a:p>
                  <a:p>
                    <a:fld id="{09CF7681-AD35-4546-B95E-DA32B50432C2}" type="VALUE">
                      <a:rPr lang="en-US"/>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7B6A-44C8-B9C0-5E4CD3522BB4}"/>
                </c:ext>
              </c:extLst>
            </c:dLbl>
            <c:dLbl>
              <c:idx val="1"/>
              <c:tx>
                <c:rich>
                  <a:bodyPr/>
                  <a:lstStyle/>
                  <a:p>
                    <a:fld id="{59F8E42E-1B21-4B06-B237-AD5770B2C929}" type="CELLRANGE">
                      <a:rPr lang="en-US"/>
                      <a:pPr/>
                      <a:t>[CELLRANGE]</a:t>
                    </a:fld>
                    <a:endParaRPr lang="en-US" baseline="0"/>
                  </a:p>
                  <a:p>
                    <a:fld id="{AD197593-CD1A-4867-9A6D-02F4EDED8270}" type="VALUE">
                      <a:rPr lang="en-US"/>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7B6A-44C8-B9C0-5E4CD3522BB4}"/>
                </c:ext>
              </c:extLst>
            </c:dLbl>
            <c:dLbl>
              <c:idx val="2"/>
              <c:layout>
                <c:manualLayout>
                  <c:x val="-5.0107145591892844E-17"/>
                  <c:y val="3.7680341476858399E-2"/>
                </c:manualLayout>
              </c:layout>
              <c:tx>
                <c:rich>
                  <a:bodyPr/>
                  <a:lstStyle/>
                  <a:p>
                    <a:fld id="{B4044D6F-0934-4DA9-A9FC-A1614F93E184}" type="CELLRANGE">
                      <a:rPr lang="en-US"/>
                      <a:pPr/>
                      <a:t>[CELLRANGE]</a:t>
                    </a:fld>
                    <a:endParaRPr lang="en-US" baseline="0"/>
                  </a:p>
                  <a:p>
                    <a:fld id="{DD06743C-2773-4E1A-8AF9-9A878F3C220C}"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7B6A-44C8-B9C0-5E4CD3522BB4}"/>
                </c:ext>
              </c:extLst>
            </c:dLbl>
            <c:dLbl>
              <c:idx val="3"/>
              <c:layout>
                <c:manualLayout>
                  <c:x val="-1.0021429118378569E-16"/>
                  <c:y val="3.9773693781128161E-2"/>
                </c:manualLayout>
              </c:layout>
              <c:tx>
                <c:rich>
                  <a:bodyPr/>
                  <a:lstStyle/>
                  <a:p>
                    <a:fld id="{292249F8-3FCF-441A-BCD8-0B665FA3D5E0}" type="CELLRANGE">
                      <a:rPr lang="en-US"/>
                      <a:pPr/>
                      <a:t>[CELLRANGE]</a:t>
                    </a:fld>
                    <a:endParaRPr lang="en-US" baseline="0"/>
                  </a:p>
                  <a:p>
                    <a:fld id="{555BDFEC-6E6B-40AE-9622-BF4F4A97EDC5}"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7B6A-44C8-B9C0-5E4CD3522BB4}"/>
                </c:ext>
              </c:extLst>
            </c:dLbl>
            <c:dLbl>
              <c:idx val="4"/>
              <c:layout>
                <c:manualLayout>
                  <c:x val="0"/>
                  <c:y val="3.7680341476858399E-2"/>
                </c:manualLayout>
              </c:layout>
              <c:tx>
                <c:rich>
                  <a:bodyPr/>
                  <a:lstStyle/>
                  <a:p>
                    <a:fld id="{50BBC816-FDB7-4FB5-A66B-6DCD14C436E6}" type="CELLRANGE">
                      <a:rPr lang="en-US"/>
                      <a:pPr/>
                      <a:t>[CELLRANGE]</a:t>
                    </a:fld>
                    <a:endParaRPr lang="en-US" baseline="0"/>
                  </a:p>
                  <a:p>
                    <a:fld id="{F9E0F53C-E428-43F0-8D82-5FAEEA7766ED}"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7B6A-44C8-B9C0-5E4CD3522BB4}"/>
                </c:ext>
              </c:extLst>
            </c:dLbl>
            <c:dLbl>
              <c:idx val="5"/>
              <c:layout>
                <c:manualLayout>
                  <c:x val="-1.0021429118378569E-16"/>
                  <c:y val="3.9773693781128314E-2"/>
                </c:manualLayout>
              </c:layout>
              <c:tx>
                <c:rich>
                  <a:bodyPr/>
                  <a:lstStyle/>
                  <a:p>
                    <a:fld id="{233D1494-E3FC-4059-BD83-4AE77C30A0BC}" type="CELLRANGE">
                      <a:rPr lang="en-US"/>
                      <a:pPr/>
                      <a:t>[CELLRANGE]</a:t>
                    </a:fld>
                    <a:endParaRPr lang="en-US" baseline="0"/>
                  </a:p>
                  <a:p>
                    <a:fld id="{067BD0BE-3CB7-410E-89DD-FC3AC0BFFCA2}"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7B6A-44C8-B9C0-5E4CD3522BB4}"/>
                </c:ext>
              </c:extLst>
            </c:dLbl>
            <c:dLbl>
              <c:idx val="6"/>
              <c:layout>
                <c:manualLayout>
                  <c:x val="-1.0021429118378569E-16"/>
                  <c:y val="3.9773693781128314E-2"/>
                </c:manualLayout>
              </c:layout>
              <c:tx>
                <c:rich>
                  <a:bodyPr/>
                  <a:lstStyle/>
                  <a:p>
                    <a:fld id="{2753074A-F6D5-4263-BC1F-987633902207}" type="CELLRANGE">
                      <a:rPr lang="en-US"/>
                      <a:pPr/>
                      <a:t>[CELLRANGE]</a:t>
                    </a:fld>
                    <a:endParaRPr lang="en-US" baseline="0"/>
                  </a:p>
                  <a:p>
                    <a:fld id="{D11DB310-D88B-461F-A8D6-0E374E66F25F}" type="VALUE">
                      <a:rPr lang="en-US">
                        <a:solidFill>
                          <a:schemeClr val="bg1"/>
                        </a:solidFill>
                      </a:rPr>
                      <a:pPr/>
                      <a:t>[VALUE]</a:t>
                    </a:fld>
                    <a:endParaRPr lang="en-GB"/>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General</c:formatCode>
                <c:ptCount val="7"/>
                <c:pt idx="0">
                  <c:v>49</c:v>
                </c:pt>
                <c:pt idx="1">
                  <c:v>27</c:v>
                </c:pt>
                <c:pt idx="2">
                  <c:v>641</c:v>
                </c:pt>
                <c:pt idx="3">
                  <c:v>2700</c:v>
                </c:pt>
                <c:pt idx="4">
                  <c:v>3584</c:v>
                </c:pt>
                <c:pt idx="5">
                  <c:v>5828</c:v>
                </c:pt>
                <c:pt idx="6">
                  <c:v>6697</c:v>
                </c:pt>
              </c:numCache>
            </c:numRef>
          </c:val>
          <c:extLst>
            <c:ext xmlns:c15="http://schemas.microsoft.com/office/drawing/2012/chart" uri="{02D57815-91ED-43cb-92C2-25804820EDAC}">
              <c15:datalabelsRange>
                <c15:f>'Figure 3a and 3b data'!$C$5:$C$11</c15:f>
                <c15:dlblRangeCache>
                  <c:ptCount val="7"/>
                  <c:pt idx="0">
                    <c:v>0.3%</c:v>
                  </c:pt>
                  <c:pt idx="1">
                    <c:v>0.1%</c:v>
                  </c:pt>
                  <c:pt idx="2">
                    <c:v>3.3%</c:v>
                  </c:pt>
                  <c:pt idx="3">
                    <c:v>13.8%</c:v>
                  </c:pt>
                  <c:pt idx="4">
                    <c:v>18.4%</c:v>
                  </c:pt>
                  <c:pt idx="5">
                    <c:v>29.8%</c:v>
                  </c:pt>
                  <c:pt idx="6">
                    <c:v>34.3%</c:v>
                  </c:pt>
                </c15:dlblRangeCache>
              </c15:datalabelsRange>
            </c:ex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1.3020270244817543E-2"/>
              <c:y val="0.6236561212371023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15 of 2020, </a:t>
            </a:r>
          </a:p>
          <a:p>
            <a:pPr>
              <a:defRPr sz="1200"/>
            </a:pPr>
            <a:r>
              <a:rPr lang="en-US" sz="1200"/>
              <a:t>by health board of residence,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144456354419361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tx>
                <c:rich>
                  <a:bodyPr/>
                  <a:lstStyle/>
                  <a:p>
                    <a:fld id="{385781F0-5F14-419C-9B8F-95FBC20A129B}" type="CELLRANGE">
                      <a:rPr lang="en-US"/>
                      <a:pPr/>
                      <a:t>[CELLRANGE]</a:t>
                    </a:fld>
                    <a:r>
                      <a:rPr lang="en-US" baseline="0"/>
                      <a:t>
</a:t>
                    </a:r>
                    <a:fld id="{C4EE1EFF-E772-494E-9B72-E686EE679680}"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03DE-4376-A5F6-509EBB8C7AAE}"/>
                </c:ext>
              </c:extLst>
            </c:dLbl>
            <c:dLbl>
              <c:idx val="1"/>
              <c:layout>
                <c:manualLayout>
                  <c:x val="0"/>
                  <c:y val="3.977369378112839E-2"/>
                </c:manualLayout>
              </c:layout>
              <c:tx>
                <c:rich>
                  <a:bodyPr/>
                  <a:lstStyle/>
                  <a:p>
                    <a:fld id="{84B6B0D3-91F4-4979-B7CD-DAEF96C5395B}" type="CELLRANGE">
                      <a:rPr lang="en-US"/>
                      <a:pPr/>
                      <a:t>[CELLRANGE]</a:t>
                    </a:fld>
                    <a:r>
                      <a:rPr lang="en-US" baseline="0"/>
                      <a:t>
</a:t>
                    </a:r>
                    <a:fld id="{10DB2612-E714-4B36-9CFD-416889AB2812}"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03DE-4376-A5F6-509EBB8C7AAE}"/>
                </c:ext>
              </c:extLst>
            </c:dLbl>
            <c:dLbl>
              <c:idx val="2"/>
              <c:layout>
                <c:manualLayout>
                  <c:x val="0"/>
                  <c:y val="3.9773693781128237E-2"/>
                </c:manualLayout>
              </c:layout>
              <c:tx>
                <c:rich>
                  <a:bodyPr/>
                  <a:lstStyle/>
                  <a:p>
                    <a:fld id="{8A723847-60DC-4E14-8DD6-3BC37306D118}" type="CELLRANGE">
                      <a:rPr lang="en-US"/>
                      <a:pPr/>
                      <a:t>[CELLRANGE]</a:t>
                    </a:fld>
                    <a:r>
                      <a:rPr lang="en-US" baseline="0"/>
                      <a:t>
</a:t>
                    </a:r>
                    <a:fld id="{2F67A8D7-202B-4DD9-BA9E-557B781F7807}"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03DE-4376-A5F6-509EBB8C7AAE}"/>
                </c:ext>
              </c:extLst>
            </c:dLbl>
            <c:dLbl>
              <c:idx val="3"/>
              <c:layout>
                <c:manualLayout>
                  <c:x val="0"/>
                  <c:y val="3.7680341476858323E-2"/>
                </c:manualLayout>
              </c:layout>
              <c:tx>
                <c:rich>
                  <a:bodyPr/>
                  <a:lstStyle/>
                  <a:p>
                    <a:fld id="{D4AF5EC5-FB54-456B-8EAB-6D6013F00BBC}" type="CELLRANGE">
                      <a:rPr lang="en-US"/>
                      <a:pPr/>
                      <a:t>[CELLRANGE]</a:t>
                    </a:fld>
                    <a:r>
                      <a:rPr lang="en-US" baseline="0"/>
                      <a:t>
</a:t>
                    </a:r>
                    <a:fld id="{CD2A7ABE-F631-4AC4-8F81-F68C601B44B2}"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03DE-4376-A5F6-509EBB8C7AAE}"/>
                </c:ext>
              </c:extLst>
            </c:dLbl>
            <c:dLbl>
              <c:idx val="4"/>
              <c:layout>
                <c:manualLayout>
                  <c:x val="0"/>
                  <c:y val="4.1867046085398145E-2"/>
                </c:manualLayout>
              </c:layout>
              <c:tx>
                <c:rich>
                  <a:bodyPr/>
                  <a:lstStyle/>
                  <a:p>
                    <a:fld id="{31F24178-BADB-4D42-9B99-D461D5A62C7B}" type="CELLRANGE">
                      <a:rPr lang="en-US"/>
                      <a:pPr/>
                      <a:t>[CELLRANGE]</a:t>
                    </a:fld>
                    <a:r>
                      <a:rPr lang="en-US" baseline="0"/>
                      <a:t>
</a:t>
                    </a:r>
                    <a:fld id="{8538D981-A690-457D-ABF8-EA3F1393E8CE}"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03DE-4376-A5F6-509EBB8C7AAE}"/>
                </c:ext>
              </c:extLst>
            </c:dLbl>
            <c:dLbl>
              <c:idx val="5"/>
              <c:layout>
                <c:manualLayout>
                  <c:x val="0"/>
                  <c:y val="4.1867046085398145E-2"/>
                </c:manualLayout>
              </c:layout>
              <c:tx>
                <c:rich>
                  <a:bodyPr/>
                  <a:lstStyle/>
                  <a:p>
                    <a:fld id="{2E9CFA2C-115C-48FF-9C4B-95B2A1024BCA}" type="CELLRANGE">
                      <a:rPr lang="en-US"/>
                      <a:pPr/>
                      <a:t>[CELLRANGE]</a:t>
                    </a:fld>
                    <a:r>
                      <a:rPr lang="en-US" baseline="0"/>
                      <a:t>
</a:t>
                    </a:r>
                    <a:fld id="{D29B4CF2-7829-4E57-8F43-2DA502EEAFE4}"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tx>
                <c:rich>
                  <a:bodyPr/>
                  <a:lstStyle/>
                  <a:p>
                    <a:fld id="{6ECE6497-A801-45BE-86E5-DA53270CD223}" type="CELLRANGE">
                      <a:rPr lang="en-US"/>
                      <a:pPr/>
                      <a:t>[CELLRANGE]</a:t>
                    </a:fld>
                    <a:r>
                      <a:rPr lang="en-US" baseline="0"/>
                      <a:t>
</a:t>
                    </a:r>
                    <a:fld id="{4E54E651-BE62-48D5-9F27-E814C3FB22AF}"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03DE-4376-A5F6-509EBB8C7AAE}"/>
                </c:ext>
              </c:extLst>
            </c:dLbl>
            <c:dLbl>
              <c:idx val="7"/>
              <c:layout>
                <c:manualLayout>
                  <c:x val="0"/>
                  <c:y val="3.9773693781128237E-2"/>
                </c:manualLayout>
              </c:layout>
              <c:tx>
                <c:rich>
                  <a:bodyPr/>
                  <a:lstStyle/>
                  <a:p>
                    <a:fld id="{41571788-AAA6-4A81-98B3-F214FDD5AB34}" type="CELLRANGE">
                      <a:rPr lang="en-US"/>
                      <a:pPr/>
                      <a:t>[CELLRANGE]</a:t>
                    </a:fld>
                    <a:r>
                      <a:rPr lang="en-US" baseline="0"/>
                      <a:t>
</a:t>
                    </a:r>
                    <a:fld id="{BBB9FC82-4C1F-4BBF-9711-CE49D14718D7}"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03DE-4376-A5F6-509EBB8C7AAE}"/>
                </c:ext>
              </c:extLst>
            </c:dLbl>
            <c:dLbl>
              <c:idx val="8"/>
              <c:layout>
                <c:manualLayout>
                  <c:x val="0"/>
                  <c:y val="3.7680341476858399E-2"/>
                </c:manualLayout>
              </c:layout>
              <c:tx>
                <c:rich>
                  <a:bodyPr/>
                  <a:lstStyle/>
                  <a:p>
                    <a:fld id="{DEA03861-1D55-45D5-B2AF-A4DBD15269EE}" type="CELLRANGE">
                      <a:rPr lang="en-US"/>
                      <a:pPr/>
                      <a:t>[CELLRANGE]</a:t>
                    </a:fld>
                    <a:r>
                      <a:rPr lang="en-US" baseline="0"/>
                      <a:t>
</a:t>
                    </a:r>
                    <a:fld id="{43432BA3-1523-47A4-815E-9FC14AA22909}"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03DE-4376-A5F6-509EBB8C7AAE}"/>
                </c:ext>
              </c:extLst>
            </c:dLbl>
            <c:dLbl>
              <c:idx val="9"/>
              <c:layout>
                <c:manualLayout>
                  <c:x val="0"/>
                  <c:y val="3.9773693781128314E-2"/>
                </c:manualLayout>
              </c:layout>
              <c:tx>
                <c:rich>
                  <a:bodyPr/>
                  <a:lstStyle/>
                  <a:p>
                    <a:fld id="{6D9FC6C2-1412-41B6-BF70-EB0F58FC37D9}" type="CELLRANGE">
                      <a:rPr lang="en-US"/>
                      <a:pPr/>
                      <a:t>[CELLRANGE]</a:t>
                    </a:fld>
                    <a:r>
                      <a:rPr lang="en-US" baseline="0"/>
                      <a:t>
</a:t>
                    </a:r>
                    <a:fld id="{F06EB0A9-0BB2-4E3F-A68F-BD0FF0750E08}"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03DE-4376-A5F6-509EBB8C7AAE}"/>
                </c:ext>
              </c:extLst>
            </c:dLbl>
            <c:dLbl>
              <c:idx val="10"/>
              <c:tx>
                <c:rich>
                  <a:bodyPr/>
                  <a:lstStyle/>
                  <a:p>
                    <a:fld id="{867A773D-22EE-4F6F-96D8-591BEA3F10DD}" type="CELLRANGE">
                      <a:rPr lang="en-GB"/>
                      <a:pPr/>
                      <a:t>[CELLRANGE]</a:t>
                    </a:fld>
                    <a:r>
                      <a:rPr lang="en-GB" baseline="0"/>
                      <a:t>
</a:t>
                    </a:r>
                    <a:fld id="{A46CECAB-43EB-4DCA-B67A-D35BA239F7B5}" type="VALUE">
                      <a:rPr lang="en-GB" baseline="0"/>
                      <a:pPr/>
                      <a:t>[VALUE]</a:t>
                    </a:fld>
                    <a:endParaRPr lang="en-GB"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3DE-4376-A5F6-509EBB8C7AAE}"/>
                </c:ext>
              </c:extLst>
            </c:dLbl>
            <c:dLbl>
              <c:idx val="11"/>
              <c:tx>
                <c:rich>
                  <a:bodyPr/>
                  <a:lstStyle/>
                  <a:p>
                    <a:fld id="{44C339FC-6DB9-4D62-85A9-7445B8AA5E5D}" type="CELLRANGE">
                      <a:rPr lang="en-GB"/>
                      <a:pPr/>
                      <a:t>[CELLRANGE]</a:t>
                    </a:fld>
                    <a:r>
                      <a:rPr lang="en-GB" baseline="0"/>
                      <a:t>
</a:t>
                    </a:r>
                    <a:fld id="{3C97CD77-3F5D-433D-B057-0D405ACB826F}" type="VALUE">
                      <a:rPr lang="en-GB" baseline="0"/>
                      <a:pPr/>
                      <a:t>[VALUE]</a:t>
                    </a:fld>
                    <a:endParaRPr lang="en-GB"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3DE-4376-A5F6-509EBB8C7AAE}"/>
                </c:ext>
              </c:extLst>
            </c:dLbl>
            <c:dLbl>
              <c:idx val="12"/>
              <c:layout>
                <c:manualLayout>
                  <c:x val="0"/>
                  <c:y val="3.7680341476858323E-2"/>
                </c:manualLayout>
              </c:layout>
              <c:tx>
                <c:rich>
                  <a:bodyPr/>
                  <a:lstStyle/>
                  <a:p>
                    <a:fld id="{D6BC7019-BF25-4CAC-8014-B7E1EE657340}" type="CELLRANGE">
                      <a:rPr lang="en-US"/>
                      <a:pPr/>
                      <a:t>[CELLRANGE]</a:t>
                    </a:fld>
                    <a:r>
                      <a:rPr lang="en-US" baseline="0"/>
                      <a:t>
</a:t>
                    </a:r>
                    <a:fld id="{F7EA44C3-0BA3-4182-AD01-75377A94781F}" type="VALUE">
                      <a:rPr lang="en-US" baseline="0">
                        <a:solidFill>
                          <a:schemeClr val="bg1"/>
                        </a:solidFill>
                      </a:rPr>
                      <a:pPr/>
                      <a:t>[VALUE]</a:t>
                    </a:fld>
                    <a:endParaRPr lang="en-US" baseline="0"/>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03DE-4376-A5F6-509EBB8C7AAE}"/>
                </c:ext>
              </c:extLst>
            </c:dLbl>
            <c:dLbl>
              <c:idx val="13"/>
              <c:tx>
                <c:rich>
                  <a:bodyPr/>
                  <a:lstStyle/>
                  <a:p>
                    <a:fld id="{96231DDE-2FFF-40AE-9A83-CF0823C9DC22}" type="CELLRANGE">
                      <a:rPr lang="en-GB"/>
                      <a:pPr/>
                      <a:t>[CELLRANGE]</a:t>
                    </a:fld>
                    <a:r>
                      <a:rPr lang="en-GB" baseline="0"/>
                      <a:t>
</a:t>
                    </a:r>
                    <a:fld id="{760E2A36-1DDE-499F-B4CC-EF3FDF46C6AB}" type="VALUE">
                      <a:rPr lang="en-GB" baseline="0"/>
                      <a:pPr/>
                      <a:t>[VALUE]</a:t>
                    </a:fld>
                    <a:endParaRPr lang="en-GB" baseline="0"/>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2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General</c:formatCode>
                <c:ptCount val="14"/>
                <c:pt idx="0">
                  <c:v>67</c:v>
                </c:pt>
                <c:pt idx="1">
                  <c:v>30</c:v>
                </c:pt>
                <c:pt idx="2">
                  <c:v>21</c:v>
                </c:pt>
                <c:pt idx="3">
                  <c:v>46</c:v>
                </c:pt>
                <c:pt idx="4">
                  <c:v>59</c:v>
                </c:pt>
                <c:pt idx="5">
                  <c:v>47</c:v>
                </c:pt>
                <c:pt idx="6">
                  <c:v>315</c:v>
                </c:pt>
                <c:pt idx="7">
                  <c:v>29</c:v>
                </c:pt>
                <c:pt idx="8">
                  <c:v>138</c:v>
                </c:pt>
                <c:pt idx="9">
                  <c:v>148</c:v>
                </c:pt>
                <c:pt idx="10">
                  <c:v>2</c:v>
                </c:pt>
                <c:pt idx="11">
                  <c:v>5</c:v>
                </c:pt>
                <c:pt idx="12">
                  <c:v>55</c:v>
                </c:pt>
                <c:pt idx="13">
                  <c:v>0</c:v>
                </c:pt>
              </c:numCache>
            </c:numRef>
          </c:val>
          <c:extLst>
            <c:ext xmlns:c15="http://schemas.microsoft.com/office/drawing/2012/chart" uri="{02D57815-91ED-43cb-92C2-25804820EDAC}">
              <c15:datalabelsRange>
                <c15:f>'Figure 4 data'!$E$5:$E$18</c15:f>
                <c15:dlblRangeCache>
                  <c:ptCount val="14"/>
                  <c:pt idx="0">
                    <c:v>1.8</c:v>
                  </c:pt>
                  <c:pt idx="1">
                    <c:v>2.6</c:v>
                  </c:pt>
                  <c:pt idx="2">
                    <c:v>1.4</c:v>
                  </c:pt>
                  <c:pt idx="3">
                    <c:v>1.2</c:v>
                  </c:pt>
                  <c:pt idx="4">
                    <c:v>1.9</c:v>
                  </c:pt>
                  <c:pt idx="5">
                    <c:v>0.8</c:v>
                  </c:pt>
                  <c:pt idx="6">
                    <c:v>2.7</c:v>
                  </c:pt>
                  <c:pt idx="7">
                    <c:v>0.9</c:v>
                  </c:pt>
                  <c:pt idx="8">
                    <c:v>2.1</c:v>
                  </c:pt>
                  <c:pt idx="9">
                    <c:v>1.6</c:v>
                  </c:pt>
                  <c:pt idx="10">
                    <c:v>0.9</c:v>
                  </c:pt>
                  <c:pt idx="11">
                    <c:v>2.2</c:v>
                  </c:pt>
                  <c:pt idx="12">
                    <c:v>1.3</c:v>
                  </c:pt>
                  <c:pt idx="13">
                    <c:v>0.0</c:v>
                  </c:pt>
                </c15:dlblRangeCache>
              </c15:datalabelsRange>
            </c:ex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09498259885E-2"/>
          <c:y val="7.9347318427301861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Lbls>
            <c:dLbl>
              <c:idx val="14"/>
              <c:tx>
                <c:rich>
                  <a:bodyPr/>
                  <a:lstStyle/>
                  <a:p>
                    <a:fld id="{68C8F69A-092C-410A-8A16-C64C8BE1C73B}"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7FD-45DB-A3AC-D4D92BE8AE4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data'!$B$3:$P$3</c:f>
              <c:strCache>
                <c:ptCount val="15"/>
                <c:pt idx="0">
                  <c:v>Week 1:
30 Dec</c:v>
                </c:pt>
                <c:pt idx="1">
                  <c:v>Week 2:
 6 Jan</c:v>
                </c:pt>
                <c:pt idx="2">
                  <c:v>Week3:
13 Jan</c:v>
                </c:pt>
                <c:pt idx="3">
                  <c:v>Week 4: 
20 Jan</c:v>
                </c:pt>
                <c:pt idx="4">
                  <c:v>Week 5: 
27 Jan</c:v>
                </c:pt>
                <c:pt idx="5">
                  <c:v>Week 6:
03 Feb</c:v>
                </c:pt>
                <c:pt idx="6">
                  <c:v>Week 7:
10 Feb</c:v>
                </c:pt>
                <c:pt idx="7">
                  <c:v>Week 8: 
17 Feb</c:v>
                </c:pt>
                <c:pt idx="8">
                  <c:v>Week 9:
24 Feb</c:v>
                </c:pt>
                <c:pt idx="9">
                  <c:v>Week 10: 
02 Mar</c:v>
                </c:pt>
                <c:pt idx="10">
                  <c:v>Week 11:
09 Mar</c:v>
                </c:pt>
                <c:pt idx="11">
                  <c:v>Week 12: 
16 Mar</c:v>
                </c:pt>
                <c:pt idx="12">
                  <c:v>Week 13: 
23 Mar</c:v>
                </c:pt>
                <c:pt idx="13">
                  <c:v>Week 14: 
30 Mar</c:v>
                </c:pt>
                <c:pt idx="14">
                  <c:v>Week 15: 
06 Apr</c:v>
                </c:pt>
              </c:strCache>
            </c:strRef>
          </c:cat>
          <c:val>
            <c:numRef>
              <c:f>'Figure 5 data'!$B$5:$P$5</c:f>
              <c:numCache>
                <c:formatCode>General</c:formatCode>
                <c:ptCount val="15"/>
                <c:pt idx="0">
                  <c:v>1161</c:v>
                </c:pt>
                <c:pt idx="1">
                  <c:v>1567</c:v>
                </c:pt>
                <c:pt idx="2">
                  <c:v>1322</c:v>
                </c:pt>
                <c:pt idx="3">
                  <c:v>1226</c:v>
                </c:pt>
                <c:pt idx="4">
                  <c:v>1188</c:v>
                </c:pt>
                <c:pt idx="5">
                  <c:v>1216</c:v>
                </c:pt>
                <c:pt idx="6">
                  <c:v>1162</c:v>
                </c:pt>
                <c:pt idx="7">
                  <c:v>1162</c:v>
                </c:pt>
                <c:pt idx="8">
                  <c:v>1171</c:v>
                </c:pt>
                <c:pt idx="9">
                  <c:v>1207</c:v>
                </c:pt>
                <c:pt idx="10">
                  <c:v>1156</c:v>
                </c:pt>
                <c:pt idx="11">
                  <c:v>1196</c:v>
                </c:pt>
                <c:pt idx="12">
                  <c:v>1079</c:v>
                </c:pt>
                <c:pt idx="13">
                  <c:v>1744</c:v>
                </c:pt>
                <c:pt idx="14">
                  <c:v>1969</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Lbls>
            <c:dLbl>
              <c:idx val="14"/>
              <c:tx>
                <c:rich>
                  <a:bodyPr/>
                  <a:lstStyle/>
                  <a:p>
                    <a:fld id="{1FDC4698-DAFE-45D4-A81F-C320B52EA9A6}"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7FD-45DB-A3AC-D4D92BE8AE4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data'!$B$3:$P$3</c:f>
              <c:strCache>
                <c:ptCount val="15"/>
                <c:pt idx="0">
                  <c:v>Week 1:
30 Dec</c:v>
                </c:pt>
                <c:pt idx="1">
                  <c:v>Week 2:
 6 Jan</c:v>
                </c:pt>
                <c:pt idx="2">
                  <c:v>Week3:
13 Jan</c:v>
                </c:pt>
                <c:pt idx="3">
                  <c:v>Week 4: 
20 Jan</c:v>
                </c:pt>
                <c:pt idx="4">
                  <c:v>Week 5: 
27 Jan</c:v>
                </c:pt>
                <c:pt idx="5">
                  <c:v>Week 6:
03 Feb</c:v>
                </c:pt>
                <c:pt idx="6">
                  <c:v>Week 7:
10 Feb</c:v>
                </c:pt>
                <c:pt idx="7">
                  <c:v>Week 8: 
17 Feb</c:v>
                </c:pt>
                <c:pt idx="8">
                  <c:v>Week 9:
24 Feb</c:v>
                </c:pt>
                <c:pt idx="9">
                  <c:v>Week 10: 
02 Mar</c:v>
                </c:pt>
                <c:pt idx="10">
                  <c:v>Week 11:
09 Mar</c:v>
                </c:pt>
                <c:pt idx="11">
                  <c:v>Week 12: 
16 Mar</c:v>
                </c:pt>
                <c:pt idx="12">
                  <c:v>Week 13: 
23 Mar</c:v>
                </c:pt>
                <c:pt idx="13">
                  <c:v>Week 14: 
30 Mar</c:v>
                </c:pt>
                <c:pt idx="14">
                  <c:v>Week 15: 
06 Apr</c:v>
                </c:pt>
              </c:strCache>
            </c:strRef>
          </c:cat>
          <c:val>
            <c:numRef>
              <c:f>'Figure 5 data'!$B$6:$P$6</c:f>
              <c:numCache>
                <c:formatCode>0</c:formatCode>
                <c:ptCount val="15"/>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4"/>
            <c:marker>
              <c:symbol val="none"/>
            </c:marker>
            <c:bubble3D val="0"/>
            <c:extLst>
              <c:ext xmlns:c16="http://schemas.microsoft.com/office/drawing/2014/chart" uri="{C3380CC4-5D6E-409C-BE32-E72D297353CC}">
                <c16:uniqueId val="{00000002-B7FD-45DB-A3AC-D4D92BE8AE44}"/>
              </c:ext>
            </c:extLst>
          </c:dPt>
          <c:dLbls>
            <c:dLbl>
              <c:idx val="13"/>
              <c:delete val="1"/>
              <c:extLst>
                <c:ext xmlns:c15="http://schemas.microsoft.com/office/drawing/2012/chart" uri="{CE6537A1-D6FC-4f65-9D91-7224C49458BB}"/>
                <c:ext xmlns:c16="http://schemas.microsoft.com/office/drawing/2014/chart" uri="{C3380CC4-5D6E-409C-BE32-E72D297353CC}">
                  <c16:uniqueId val="{00000003-B7FD-45DB-A3AC-D4D92BE8AE44}"/>
                </c:ext>
              </c:extLst>
            </c:dLbl>
            <c:dLbl>
              <c:idx val="14"/>
              <c:layout>
                <c:manualLayout>
                  <c:x val="-8.8843398157625389E-3"/>
                  <c:y val="-2.4346917450365727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7FD-45DB-A3AC-D4D92BE8AE4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data'!$B$3:$P$3</c:f>
              <c:strCache>
                <c:ptCount val="15"/>
                <c:pt idx="0">
                  <c:v>Week 1:
30 Dec</c:v>
                </c:pt>
                <c:pt idx="1">
                  <c:v>Week 2:
 6 Jan</c:v>
                </c:pt>
                <c:pt idx="2">
                  <c:v>Week3:
13 Jan</c:v>
                </c:pt>
                <c:pt idx="3">
                  <c:v>Week 4: 
20 Jan</c:v>
                </c:pt>
                <c:pt idx="4">
                  <c:v>Week 5: 
27 Jan</c:v>
                </c:pt>
                <c:pt idx="5">
                  <c:v>Week 6:
03 Feb</c:v>
                </c:pt>
                <c:pt idx="6">
                  <c:v>Week 7:
10 Feb</c:v>
                </c:pt>
                <c:pt idx="7">
                  <c:v>Week 8: 
17 Feb</c:v>
                </c:pt>
                <c:pt idx="8">
                  <c:v>Week 9:
24 Feb</c:v>
                </c:pt>
                <c:pt idx="9">
                  <c:v>Week 10: 
02 Mar</c:v>
                </c:pt>
                <c:pt idx="10">
                  <c:v>Week 11:
09 Mar</c:v>
                </c:pt>
                <c:pt idx="11">
                  <c:v>Week 12: 
16 Mar</c:v>
                </c:pt>
                <c:pt idx="12">
                  <c:v>Week 13: 
23 Mar</c:v>
                </c:pt>
                <c:pt idx="13">
                  <c:v>Week 14: 
30 Mar</c:v>
                </c:pt>
                <c:pt idx="14">
                  <c:v>Week 15: 
06 Apr</c:v>
                </c:pt>
              </c:strCache>
            </c:strRef>
          </c:cat>
          <c:val>
            <c:numRef>
              <c:f>'Figure 5 data'!$B$7:$P$7</c:f>
              <c:numCache>
                <c:formatCode>#,##0</c:formatCode>
                <c:ptCount val="15"/>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608</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 and date beginning</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Deaths involving COVID-19, Date of Death vs Date of Registration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v>Date of Death</c:v>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6 data'!$A$6:$A$37</c:f>
              <c:numCache>
                <c:formatCode>m/d/yyyy</c:formatCode>
                <c:ptCount val="32"/>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numCache>
            </c:numRef>
          </c:cat>
          <c:val>
            <c:numRef>
              <c:f>'Figure 6 data'!$B$6:$B$37</c:f>
              <c:numCache>
                <c:formatCode>#######0</c:formatCode>
                <c:ptCount val="32"/>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158</c:v>
                </c:pt>
                <c:pt idx="17">
                  <c:v>185</c:v>
                </c:pt>
                <c:pt idx="18">
                  <c:v>237</c:v>
                </c:pt>
                <c:pt idx="19">
                  <c:v>295</c:v>
                </c:pt>
                <c:pt idx="20">
                  <c:v>359</c:v>
                </c:pt>
                <c:pt idx="21">
                  <c:v>419</c:v>
                </c:pt>
                <c:pt idx="22">
                  <c:v>494</c:v>
                </c:pt>
                <c:pt idx="23">
                  <c:v>548</c:v>
                </c:pt>
                <c:pt idx="24">
                  <c:v>633</c:v>
                </c:pt>
              </c:numCache>
            </c:numRef>
          </c:val>
          <c:smooth val="0"/>
          <c:extLst>
            <c:ext xmlns:c16="http://schemas.microsoft.com/office/drawing/2014/chart" uri="{C3380CC4-5D6E-409C-BE32-E72D297353CC}">
              <c16:uniqueId val="{00000008-689A-473C-9904-F6AB9F381A73}"/>
            </c:ext>
          </c:extLst>
        </c:ser>
        <c:ser>
          <c:idx val="4"/>
          <c:order val="1"/>
          <c:tx>
            <c:v>Date of Reg</c:v>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6 data'!$A$6:$A$37</c:f>
              <c:numCache>
                <c:formatCode>m/d/yyyy</c:formatCode>
                <c:ptCount val="32"/>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numCache>
            </c:numRef>
          </c:cat>
          <c:val>
            <c:numRef>
              <c:f>'Figure 6 data'!$C$6:$C$37</c:f>
              <c:numCache>
                <c:formatCode>#######0</c:formatCode>
                <c:ptCount val="32"/>
                <c:pt idx="0">
                  <c:v>0</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818</c:v>
                </c:pt>
                <c:pt idx="29">
                  <c:v>902</c:v>
                </c:pt>
                <c:pt idx="30">
                  <c:v>952</c:v>
                </c:pt>
                <c:pt idx="31">
                  <c:v>962</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24901415652612938"/>
          <c:y val="0.36723003667157644"/>
          <c:w val="0.32978321719783188"/>
          <c:h val="4.0351261220038688E-2"/>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tabSelected="1" workbookViewId="0">
      <selection sqref="A1:I1"/>
    </sheetView>
  </sheetViews>
  <sheetFormatPr defaultRowHeight="14.25" x14ac:dyDescent="0.2"/>
  <cols>
    <col min="1" max="1" width="12" style="35" customWidth="1"/>
    <col min="2" max="16384" width="9.140625" style="35"/>
  </cols>
  <sheetData>
    <row r="1" spans="1:16" ht="18" customHeight="1" x14ac:dyDescent="0.25">
      <c r="A1" s="169" t="s">
        <v>94</v>
      </c>
      <c r="B1" s="169"/>
      <c r="C1" s="169"/>
      <c r="D1" s="169"/>
      <c r="E1" s="169"/>
      <c r="F1" s="169"/>
      <c r="G1" s="169"/>
      <c r="H1" s="169"/>
      <c r="I1" s="169"/>
      <c r="J1" s="28"/>
      <c r="K1" s="28"/>
      <c r="L1" s="27"/>
    </row>
    <row r="2" spans="1:16" ht="18" customHeight="1" x14ac:dyDescent="0.25">
      <c r="A2" s="63"/>
      <c r="B2" s="63"/>
      <c r="C2" s="63"/>
      <c r="D2" s="63"/>
      <c r="E2" s="63"/>
      <c r="F2" s="63"/>
      <c r="G2" s="63"/>
      <c r="H2" s="63"/>
      <c r="I2" s="62"/>
      <c r="J2" s="62"/>
      <c r="K2" s="62"/>
      <c r="L2" s="27"/>
    </row>
    <row r="3" spans="1:16" ht="18" customHeight="1" x14ac:dyDescent="0.25">
      <c r="A3" s="172" t="s">
        <v>95</v>
      </c>
      <c r="B3" s="172"/>
      <c r="C3" s="172"/>
      <c r="D3" s="172"/>
      <c r="E3" s="28"/>
      <c r="F3" s="28"/>
      <c r="G3" s="28"/>
    </row>
    <row r="4" spans="1:16" ht="15" customHeight="1" x14ac:dyDescent="0.25">
      <c r="A4" s="25"/>
    </row>
    <row r="5" spans="1:16" ht="14.25" customHeight="1" x14ac:dyDescent="0.2">
      <c r="A5" s="36" t="s">
        <v>53</v>
      </c>
      <c r="B5" s="36"/>
      <c r="C5" s="36"/>
      <c r="D5" s="36"/>
      <c r="E5" s="36"/>
      <c r="F5" s="36"/>
      <c r="G5" s="36"/>
      <c r="H5" s="36"/>
      <c r="I5" s="36"/>
      <c r="J5" s="36"/>
      <c r="K5" s="36"/>
      <c r="L5" s="36"/>
      <c r="M5" s="36"/>
      <c r="N5" s="36"/>
      <c r="O5" s="36"/>
      <c r="P5" s="36"/>
    </row>
    <row r="6" spans="1:16" x14ac:dyDescent="0.2">
      <c r="A6" s="37" t="s">
        <v>43</v>
      </c>
      <c r="B6" s="171" t="s">
        <v>45</v>
      </c>
      <c r="C6" s="171"/>
      <c r="D6" s="171"/>
      <c r="E6" s="171"/>
      <c r="F6" s="171"/>
      <c r="G6" s="171"/>
      <c r="H6" s="171"/>
      <c r="I6" s="171"/>
      <c r="J6" s="171"/>
      <c r="K6" s="171"/>
      <c r="L6" s="171"/>
      <c r="M6" s="171"/>
      <c r="N6" s="36"/>
      <c r="O6" s="36"/>
      <c r="P6" s="36"/>
    </row>
    <row r="7" spans="1:16" ht="14.25" customHeight="1" x14ac:dyDescent="0.2">
      <c r="A7" s="37" t="s">
        <v>44</v>
      </c>
      <c r="B7" s="171" t="s">
        <v>46</v>
      </c>
      <c r="C7" s="171"/>
      <c r="D7" s="171"/>
      <c r="E7" s="171"/>
      <c r="F7" s="171"/>
      <c r="G7" s="171"/>
      <c r="H7" s="171"/>
      <c r="I7" s="171"/>
      <c r="J7" s="171"/>
      <c r="K7" s="171"/>
      <c r="L7" s="171"/>
      <c r="M7" s="171"/>
      <c r="N7" s="36"/>
      <c r="O7" s="36"/>
      <c r="P7" s="36"/>
    </row>
    <row r="8" spans="1:16" ht="14.25" customHeight="1" x14ac:dyDescent="0.2">
      <c r="A8" s="26" t="s">
        <v>48</v>
      </c>
      <c r="B8" s="171" t="s">
        <v>47</v>
      </c>
      <c r="C8" s="171"/>
      <c r="D8" s="171"/>
      <c r="E8" s="171"/>
      <c r="F8" s="171"/>
      <c r="G8" s="171"/>
      <c r="H8" s="171"/>
      <c r="I8" s="171"/>
      <c r="J8" s="171"/>
      <c r="K8" s="171"/>
      <c r="L8" s="171"/>
      <c r="M8" s="171"/>
      <c r="N8" s="36"/>
      <c r="O8" s="36"/>
      <c r="P8" s="36"/>
    </row>
    <row r="9" spans="1:16" ht="14.25" customHeight="1" x14ac:dyDescent="0.2">
      <c r="A9" s="26" t="s">
        <v>54</v>
      </c>
      <c r="B9" s="171" t="s">
        <v>52</v>
      </c>
      <c r="C9" s="171"/>
      <c r="D9" s="171"/>
      <c r="E9" s="171"/>
      <c r="F9" s="171"/>
      <c r="G9" s="171"/>
      <c r="H9" s="171"/>
      <c r="I9" s="171"/>
      <c r="J9" s="171"/>
      <c r="K9" s="171"/>
      <c r="L9" s="171"/>
      <c r="M9" s="171"/>
      <c r="N9" s="36"/>
      <c r="O9" s="36"/>
      <c r="P9" s="36"/>
    </row>
    <row r="10" spans="1:16" ht="14.25" customHeight="1" x14ac:dyDescent="0.2">
      <c r="A10" s="26" t="s">
        <v>55</v>
      </c>
      <c r="B10" s="171" t="s">
        <v>96</v>
      </c>
      <c r="C10" s="171"/>
      <c r="D10" s="171"/>
      <c r="E10" s="171"/>
      <c r="F10" s="171"/>
      <c r="G10" s="171"/>
      <c r="H10" s="171"/>
      <c r="I10" s="171"/>
      <c r="J10" s="171"/>
      <c r="K10" s="171"/>
      <c r="L10" s="171"/>
      <c r="M10" s="171"/>
      <c r="N10" s="36"/>
      <c r="O10" s="36"/>
      <c r="P10" s="36"/>
    </row>
    <row r="11" spans="1:16" ht="14.25" customHeight="1" x14ac:dyDescent="0.2">
      <c r="A11" s="26" t="s">
        <v>56</v>
      </c>
      <c r="B11" s="171" t="s">
        <v>97</v>
      </c>
      <c r="C11" s="171"/>
      <c r="D11" s="171"/>
      <c r="E11" s="171"/>
      <c r="F11" s="171"/>
      <c r="G11" s="171"/>
      <c r="H11" s="171"/>
      <c r="I11" s="171"/>
      <c r="J11" s="171"/>
      <c r="K11" s="171"/>
      <c r="L11" s="171"/>
      <c r="M11" s="171"/>
      <c r="N11" s="36"/>
      <c r="O11" s="36"/>
      <c r="P11" s="36"/>
    </row>
    <row r="12" spans="1:16" ht="14.25" customHeight="1" x14ac:dyDescent="0.2">
      <c r="A12" s="26" t="s">
        <v>49</v>
      </c>
      <c r="B12" s="113" t="s">
        <v>98</v>
      </c>
      <c r="C12" s="113"/>
      <c r="D12" s="113"/>
      <c r="E12" s="113"/>
      <c r="F12" s="113"/>
      <c r="G12" s="113"/>
      <c r="H12" s="113"/>
      <c r="I12" s="113"/>
      <c r="J12" s="113"/>
      <c r="K12" s="113"/>
      <c r="L12" s="113"/>
      <c r="M12" s="113"/>
      <c r="N12" s="36"/>
      <c r="O12" s="36"/>
      <c r="P12" s="36"/>
    </row>
    <row r="13" spans="1:16" ht="14.25" customHeight="1" x14ac:dyDescent="0.2">
      <c r="A13" s="26" t="s">
        <v>50</v>
      </c>
      <c r="B13" s="171" t="s">
        <v>51</v>
      </c>
      <c r="C13" s="171"/>
      <c r="D13" s="171"/>
      <c r="E13" s="171"/>
      <c r="F13" s="171"/>
      <c r="G13" s="171"/>
      <c r="H13" s="171"/>
      <c r="I13" s="171"/>
      <c r="J13" s="171"/>
      <c r="K13" s="171"/>
      <c r="L13" s="171"/>
      <c r="M13" s="171"/>
      <c r="N13" s="36"/>
      <c r="O13" s="36"/>
      <c r="P13" s="36"/>
    </row>
    <row r="14" spans="1:16" ht="14.25" customHeight="1" x14ac:dyDescent="0.2">
      <c r="A14" s="118" t="s">
        <v>111</v>
      </c>
      <c r="B14" s="171" t="s">
        <v>114</v>
      </c>
      <c r="C14" s="171"/>
      <c r="D14" s="171"/>
      <c r="E14" s="171"/>
      <c r="F14" s="171"/>
      <c r="G14" s="171"/>
      <c r="H14" s="171"/>
      <c r="I14" s="171"/>
      <c r="J14" s="171"/>
      <c r="K14" s="171"/>
      <c r="L14" s="171"/>
      <c r="M14" s="171"/>
      <c r="N14" s="36"/>
      <c r="O14" s="36"/>
      <c r="P14" s="36"/>
    </row>
    <row r="15" spans="1:16" ht="14.25" customHeight="1" x14ac:dyDescent="0.2">
      <c r="A15" s="118"/>
      <c r="B15" s="117"/>
      <c r="C15" s="117"/>
      <c r="D15" s="117"/>
      <c r="E15" s="117"/>
      <c r="F15" s="117"/>
      <c r="G15" s="117"/>
      <c r="H15" s="117"/>
      <c r="I15" s="117"/>
      <c r="J15" s="117"/>
      <c r="K15" s="117"/>
      <c r="L15" s="117"/>
      <c r="M15" s="117"/>
      <c r="N15" s="36"/>
      <c r="O15" s="36"/>
      <c r="P15" s="36"/>
    </row>
    <row r="16" spans="1:16" ht="14.25" customHeight="1" x14ac:dyDescent="0.2">
      <c r="A16" s="173" t="s">
        <v>121</v>
      </c>
      <c r="B16" s="173"/>
      <c r="C16" s="173"/>
      <c r="D16" s="173"/>
      <c r="E16" s="173"/>
      <c r="F16" s="173"/>
      <c r="G16" s="173"/>
      <c r="H16" s="36"/>
      <c r="I16" s="36"/>
      <c r="J16" s="36"/>
      <c r="K16" s="36"/>
      <c r="L16" s="36"/>
      <c r="M16" s="36"/>
      <c r="N16" s="36"/>
      <c r="O16" s="36"/>
      <c r="P16" s="36"/>
    </row>
    <row r="18" spans="1:2" x14ac:dyDescent="0.2">
      <c r="A18" s="170" t="s">
        <v>67</v>
      </c>
      <c r="B18" s="170"/>
    </row>
  </sheetData>
  <mergeCells count="12">
    <mergeCell ref="A1:I1"/>
    <mergeCell ref="A18:B18"/>
    <mergeCell ref="B6:M6"/>
    <mergeCell ref="B7:M7"/>
    <mergeCell ref="B8:M8"/>
    <mergeCell ref="A3:D3"/>
    <mergeCell ref="A16:G16"/>
    <mergeCell ref="B13:M13"/>
    <mergeCell ref="B11:M11"/>
    <mergeCell ref="B10:M10"/>
    <mergeCell ref="B9:M9"/>
    <mergeCell ref="B14:M14"/>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8:M8" location="'Figure 1 data'!A1" display="Cumulative number of deaths involving COVID-19 by date of registration, Scotland, 2020"/>
    <hyperlink ref="B9:M9" location="'Figure 2 data'!A1" display="Cumulative number of deaths involving COVID-19 in Scotland using different data sources"/>
    <hyperlink ref="B10:M11" location="'Figure 3a and 3b data'!A1" display="COVID-19 deaths registered between weeks 1 and 14, 2020 by age group, Scotland"/>
    <hyperlink ref="B12:M12" location="'Figure 4 data'!A1" display="'Figure 4 data'!A1"/>
    <hyperlink ref="B13:M13" location="'Figure 5 data'!A1" display="Deaths by week of registration, Scotland, 2020"/>
    <hyperlink ref="B14:M14" location="'Figure 6 data'!A1" display="Deaths involving COVID-19, Date of Death vs Date of Registratio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showGridLines="0" zoomScaleNormal="100" workbookViewId="0">
      <selection sqref="A1:N1"/>
    </sheetView>
  </sheetViews>
  <sheetFormatPr defaultRowHeight="12.75" x14ac:dyDescent="0.2"/>
  <cols>
    <col min="1" max="1" width="9.140625" style="38"/>
    <col min="2" max="2" width="25.140625" style="38" bestFit="1" customWidth="1"/>
    <col min="3" max="3" width="10.85546875" style="38" bestFit="1" customWidth="1"/>
    <col min="4" max="7" width="10.28515625" style="38" bestFit="1" customWidth="1"/>
    <col min="8" max="11" width="10.5703125" style="38" bestFit="1" customWidth="1"/>
    <col min="12" max="15" width="10.42578125" style="38" bestFit="1" customWidth="1"/>
    <col min="16" max="16" width="10.42578125" style="38" customWidth="1"/>
    <col min="17" max="17" width="10.42578125" style="38" bestFit="1" customWidth="1"/>
    <col min="18" max="18" width="5.5703125" style="38" customWidth="1"/>
    <col min="19" max="19" width="9.42578125" style="38" bestFit="1" customWidth="1"/>
    <col min="20" max="16384" width="9.140625" style="38"/>
  </cols>
  <sheetData>
    <row r="1" spans="1:21" ht="18" customHeight="1" x14ac:dyDescent="0.25">
      <c r="A1" s="176" t="s">
        <v>62</v>
      </c>
      <c r="B1" s="176"/>
      <c r="C1" s="176"/>
      <c r="D1" s="176"/>
      <c r="E1" s="176"/>
      <c r="F1" s="176"/>
      <c r="G1" s="176"/>
      <c r="H1" s="176"/>
      <c r="I1" s="176"/>
      <c r="J1" s="176"/>
      <c r="K1" s="176"/>
      <c r="L1" s="176"/>
      <c r="M1" s="176"/>
      <c r="N1" s="176"/>
      <c r="O1" s="124"/>
      <c r="P1" s="189" t="s">
        <v>71</v>
      </c>
      <c r="Q1" s="189"/>
    </row>
    <row r="2" spans="1:21" ht="15" customHeight="1" x14ac:dyDescent="0.2">
      <c r="A2" s="188"/>
      <c r="B2" s="188"/>
      <c r="C2" s="188"/>
      <c r="D2" s="188"/>
      <c r="E2" s="188"/>
      <c r="F2" s="188"/>
      <c r="G2" s="188"/>
      <c r="H2" s="188"/>
      <c r="I2" s="188"/>
      <c r="J2" s="188"/>
      <c r="K2" s="188"/>
      <c r="L2" s="14"/>
      <c r="M2" s="14"/>
      <c r="N2" s="14"/>
      <c r="O2" s="14"/>
      <c r="P2" s="14"/>
      <c r="Q2" s="14"/>
    </row>
    <row r="3" spans="1:21" ht="14.1" customHeight="1" x14ac:dyDescent="0.2">
      <c r="A3" s="177" t="s">
        <v>35</v>
      </c>
      <c r="B3" s="177"/>
      <c r="C3" s="5">
        <v>1</v>
      </c>
      <c r="D3" s="5">
        <v>2</v>
      </c>
      <c r="E3" s="5">
        <v>3</v>
      </c>
      <c r="F3" s="5">
        <v>4</v>
      </c>
      <c r="G3" s="5">
        <v>5</v>
      </c>
      <c r="H3" s="5">
        <v>6</v>
      </c>
      <c r="I3" s="5">
        <v>7</v>
      </c>
      <c r="J3" s="5">
        <v>8</v>
      </c>
      <c r="K3" s="5">
        <v>9</v>
      </c>
      <c r="L3" s="5">
        <v>10</v>
      </c>
      <c r="M3" s="5">
        <v>11</v>
      </c>
      <c r="N3" s="5">
        <v>12</v>
      </c>
      <c r="O3" s="5">
        <v>13</v>
      </c>
      <c r="P3" s="114">
        <v>14</v>
      </c>
      <c r="Q3" s="6">
        <v>15</v>
      </c>
      <c r="R3" s="186"/>
      <c r="S3" s="186"/>
    </row>
    <row r="4" spans="1:21" ht="14.1" customHeight="1" x14ac:dyDescent="0.2">
      <c r="A4" s="178" t="s">
        <v>26</v>
      </c>
      <c r="B4" s="178"/>
      <c r="C4" s="7">
        <v>43829</v>
      </c>
      <c r="D4" s="7">
        <v>43836</v>
      </c>
      <c r="E4" s="7">
        <v>43843</v>
      </c>
      <c r="F4" s="7">
        <v>43850</v>
      </c>
      <c r="G4" s="7">
        <v>43857</v>
      </c>
      <c r="H4" s="7">
        <v>43864</v>
      </c>
      <c r="I4" s="7">
        <v>43871</v>
      </c>
      <c r="J4" s="7">
        <v>43878</v>
      </c>
      <c r="K4" s="7">
        <v>43885</v>
      </c>
      <c r="L4" s="7">
        <v>43892</v>
      </c>
      <c r="M4" s="7">
        <v>43899</v>
      </c>
      <c r="N4" s="7">
        <v>43906</v>
      </c>
      <c r="O4" s="7">
        <v>43913</v>
      </c>
      <c r="P4" s="115">
        <v>43920</v>
      </c>
      <c r="Q4" s="7">
        <v>43927</v>
      </c>
      <c r="R4" s="187" t="s">
        <v>27</v>
      </c>
      <c r="S4" s="187"/>
    </row>
    <row r="5" spans="1:21" ht="14.1" customHeight="1" thickBot="1" x14ac:dyDescent="0.25">
      <c r="A5" s="8"/>
      <c r="B5" s="8"/>
      <c r="C5" s="9"/>
      <c r="D5" s="9"/>
      <c r="E5" s="9"/>
      <c r="F5" s="9"/>
      <c r="G5" s="9"/>
      <c r="H5" s="9"/>
      <c r="I5" s="9"/>
      <c r="J5" s="9"/>
      <c r="K5" s="39"/>
      <c r="L5" s="39"/>
      <c r="M5" s="40"/>
      <c r="N5" s="40"/>
      <c r="O5" s="40"/>
      <c r="P5" s="41"/>
      <c r="Q5" s="41"/>
      <c r="R5" s="41"/>
      <c r="S5" s="41"/>
    </row>
    <row r="6" spans="1:21" ht="14.1" customHeight="1" x14ac:dyDescent="0.2">
      <c r="A6" s="42"/>
      <c r="B6" s="10"/>
      <c r="C6" s="11"/>
      <c r="D6" s="11"/>
      <c r="E6" s="11"/>
      <c r="F6" s="11"/>
      <c r="G6" s="11"/>
      <c r="H6" s="11"/>
      <c r="I6" s="11"/>
      <c r="J6" s="11"/>
      <c r="K6" s="43"/>
      <c r="L6" s="43"/>
      <c r="M6" s="44"/>
      <c r="N6" s="44"/>
      <c r="O6" s="44"/>
      <c r="P6" s="42"/>
      <c r="Q6" s="42"/>
    </row>
    <row r="7" spans="1:21" ht="14.1" customHeight="1" x14ac:dyDescent="0.2">
      <c r="A7" s="179" t="s">
        <v>38</v>
      </c>
      <c r="B7" s="179"/>
      <c r="C7" s="126">
        <v>0</v>
      </c>
      <c r="D7" s="126">
        <v>0</v>
      </c>
      <c r="E7" s="126">
        <v>0</v>
      </c>
      <c r="F7" s="126">
        <v>0</v>
      </c>
      <c r="G7" s="126">
        <v>0</v>
      </c>
      <c r="H7" s="126">
        <v>0</v>
      </c>
      <c r="I7" s="126">
        <v>0</v>
      </c>
      <c r="J7" s="126">
        <v>0</v>
      </c>
      <c r="K7" s="126">
        <v>0</v>
      </c>
      <c r="L7" s="126">
        <v>0</v>
      </c>
      <c r="M7" s="126">
        <v>0</v>
      </c>
      <c r="N7" s="126">
        <v>10</v>
      </c>
      <c r="O7" s="126">
        <v>62</v>
      </c>
      <c r="P7" s="126">
        <v>282</v>
      </c>
      <c r="Q7" s="126">
        <v>608</v>
      </c>
      <c r="R7" s="127"/>
      <c r="S7" s="126">
        <f>SUM(C7:Q7)</f>
        <v>962</v>
      </c>
      <c r="T7" s="45"/>
    </row>
    <row r="8" spans="1:21" ht="14.1" customHeight="1" x14ac:dyDescent="0.2">
      <c r="A8" s="179" t="s">
        <v>41</v>
      </c>
      <c r="B8" s="179"/>
      <c r="C8" s="126">
        <f>SUM(C21:C27)</f>
        <v>0</v>
      </c>
      <c r="D8" s="126">
        <f t="shared" ref="D8:O8" si="0">SUM(D21:D27)</f>
        <v>0</v>
      </c>
      <c r="E8" s="126">
        <f t="shared" si="0"/>
        <v>0</v>
      </c>
      <c r="F8" s="126">
        <f t="shared" si="0"/>
        <v>0</v>
      </c>
      <c r="G8" s="126">
        <f t="shared" si="0"/>
        <v>0</v>
      </c>
      <c r="H8" s="126">
        <f t="shared" si="0"/>
        <v>0</v>
      </c>
      <c r="I8" s="126">
        <f t="shared" si="0"/>
        <v>0</v>
      </c>
      <c r="J8" s="126">
        <f t="shared" si="0"/>
        <v>0</v>
      </c>
      <c r="K8" s="126">
        <f t="shared" si="0"/>
        <v>0</v>
      </c>
      <c r="L8" s="126">
        <f t="shared" si="0"/>
        <v>0</v>
      </c>
      <c r="M8" s="126">
        <f t="shared" si="0"/>
        <v>0</v>
      </c>
      <c r="N8" s="126">
        <f t="shared" si="0"/>
        <v>5</v>
      </c>
      <c r="O8" s="126">
        <f t="shared" si="0"/>
        <v>26</v>
      </c>
      <c r="P8" s="126">
        <f>SUM(P21:P27)</f>
        <v>126</v>
      </c>
      <c r="Q8" s="126">
        <f>SUM(Q21:Q27)</f>
        <v>261</v>
      </c>
      <c r="R8" s="126"/>
      <c r="S8" s="126">
        <f>SUM(S21:S27)</f>
        <v>418</v>
      </c>
      <c r="T8" s="45"/>
    </row>
    <row r="9" spans="1:21" ht="14.1" customHeight="1" x14ac:dyDescent="0.2">
      <c r="A9" s="179" t="s">
        <v>42</v>
      </c>
      <c r="B9" s="179"/>
      <c r="C9" s="126">
        <f>SUM(C28:C34)</f>
        <v>0</v>
      </c>
      <c r="D9" s="126">
        <f t="shared" ref="D9:S9" si="1">SUM(D28:D34)</f>
        <v>0</v>
      </c>
      <c r="E9" s="126">
        <f t="shared" si="1"/>
        <v>0</v>
      </c>
      <c r="F9" s="126">
        <f t="shared" si="1"/>
        <v>0</v>
      </c>
      <c r="G9" s="126">
        <f t="shared" si="1"/>
        <v>0</v>
      </c>
      <c r="H9" s="126">
        <f t="shared" si="1"/>
        <v>0</v>
      </c>
      <c r="I9" s="126">
        <f t="shared" si="1"/>
        <v>0</v>
      </c>
      <c r="J9" s="126">
        <f t="shared" si="1"/>
        <v>0</v>
      </c>
      <c r="K9" s="126">
        <f t="shared" si="1"/>
        <v>0</v>
      </c>
      <c r="L9" s="126">
        <f t="shared" si="1"/>
        <v>0</v>
      </c>
      <c r="M9" s="126">
        <f t="shared" si="1"/>
        <v>0</v>
      </c>
      <c r="N9" s="126">
        <f t="shared" si="1"/>
        <v>5</v>
      </c>
      <c r="O9" s="126">
        <f t="shared" si="1"/>
        <v>36</v>
      </c>
      <c r="P9" s="126">
        <f t="shared" ref="P9:Q9" si="2">SUM(P28:P34)</f>
        <v>156</v>
      </c>
      <c r="Q9" s="126">
        <f t="shared" si="2"/>
        <v>347</v>
      </c>
      <c r="R9" s="126"/>
      <c r="S9" s="126">
        <f t="shared" si="1"/>
        <v>544</v>
      </c>
      <c r="T9" s="45"/>
    </row>
    <row r="10" spans="1:21" ht="14.1" customHeight="1" x14ac:dyDescent="0.2">
      <c r="A10" s="128"/>
      <c r="B10" s="129"/>
      <c r="C10" s="126"/>
      <c r="D10" s="126"/>
      <c r="E10" s="126"/>
      <c r="F10" s="126"/>
      <c r="G10" s="126"/>
      <c r="H10" s="126"/>
      <c r="I10" s="126"/>
      <c r="J10" s="126"/>
      <c r="K10" s="126"/>
      <c r="L10" s="126"/>
      <c r="M10" s="126"/>
      <c r="N10" s="126"/>
      <c r="O10" s="126"/>
      <c r="P10" s="126"/>
      <c r="Q10" s="126"/>
      <c r="R10" s="127"/>
      <c r="S10" s="127"/>
      <c r="T10" s="45"/>
    </row>
    <row r="11" spans="1:21" ht="14.1" customHeight="1" x14ac:dyDescent="0.2">
      <c r="A11" s="129"/>
      <c r="B11" s="130" t="s">
        <v>34</v>
      </c>
      <c r="C11" s="126"/>
      <c r="D11" s="126"/>
      <c r="E11" s="126"/>
      <c r="F11" s="126"/>
      <c r="G11" s="126"/>
      <c r="H11" s="126"/>
      <c r="I11" s="126"/>
      <c r="J11" s="126"/>
      <c r="K11" s="126"/>
      <c r="L11" s="126"/>
      <c r="M11" s="126"/>
      <c r="N11" s="126"/>
      <c r="O11" s="126"/>
      <c r="P11" s="126"/>
      <c r="Q11" s="126"/>
      <c r="R11" s="127"/>
      <c r="S11" s="127"/>
    </row>
    <row r="12" spans="1:21" ht="14.1" customHeight="1" x14ac:dyDescent="0.2">
      <c r="A12" s="129"/>
      <c r="B12" s="131" t="s">
        <v>1</v>
      </c>
      <c r="C12" s="126"/>
      <c r="D12" s="126"/>
      <c r="E12" s="126"/>
      <c r="F12" s="126"/>
      <c r="G12" s="126"/>
      <c r="H12" s="126"/>
      <c r="I12" s="126"/>
      <c r="J12" s="126"/>
      <c r="K12" s="126"/>
      <c r="L12" s="126"/>
      <c r="M12" s="126"/>
      <c r="N12" s="126"/>
      <c r="O12" s="126"/>
      <c r="P12" s="126"/>
      <c r="Q12" s="126"/>
      <c r="R12" s="127"/>
      <c r="S12" s="127"/>
    </row>
    <row r="13" spans="1:21" ht="14.1" customHeight="1" x14ac:dyDescent="0.2">
      <c r="A13" s="127"/>
      <c r="B13" s="132" t="s">
        <v>2</v>
      </c>
      <c r="C13" s="133">
        <v>0</v>
      </c>
      <c r="D13" s="133">
        <v>0</v>
      </c>
      <c r="E13" s="133">
        <v>0</v>
      </c>
      <c r="F13" s="133">
        <v>0</v>
      </c>
      <c r="G13" s="133">
        <v>0</v>
      </c>
      <c r="H13" s="133">
        <v>0</v>
      </c>
      <c r="I13" s="133">
        <v>0</v>
      </c>
      <c r="J13" s="133">
        <v>0</v>
      </c>
      <c r="K13" s="133">
        <v>0</v>
      </c>
      <c r="L13" s="133">
        <v>0</v>
      </c>
      <c r="M13" s="133">
        <v>0</v>
      </c>
      <c r="N13" s="133">
        <v>0</v>
      </c>
      <c r="O13" s="133">
        <v>0</v>
      </c>
      <c r="P13" s="133">
        <v>0</v>
      </c>
      <c r="Q13" s="133">
        <v>0</v>
      </c>
      <c r="R13" s="127"/>
      <c r="S13" s="133">
        <f>SUM(C13:Q13)</f>
        <v>0</v>
      </c>
      <c r="T13" s="45"/>
      <c r="U13" s="45"/>
    </row>
    <row r="14" spans="1:21" ht="14.1" customHeight="1" x14ac:dyDescent="0.2">
      <c r="A14" s="127"/>
      <c r="B14" s="134" t="s">
        <v>3</v>
      </c>
      <c r="C14" s="133">
        <v>0</v>
      </c>
      <c r="D14" s="133">
        <v>0</v>
      </c>
      <c r="E14" s="133">
        <v>0</v>
      </c>
      <c r="F14" s="133">
        <v>0</v>
      </c>
      <c r="G14" s="133">
        <v>0</v>
      </c>
      <c r="H14" s="133">
        <v>0</v>
      </c>
      <c r="I14" s="133">
        <v>0</v>
      </c>
      <c r="J14" s="133">
        <v>0</v>
      </c>
      <c r="K14" s="133">
        <v>0</v>
      </c>
      <c r="L14" s="133">
        <v>0</v>
      </c>
      <c r="M14" s="133">
        <v>0</v>
      </c>
      <c r="N14" s="133">
        <v>0</v>
      </c>
      <c r="O14" s="133">
        <v>0</v>
      </c>
      <c r="P14" s="133">
        <v>0</v>
      </c>
      <c r="Q14" s="133">
        <v>0</v>
      </c>
      <c r="R14" s="127"/>
      <c r="S14" s="133">
        <f>SUM(C14:Q14)</f>
        <v>0</v>
      </c>
      <c r="T14" s="45"/>
      <c r="U14" s="45"/>
    </row>
    <row r="15" spans="1:21" ht="14.1" customHeight="1" x14ac:dyDescent="0.2">
      <c r="A15" s="127"/>
      <c r="B15" s="134" t="s">
        <v>4</v>
      </c>
      <c r="C15" s="133">
        <v>0</v>
      </c>
      <c r="D15" s="133">
        <v>0</v>
      </c>
      <c r="E15" s="133">
        <v>0</v>
      </c>
      <c r="F15" s="133">
        <v>0</v>
      </c>
      <c r="G15" s="133">
        <v>0</v>
      </c>
      <c r="H15" s="133">
        <v>0</v>
      </c>
      <c r="I15" s="133">
        <v>0</v>
      </c>
      <c r="J15" s="133">
        <v>0</v>
      </c>
      <c r="K15" s="133">
        <v>0</v>
      </c>
      <c r="L15" s="133">
        <v>0</v>
      </c>
      <c r="M15" s="133">
        <v>0</v>
      </c>
      <c r="N15" s="133">
        <v>0</v>
      </c>
      <c r="O15" s="133">
        <v>0</v>
      </c>
      <c r="P15" s="133">
        <v>4</v>
      </c>
      <c r="Q15" s="133">
        <v>4</v>
      </c>
      <c r="R15" s="127"/>
      <c r="S15" s="127">
        <f t="shared" ref="S15:S19" si="3">SUM(C15:Q15)</f>
        <v>8</v>
      </c>
      <c r="T15" s="45"/>
      <c r="U15" s="45"/>
    </row>
    <row r="16" spans="1:21" ht="14.1" customHeight="1" x14ac:dyDescent="0.2">
      <c r="A16" s="127"/>
      <c r="B16" s="134" t="s">
        <v>5</v>
      </c>
      <c r="C16" s="133">
        <v>0</v>
      </c>
      <c r="D16" s="133">
        <v>0</v>
      </c>
      <c r="E16" s="133">
        <v>0</v>
      </c>
      <c r="F16" s="133">
        <v>0</v>
      </c>
      <c r="G16" s="133">
        <v>0</v>
      </c>
      <c r="H16" s="133">
        <v>0</v>
      </c>
      <c r="I16" s="133">
        <v>0</v>
      </c>
      <c r="J16" s="133">
        <v>0</v>
      </c>
      <c r="K16" s="133">
        <v>0</v>
      </c>
      <c r="L16" s="133">
        <v>0</v>
      </c>
      <c r="M16" s="133">
        <v>0</v>
      </c>
      <c r="N16" s="133">
        <v>1</v>
      </c>
      <c r="O16" s="133">
        <v>12</v>
      </c>
      <c r="P16" s="133">
        <v>31</v>
      </c>
      <c r="Q16" s="133">
        <v>64</v>
      </c>
      <c r="R16" s="127"/>
      <c r="S16" s="127">
        <f t="shared" si="3"/>
        <v>108</v>
      </c>
      <c r="T16" s="45"/>
      <c r="U16" s="45"/>
    </row>
    <row r="17" spans="1:22" ht="14.1" customHeight="1" x14ac:dyDescent="0.2">
      <c r="A17" s="127"/>
      <c r="B17" s="134" t="s">
        <v>6</v>
      </c>
      <c r="C17" s="133">
        <v>0</v>
      </c>
      <c r="D17" s="133">
        <v>0</v>
      </c>
      <c r="E17" s="133">
        <v>0</v>
      </c>
      <c r="F17" s="133">
        <v>0</v>
      </c>
      <c r="G17" s="133">
        <v>0</v>
      </c>
      <c r="H17" s="133">
        <v>0</v>
      </c>
      <c r="I17" s="133">
        <v>0</v>
      </c>
      <c r="J17" s="133">
        <v>0</v>
      </c>
      <c r="K17" s="133">
        <v>0</v>
      </c>
      <c r="L17" s="133">
        <v>0</v>
      </c>
      <c r="M17" s="133">
        <v>0</v>
      </c>
      <c r="N17" s="133">
        <v>4</v>
      </c>
      <c r="O17" s="133">
        <v>11</v>
      </c>
      <c r="P17" s="133">
        <v>67</v>
      </c>
      <c r="Q17" s="133">
        <v>101</v>
      </c>
      <c r="R17" s="127"/>
      <c r="S17" s="127">
        <f t="shared" si="3"/>
        <v>183</v>
      </c>
      <c r="T17" s="45"/>
      <c r="U17" s="45"/>
    </row>
    <row r="18" spans="1:22" ht="14.1" customHeight="1" x14ac:dyDescent="0.2">
      <c r="A18" s="127"/>
      <c r="B18" s="134" t="s">
        <v>7</v>
      </c>
      <c r="C18" s="133">
        <v>0</v>
      </c>
      <c r="D18" s="133">
        <v>0</v>
      </c>
      <c r="E18" s="133">
        <v>0</v>
      </c>
      <c r="F18" s="133">
        <v>0</v>
      </c>
      <c r="G18" s="133">
        <v>0</v>
      </c>
      <c r="H18" s="133">
        <v>0</v>
      </c>
      <c r="I18" s="133">
        <v>0</v>
      </c>
      <c r="J18" s="133">
        <v>0</v>
      </c>
      <c r="K18" s="133">
        <v>0</v>
      </c>
      <c r="L18" s="133">
        <v>0</v>
      </c>
      <c r="M18" s="133">
        <v>0</v>
      </c>
      <c r="N18" s="133">
        <v>3</v>
      </c>
      <c r="O18" s="133">
        <v>24</v>
      </c>
      <c r="P18" s="133">
        <v>106</v>
      </c>
      <c r="Q18" s="133">
        <v>226</v>
      </c>
      <c r="R18" s="127"/>
      <c r="S18" s="127">
        <f t="shared" si="3"/>
        <v>359</v>
      </c>
      <c r="T18" s="45"/>
      <c r="U18" s="45"/>
    </row>
    <row r="19" spans="1:22" ht="14.1" customHeight="1" x14ac:dyDescent="0.2">
      <c r="A19" s="127"/>
      <c r="B19" s="132" t="s">
        <v>8</v>
      </c>
      <c r="C19" s="133">
        <v>0</v>
      </c>
      <c r="D19" s="133">
        <v>0</v>
      </c>
      <c r="E19" s="133">
        <v>0</v>
      </c>
      <c r="F19" s="133">
        <v>0</v>
      </c>
      <c r="G19" s="133">
        <v>0</v>
      </c>
      <c r="H19" s="133">
        <v>0</v>
      </c>
      <c r="I19" s="133">
        <v>0</v>
      </c>
      <c r="J19" s="133">
        <v>0</v>
      </c>
      <c r="K19" s="133">
        <v>0</v>
      </c>
      <c r="L19" s="133">
        <v>0</v>
      </c>
      <c r="M19" s="133">
        <v>0</v>
      </c>
      <c r="N19" s="133">
        <v>2</v>
      </c>
      <c r="O19" s="133">
        <v>15</v>
      </c>
      <c r="P19" s="133">
        <v>74</v>
      </c>
      <c r="Q19" s="133">
        <v>213</v>
      </c>
      <c r="R19" s="127"/>
      <c r="S19" s="127">
        <f t="shared" si="3"/>
        <v>304</v>
      </c>
      <c r="T19" s="45"/>
      <c r="U19" s="45"/>
      <c r="V19" s="45"/>
    </row>
    <row r="20" spans="1:22" ht="14.1" customHeight="1" x14ac:dyDescent="0.2">
      <c r="A20" s="127"/>
      <c r="B20" s="131"/>
      <c r="C20" s="133"/>
      <c r="D20" s="133"/>
      <c r="E20" s="133"/>
      <c r="F20" s="133"/>
      <c r="G20" s="133"/>
      <c r="H20" s="133"/>
      <c r="I20" s="133"/>
      <c r="J20" s="133"/>
      <c r="K20" s="133"/>
      <c r="L20" s="133"/>
      <c r="M20" s="133"/>
      <c r="N20" s="133"/>
      <c r="O20" s="133"/>
      <c r="P20" s="133"/>
      <c r="Q20" s="133"/>
      <c r="R20" s="127"/>
      <c r="S20" s="127"/>
      <c r="V20" s="48"/>
    </row>
    <row r="21" spans="1:22" ht="14.1" customHeight="1" x14ac:dyDescent="0.2">
      <c r="A21" s="175" t="s">
        <v>24</v>
      </c>
      <c r="B21" s="132" t="s">
        <v>2</v>
      </c>
      <c r="C21" s="133">
        <v>0</v>
      </c>
      <c r="D21" s="133">
        <v>0</v>
      </c>
      <c r="E21" s="133">
        <v>0</v>
      </c>
      <c r="F21" s="133">
        <v>0</v>
      </c>
      <c r="G21" s="133">
        <v>0</v>
      </c>
      <c r="H21" s="133">
        <v>0</v>
      </c>
      <c r="I21" s="133">
        <v>0</v>
      </c>
      <c r="J21" s="133">
        <v>0</v>
      </c>
      <c r="K21" s="133">
        <v>0</v>
      </c>
      <c r="L21" s="133">
        <v>0</v>
      </c>
      <c r="M21" s="133">
        <v>0</v>
      </c>
      <c r="N21" s="133">
        <v>0</v>
      </c>
      <c r="O21" s="133">
        <v>0</v>
      </c>
      <c r="P21" s="133">
        <v>0</v>
      </c>
      <c r="Q21" s="133">
        <v>0</v>
      </c>
      <c r="R21" s="127"/>
      <c r="S21" s="133">
        <f>SUM(C21:Q21)</f>
        <v>0</v>
      </c>
      <c r="T21" s="45"/>
    </row>
    <row r="22" spans="1:22" ht="14.1" customHeight="1" x14ac:dyDescent="0.2">
      <c r="A22" s="175"/>
      <c r="B22" s="134" t="s">
        <v>3</v>
      </c>
      <c r="C22" s="133">
        <v>0</v>
      </c>
      <c r="D22" s="133">
        <v>0</v>
      </c>
      <c r="E22" s="133">
        <v>0</v>
      </c>
      <c r="F22" s="133">
        <v>0</v>
      </c>
      <c r="G22" s="133">
        <v>0</v>
      </c>
      <c r="H22" s="133">
        <v>0</v>
      </c>
      <c r="I22" s="133">
        <v>0</v>
      </c>
      <c r="J22" s="133">
        <v>0</v>
      </c>
      <c r="K22" s="133">
        <v>0</v>
      </c>
      <c r="L22" s="133">
        <v>0</v>
      </c>
      <c r="M22" s="133">
        <v>0</v>
      </c>
      <c r="N22" s="133">
        <v>0</v>
      </c>
      <c r="O22" s="133">
        <v>0</v>
      </c>
      <c r="P22" s="133">
        <v>0</v>
      </c>
      <c r="Q22" s="133">
        <v>0</v>
      </c>
      <c r="R22" s="127"/>
      <c r="S22" s="133">
        <f>SUM(C22:Q22)</f>
        <v>0</v>
      </c>
      <c r="T22" s="45"/>
    </row>
    <row r="23" spans="1:22" ht="14.1" customHeight="1" x14ac:dyDescent="0.2">
      <c r="A23" s="175"/>
      <c r="B23" s="134" t="s">
        <v>4</v>
      </c>
      <c r="C23" s="133">
        <v>0</v>
      </c>
      <c r="D23" s="133">
        <v>0</v>
      </c>
      <c r="E23" s="133">
        <v>0</v>
      </c>
      <c r="F23" s="133">
        <v>0</v>
      </c>
      <c r="G23" s="133">
        <v>0</v>
      </c>
      <c r="H23" s="133">
        <v>0</v>
      </c>
      <c r="I23" s="133">
        <v>0</v>
      </c>
      <c r="J23" s="133">
        <v>0</v>
      </c>
      <c r="K23" s="133">
        <v>0</v>
      </c>
      <c r="L23" s="133">
        <v>0</v>
      </c>
      <c r="M23" s="133">
        <v>0</v>
      </c>
      <c r="N23" s="133">
        <v>0</v>
      </c>
      <c r="O23" s="133">
        <v>0</v>
      </c>
      <c r="P23" s="133">
        <v>2</v>
      </c>
      <c r="Q23" s="133">
        <v>2</v>
      </c>
      <c r="R23" s="127"/>
      <c r="S23" s="127">
        <f t="shared" ref="S23:S27" si="4">SUM(C23:Q23)</f>
        <v>4</v>
      </c>
      <c r="T23" s="45"/>
    </row>
    <row r="24" spans="1:22" ht="14.1" customHeight="1" x14ac:dyDescent="0.2">
      <c r="A24" s="175"/>
      <c r="B24" s="134" t="s">
        <v>5</v>
      </c>
      <c r="C24" s="133">
        <v>0</v>
      </c>
      <c r="D24" s="133">
        <v>0</v>
      </c>
      <c r="E24" s="133">
        <v>0</v>
      </c>
      <c r="F24" s="133">
        <v>0</v>
      </c>
      <c r="G24" s="133">
        <v>0</v>
      </c>
      <c r="H24" s="133">
        <v>0</v>
      </c>
      <c r="I24" s="133">
        <v>0</v>
      </c>
      <c r="J24" s="133">
        <v>0</v>
      </c>
      <c r="K24" s="133">
        <v>0</v>
      </c>
      <c r="L24" s="133">
        <v>0</v>
      </c>
      <c r="M24" s="133">
        <v>0</v>
      </c>
      <c r="N24" s="133">
        <v>1</v>
      </c>
      <c r="O24" s="133">
        <v>3</v>
      </c>
      <c r="P24" s="133">
        <v>12</v>
      </c>
      <c r="Q24" s="133">
        <v>18</v>
      </c>
      <c r="R24" s="127"/>
      <c r="S24" s="127">
        <f t="shared" si="4"/>
        <v>34</v>
      </c>
      <c r="T24" s="45"/>
    </row>
    <row r="25" spans="1:22" ht="14.1" customHeight="1" x14ac:dyDescent="0.2">
      <c r="A25" s="175"/>
      <c r="B25" s="134" t="s">
        <v>6</v>
      </c>
      <c r="C25" s="133">
        <v>0</v>
      </c>
      <c r="D25" s="133">
        <v>0</v>
      </c>
      <c r="E25" s="133">
        <v>0</v>
      </c>
      <c r="F25" s="133">
        <v>0</v>
      </c>
      <c r="G25" s="133">
        <v>0</v>
      </c>
      <c r="H25" s="133">
        <v>0</v>
      </c>
      <c r="I25" s="133">
        <v>0</v>
      </c>
      <c r="J25" s="133">
        <v>0</v>
      </c>
      <c r="K25" s="133">
        <v>0</v>
      </c>
      <c r="L25" s="133">
        <v>0</v>
      </c>
      <c r="M25" s="133">
        <v>0</v>
      </c>
      <c r="N25" s="133">
        <v>3</v>
      </c>
      <c r="O25" s="133">
        <v>3</v>
      </c>
      <c r="P25" s="133">
        <v>20</v>
      </c>
      <c r="Q25" s="133">
        <v>33</v>
      </c>
      <c r="R25" s="127"/>
      <c r="S25" s="127">
        <f t="shared" si="4"/>
        <v>59</v>
      </c>
      <c r="T25" s="45"/>
    </row>
    <row r="26" spans="1:22" ht="14.1" customHeight="1" x14ac:dyDescent="0.2">
      <c r="A26" s="175"/>
      <c r="B26" s="134" t="s">
        <v>7</v>
      </c>
      <c r="C26" s="133">
        <v>0</v>
      </c>
      <c r="D26" s="133">
        <v>0</v>
      </c>
      <c r="E26" s="133">
        <v>0</v>
      </c>
      <c r="F26" s="133">
        <v>0</v>
      </c>
      <c r="G26" s="133">
        <v>0</v>
      </c>
      <c r="H26" s="133">
        <v>0</v>
      </c>
      <c r="I26" s="133">
        <v>0</v>
      </c>
      <c r="J26" s="133">
        <v>0</v>
      </c>
      <c r="K26" s="133">
        <v>0</v>
      </c>
      <c r="L26" s="133">
        <v>0</v>
      </c>
      <c r="M26" s="133">
        <v>0</v>
      </c>
      <c r="N26" s="133">
        <v>0</v>
      </c>
      <c r="O26" s="133">
        <v>9</v>
      </c>
      <c r="P26" s="133">
        <v>49</v>
      </c>
      <c r="Q26" s="133">
        <v>95</v>
      </c>
      <c r="R26" s="127"/>
      <c r="S26" s="127">
        <f t="shared" si="4"/>
        <v>153</v>
      </c>
      <c r="T26" s="45"/>
    </row>
    <row r="27" spans="1:22" ht="14.1" customHeight="1" x14ac:dyDescent="0.2">
      <c r="A27" s="175"/>
      <c r="B27" s="132" t="s">
        <v>8</v>
      </c>
      <c r="C27" s="133">
        <v>0</v>
      </c>
      <c r="D27" s="133">
        <v>0</v>
      </c>
      <c r="E27" s="133">
        <v>0</v>
      </c>
      <c r="F27" s="133">
        <v>0</v>
      </c>
      <c r="G27" s="133">
        <v>0</v>
      </c>
      <c r="H27" s="133">
        <v>0</v>
      </c>
      <c r="I27" s="133">
        <v>0</v>
      </c>
      <c r="J27" s="133">
        <v>0</v>
      </c>
      <c r="K27" s="133">
        <v>0</v>
      </c>
      <c r="L27" s="133">
        <v>0</v>
      </c>
      <c r="M27" s="133">
        <v>0</v>
      </c>
      <c r="N27" s="133">
        <v>1</v>
      </c>
      <c r="O27" s="133">
        <v>11</v>
      </c>
      <c r="P27" s="133">
        <v>43</v>
      </c>
      <c r="Q27" s="133">
        <v>113</v>
      </c>
      <c r="R27" s="127"/>
      <c r="S27" s="127">
        <f t="shared" si="4"/>
        <v>168</v>
      </c>
      <c r="T27" s="45"/>
    </row>
    <row r="28" spans="1:22" ht="14.1" customHeight="1" x14ac:dyDescent="0.2">
      <c r="A28" s="175" t="s">
        <v>25</v>
      </c>
      <c r="B28" s="132" t="s">
        <v>2</v>
      </c>
      <c r="C28" s="133">
        <v>0</v>
      </c>
      <c r="D28" s="133">
        <v>0</v>
      </c>
      <c r="E28" s="133">
        <v>0</v>
      </c>
      <c r="F28" s="133">
        <v>0</v>
      </c>
      <c r="G28" s="133">
        <v>0</v>
      </c>
      <c r="H28" s="133">
        <v>0</v>
      </c>
      <c r="I28" s="133">
        <v>0</v>
      </c>
      <c r="J28" s="133">
        <v>0</v>
      </c>
      <c r="K28" s="133">
        <v>0</v>
      </c>
      <c r="L28" s="133">
        <v>0</v>
      </c>
      <c r="M28" s="133">
        <v>0</v>
      </c>
      <c r="N28" s="133">
        <v>0</v>
      </c>
      <c r="O28" s="133">
        <v>0</v>
      </c>
      <c r="P28" s="133">
        <v>0</v>
      </c>
      <c r="Q28" s="133">
        <v>0</v>
      </c>
      <c r="R28" s="127"/>
      <c r="S28" s="133">
        <f>SUM(C28:Q28)</f>
        <v>0</v>
      </c>
      <c r="T28" s="45"/>
    </row>
    <row r="29" spans="1:22" ht="14.1" customHeight="1" x14ac:dyDescent="0.2">
      <c r="A29" s="175"/>
      <c r="B29" s="134" t="s">
        <v>3</v>
      </c>
      <c r="C29" s="133">
        <v>0</v>
      </c>
      <c r="D29" s="133">
        <v>0</v>
      </c>
      <c r="E29" s="133">
        <v>0</v>
      </c>
      <c r="F29" s="133">
        <v>0</v>
      </c>
      <c r="G29" s="133">
        <v>0</v>
      </c>
      <c r="H29" s="133">
        <v>0</v>
      </c>
      <c r="I29" s="133">
        <v>0</v>
      </c>
      <c r="J29" s="133">
        <v>0</v>
      </c>
      <c r="K29" s="133">
        <v>0</v>
      </c>
      <c r="L29" s="133">
        <v>0</v>
      </c>
      <c r="M29" s="133">
        <v>0</v>
      </c>
      <c r="N29" s="133">
        <v>0</v>
      </c>
      <c r="O29" s="133">
        <v>0</v>
      </c>
      <c r="P29" s="133">
        <v>0</v>
      </c>
      <c r="Q29" s="133">
        <v>0</v>
      </c>
      <c r="R29" s="127"/>
      <c r="S29" s="133">
        <f>SUM(C29:Q29)</f>
        <v>0</v>
      </c>
      <c r="T29" s="45"/>
    </row>
    <row r="30" spans="1:22" ht="14.1" customHeight="1" x14ac:dyDescent="0.2">
      <c r="A30" s="175"/>
      <c r="B30" s="134" t="s">
        <v>4</v>
      </c>
      <c r="C30" s="133">
        <v>0</v>
      </c>
      <c r="D30" s="133">
        <v>0</v>
      </c>
      <c r="E30" s="133">
        <v>0</v>
      </c>
      <c r="F30" s="133">
        <v>0</v>
      </c>
      <c r="G30" s="133">
        <v>0</v>
      </c>
      <c r="H30" s="133">
        <v>0</v>
      </c>
      <c r="I30" s="133">
        <v>0</v>
      </c>
      <c r="J30" s="133">
        <v>0</v>
      </c>
      <c r="K30" s="133">
        <v>0</v>
      </c>
      <c r="L30" s="133">
        <v>0</v>
      </c>
      <c r="M30" s="133">
        <v>0</v>
      </c>
      <c r="N30" s="133">
        <v>0</v>
      </c>
      <c r="O30" s="133">
        <v>0</v>
      </c>
      <c r="P30" s="133">
        <v>2</v>
      </c>
      <c r="Q30" s="133">
        <v>2</v>
      </c>
      <c r="R30" s="127"/>
      <c r="S30" s="127">
        <f t="shared" ref="S30:S34" si="5">SUM(C30:Q30)</f>
        <v>4</v>
      </c>
      <c r="T30" s="45"/>
    </row>
    <row r="31" spans="1:22" ht="14.1" customHeight="1" x14ac:dyDescent="0.2">
      <c r="A31" s="175"/>
      <c r="B31" s="134" t="s">
        <v>5</v>
      </c>
      <c r="C31" s="133">
        <v>0</v>
      </c>
      <c r="D31" s="133">
        <v>0</v>
      </c>
      <c r="E31" s="133">
        <v>0</v>
      </c>
      <c r="F31" s="133">
        <v>0</v>
      </c>
      <c r="G31" s="133">
        <v>0</v>
      </c>
      <c r="H31" s="133">
        <v>0</v>
      </c>
      <c r="I31" s="133">
        <v>0</v>
      </c>
      <c r="J31" s="133">
        <v>0</v>
      </c>
      <c r="K31" s="133">
        <v>0</v>
      </c>
      <c r="L31" s="133">
        <v>0</v>
      </c>
      <c r="M31" s="133">
        <v>0</v>
      </c>
      <c r="N31" s="133">
        <v>0</v>
      </c>
      <c r="O31" s="133">
        <v>9</v>
      </c>
      <c r="P31" s="133">
        <v>19</v>
      </c>
      <c r="Q31" s="133">
        <v>46</v>
      </c>
      <c r="R31" s="127"/>
      <c r="S31" s="127">
        <f t="shared" si="5"/>
        <v>74</v>
      </c>
      <c r="T31" s="45"/>
    </row>
    <row r="32" spans="1:22" ht="14.1" customHeight="1" x14ac:dyDescent="0.2">
      <c r="A32" s="175"/>
      <c r="B32" s="134" t="s">
        <v>6</v>
      </c>
      <c r="C32" s="133">
        <v>0</v>
      </c>
      <c r="D32" s="133">
        <v>0</v>
      </c>
      <c r="E32" s="133">
        <v>0</v>
      </c>
      <c r="F32" s="133">
        <v>0</v>
      </c>
      <c r="G32" s="133">
        <v>0</v>
      </c>
      <c r="H32" s="133">
        <v>0</v>
      </c>
      <c r="I32" s="133">
        <v>0</v>
      </c>
      <c r="J32" s="133">
        <v>0</v>
      </c>
      <c r="K32" s="133">
        <v>0</v>
      </c>
      <c r="L32" s="133">
        <v>0</v>
      </c>
      <c r="M32" s="133">
        <v>0</v>
      </c>
      <c r="N32" s="133">
        <v>1</v>
      </c>
      <c r="O32" s="133">
        <v>8</v>
      </c>
      <c r="P32" s="133">
        <v>47</v>
      </c>
      <c r="Q32" s="133">
        <v>68</v>
      </c>
      <c r="R32" s="127"/>
      <c r="S32" s="127">
        <f t="shared" si="5"/>
        <v>124</v>
      </c>
      <c r="T32" s="45"/>
    </row>
    <row r="33" spans="1:20" ht="14.1" customHeight="1" x14ac:dyDescent="0.2">
      <c r="A33" s="175"/>
      <c r="B33" s="134" t="s">
        <v>7</v>
      </c>
      <c r="C33" s="133">
        <v>0</v>
      </c>
      <c r="D33" s="133">
        <v>0</v>
      </c>
      <c r="E33" s="133">
        <v>0</v>
      </c>
      <c r="F33" s="133">
        <v>0</v>
      </c>
      <c r="G33" s="133">
        <v>0</v>
      </c>
      <c r="H33" s="133">
        <v>0</v>
      </c>
      <c r="I33" s="133">
        <v>0</v>
      </c>
      <c r="J33" s="133">
        <v>0</v>
      </c>
      <c r="K33" s="133">
        <v>0</v>
      </c>
      <c r="L33" s="133">
        <v>0</v>
      </c>
      <c r="M33" s="133">
        <v>0</v>
      </c>
      <c r="N33" s="133">
        <v>3</v>
      </c>
      <c r="O33" s="133">
        <v>15</v>
      </c>
      <c r="P33" s="133">
        <v>57</v>
      </c>
      <c r="Q33" s="133">
        <v>131</v>
      </c>
      <c r="R33" s="127"/>
      <c r="S33" s="127">
        <f t="shared" si="5"/>
        <v>206</v>
      </c>
      <c r="T33" s="45"/>
    </row>
    <row r="34" spans="1:20" ht="14.1" customHeight="1" x14ac:dyDescent="0.2">
      <c r="A34" s="175"/>
      <c r="B34" s="132" t="s">
        <v>8</v>
      </c>
      <c r="C34" s="133">
        <v>0</v>
      </c>
      <c r="D34" s="133">
        <v>0</v>
      </c>
      <c r="E34" s="133">
        <v>0</v>
      </c>
      <c r="F34" s="133">
        <v>0</v>
      </c>
      <c r="G34" s="133">
        <v>0</v>
      </c>
      <c r="H34" s="133">
        <v>0</v>
      </c>
      <c r="I34" s="133">
        <v>0</v>
      </c>
      <c r="J34" s="133">
        <v>0</v>
      </c>
      <c r="K34" s="133">
        <v>0</v>
      </c>
      <c r="L34" s="133">
        <v>0</v>
      </c>
      <c r="M34" s="133">
        <v>0</v>
      </c>
      <c r="N34" s="133">
        <v>1</v>
      </c>
      <c r="O34" s="133">
        <v>4</v>
      </c>
      <c r="P34" s="133">
        <v>31</v>
      </c>
      <c r="Q34" s="133">
        <v>100</v>
      </c>
      <c r="R34" s="127"/>
      <c r="S34" s="127">
        <f t="shared" si="5"/>
        <v>136</v>
      </c>
      <c r="T34" s="45"/>
    </row>
    <row r="35" spans="1:20" ht="14.1" customHeight="1" x14ac:dyDescent="0.2">
      <c r="A35" s="129"/>
      <c r="B35" s="129"/>
      <c r="C35" s="126"/>
      <c r="D35" s="126"/>
      <c r="E35" s="126"/>
      <c r="F35" s="126"/>
      <c r="G35" s="126"/>
      <c r="H35" s="126"/>
      <c r="I35" s="126"/>
      <c r="J35" s="126"/>
      <c r="K35" s="129"/>
      <c r="L35" s="129"/>
      <c r="M35" s="129"/>
      <c r="N35" s="129"/>
      <c r="O35" s="135"/>
      <c r="P35" s="126"/>
      <c r="Q35" s="126"/>
      <c r="R35" s="127"/>
      <c r="S35" s="127"/>
    </row>
    <row r="36" spans="1:20" ht="14.1" customHeight="1" x14ac:dyDescent="0.2">
      <c r="A36" s="127"/>
      <c r="B36" s="180" t="s">
        <v>37</v>
      </c>
      <c r="C36" s="180"/>
      <c r="D36" s="180"/>
      <c r="E36" s="126"/>
      <c r="F36" s="126"/>
      <c r="G36" s="126"/>
      <c r="H36" s="126"/>
      <c r="I36" s="126"/>
      <c r="J36" s="126"/>
      <c r="K36" s="129"/>
      <c r="L36" s="129"/>
      <c r="M36" s="129"/>
      <c r="N36" s="129"/>
      <c r="O36" s="135"/>
      <c r="P36" s="126"/>
      <c r="Q36" s="126"/>
      <c r="R36" s="127"/>
      <c r="S36" s="127"/>
    </row>
    <row r="37" spans="1:20" ht="14.1" customHeight="1" x14ac:dyDescent="0.2">
      <c r="A37" s="129"/>
      <c r="B37" s="136" t="s">
        <v>10</v>
      </c>
      <c r="C37" s="133">
        <v>0</v>
      </c>
      <c r="D37" s="133">
        <v>0</v>
      </c>
      <c r="E37" s="133">
        <v>0</v>
      </c>
      <c r="F37" s="133">
        <v>0</v>
      </c>
      <c r="G37" s="133">
        <v>0</v>
      </c>
      <c r="H37" s="133">
        <v>0</v>
      </c>
      <c r="I37" s="133">
        <v>0</v>
      </c>
      <c r="J37" s="133">
        <v>0</v>
      </c>
      <c r="K37" s="133">
        <v>0</v>
      </c>
      <c r="L37" s="133">
        <v>0</v>
      </c>
      <c r="M37" s="133">
        <v>0</v>
      </c>
      <c r="N37" s="137">
        <v>1</v>
      </c>
      <c r="O37" s="137">
        <v>9</v>
      </c>
      <c r="P37" s="137">
        <v>17</v>
      </c>
      <c r="Q37" s="137">
        <v>40</v>
      </c>
      <c r="R37" s="127"/>
      <c r="S37" s="127">
        <f>SUM(C37:Q37)</f>
        <v>67</v>
      </c>
      <c r="T37" s="45"/>
    </row>
    <row r="38" spans="1:20" ht="14.1" customHeight="1" x14ac:dyDescent="0.2">
      <c r="A38" s="129"/>
      <c r="B38" s="136" t="s">
        <v>11</v>
      </c>
      <c r="C38" s="133">
        <v>0</v>
      </c>
      <c r="D38" s="133">
        <v>0</v>
      </c>
      <c r="E38" s="133">
        <v>0</v>
      </c>
      <c r="F38" s="133">
        <v>0</v>
      </c>
      <c r="G38" s="133">
        <v>0</v>
      </c>
      <c r="H38" s="133">
        <v>0</v>
      </c>
      <c r="I38" s="133">
        <v>0</v>
      </c>
      <c r="J38" s="133">
        <v>0</v>
      </c>
      <c r="K38" s="133">
        <v>0</v>
      </c>
      <c r="L38" s="133">
        <v>0</v>
      </c>
      <c r="M38" s="133">
        <v>0</v>
      </c>
      <c r="N38" s="133">
        <v>0</v>
      </c>
      <c r="O38" s="133">
        <v>3</v>
      </c>
      <c r="P38" s="133">
        <v>13</v>
      </c>
      <c r="Q38" s="133">
        <v>14</v>
      </c>
      <c r="R38" s="127"/>
      <c r="S38" s="127">
        <f t="shared" ref="S38:S49" si="6">SUM(C38:Q38)</f>
        <v>30</v>
      </c>
      <c r="T38" s="45"/>
    </row>
    <row r="39" spans="1:20" ht="14.1" customHeight="1" x14ac:dyDescent="0.2">
      <c r="A39" s="129"/>
      <c r="B39" s="136" t="s">
        <v>12</v>
      </c>
      <c r="C39" s="133">
        <v>0</v>
      </c>
      <c r="D39" s="133">
        <v>0</v>
      </c>
      <c r="E39" s="133">
        <v>0</v>
      </c>
      <c r="F39" s="133">
        <v>0</v>
      </c>
      <c r="G39" s="133">
        <v>0</v>
      </c>
      <c r="H39" s="133">
        <v>0</v>
      </c>
      <c r="I39" s="133">
        <v>0</v>
      </c>
      <c r="J39" s="133">
        <v>0</v>
      </c>
      <c r="K39" s="133">
        <v>0</v>
      </c>
      <c r="L39" s="133">
        <v>0</v>
      </c>
      <c r="M39" s="133">
        <v>0</v>
      </c>
      <c r="N39" s="133">
        <v>0</v>
      </c>
      <c r="O39" s="133">
        <v>0</v>
      </c>
      <c r="P39" s="133">
        <v>12</v>
      </c>
      <c r="Q39" s="133">
        <v>9</v>
      </c>
      <c r="R39" s="127"/>
      <c r="S39" s="127">
        <f t="shared" si="6"/>
        <v>21</v>
      </c>
      <c r="T39" s="45"/>
    </row>
    <row r="40" spans="1:20" ht="14.1" customHeight="1" x14ac:dyDescent="0.2">
      <c r="A40" s="129"/>
      <c r="B40" s="136" t="s">
        <v>13</v>
      </c>
      <c r="C40" s="133">
        <v>0</v>
      </c>
      <c r="D40" s="133">
        <v>0</v>
      </c>
      <c r="E40" s="133">
        <v>0</v>
      </c>
      <c r="F40" s="133">
        <v>0</v>
      </c>
      <c r="G40" s="133">
        <v>0</v>
      </c>
      <c r="H40" s="133">
        <v>0</v>
      </c>
      <c r="I40" s="133">
        <v>0</v>
      </c>
      <c r="J40" s="133">
        <v>0</v>
      </c>
      <c r="K40" s="133">
        <v>0</v>
      </c>
      <c r="L40" s="133">
        <v>0</v>
      </c>
      <c r="M40" s="133">
        <v>0</v>
      </c>
      <c r="N40" s="133">
        <v>2</v>
      </c>
      <c r="O40" s="133">
        <v>4</v>
      </c>
      <c r="P40" s="133">
        <v>9</v>
      </c>
      <c r="Q40" s="133">
        <v>31</v>
      </c>
      <c r="R40" s="127"/>
      <c r="S40" s="127">
        <f t="shared" si="6"/>
        <v>46</v>
      </c>
      <c r="T40" s="45"/>
    </row>
    <row r="41" spans="1:20" ht="14.1" customHeight="1" x14ac:dyDescent="0.2">
      <c r="A41" s="129"/>
      <c r="B41" s="136" t="s">
        <v>14</v>
      </c>
      <c r="C41" s="133">
        <v>0</v>
      </c>
      <c r="D41" s="133">
        <v>0</v>
      </c>
      <c r="E41" s="133">
        <v>0</v>
      </c>
      <c r="F41" s="133">
        <v>0</v>
      </c>
      <c r="G41" s="133">
        <v>0</v>
      </c>
      <c r="H41" s="133">
        <v>0</v>
      </c>
      <c r="I41" s="133">
        <v>0</v>
      </c>
      <c r="J41" s="133">
        <v>0</v>
      </c>
      <c r="K41" s="133">
        <v>0</v>
      </c>
      <c r="L41" s="133">
        <v>0</v>
      </c>
      <c r="M41" s="133">
        <v>0</v>
      </c>
      <c r="N41" s="133">
        <v>0</v>
      </c>
      <c r="O41" s="133">
        <v>7</v>
      </c>
      <c r="P41" s="133">
        <v>20</v>
      </c>
      <c r="Q41" s="133">
        <v>32</v>
      </c>
      <c r="R41" s="127"/>
      <c r="S41" s="127">
        <f t="shared" si="6"/>
        <v>59</v>
      </c>
      <c r="T41" s="45"/>
    </row>
    <row r="42" spans="1:20" ht="14.1" customHeight="1" x14ac:dyDescent="0.2">
      <c r="A42" s="129"/>
      <c r="B42" s="136" t="s">
        <v>15</v>
      </c>
      <c r="C42" s="133">
        <v>0</v>
      </c>
      <c r="D42" s="133">
        <v>0</v>
      </c>
      <c r="E42" s="133">
        <v>0</v>
      </c>
      <c r="F42" s="133">
        <v>0</v>
      </c>
      <c r="G42" s="133">
        <v>0</v>
      </c>
      <c r="H42" s="133">
        <v>0</v>
      </c>
      <c r="I42" s="133">
        <v>0</v>
      </c>
      <c r="J42" s="133">
        <v>0</v>
      </c>
      <c r="K42" s="133">
        <v>0</v>
      </c>
      <c r="L42" s="133">
        <v>0</v>
      </c>
      <c r="M42" s="133">
        <v>0</v>
      </c>
      <c r="N42" s="133">
        <v>2</v>
      </c>
      <c r="O42" s="133">
        <v>3</v>
      </c>
      <c r="P42" s="133">
        <v>7</v>
      </c>
      <c r="Q42" s="133">
        <v>35</v>
      </c>
      <c r="R42" s="127"/>
      <c r="S42" s="127">
        <f t="shared" si="6"/>
        <v>47</v>
      </c>
      <c r="T42" s="45"/>
    </row>
    <row r="43" spans="1:20" ht="14.1" customHeight="1" x14ac:dyDescent="0.2">
      <c r="A43" s="129"/>
      <c r="B43" s="136" t="s">
        <v>16</v>
      </c>
      <c r="C43" s="133">
        <v>0</v>
      </c>
      <c r="D43" s="133">
        <v>0</v>
      </c>
      <c r="E43" s="133">
        <v>0</v>
      </c>
      <c r="F43" s="133">
        <v>0</v>
      </c>
      <c r="G43" s="133">
        <v>0</v>
      </c>
      <c r="H43" s="133">
        <v>0</v>
      </c>
      <c r="I43" s="133">
        <v>0</v>
      </c>
      <c r="J43" s="133">
        <v>0</v>
      </c>
      <c r="K43" s="133">
        <v>0</v>
      </c>
      <c r="L43" s="133">
        <v>0</v>
      </c>
      <c r="M43" s="133">
        <v>0</v>
      </c>
      <c r="N43" s="133">
        <v>3</v>
      </c>
      <c r="O43" s="133">
        <v>13</v>
      </c>
      <c r="P43" s="133">
        <v>106</v>
      </c>
      <c r="Q43" s="133">
        <v>193</v>
      </c>
      <c r="R43" s="127"/>
      <c r="S43" s="127">
        <f t="shared" si="6"/>
        <v>315</v>
      </c>
      <c r="T43" s="45"/>
    </row>
    <row r="44" spans="1:20" ht="14.1" customHeight="1" x14ac:dyDescent="0.2">
      <c r="A44" s="129"/>
      <c r="B44" s="136" t="s">
        <v>17</v>
      </c>
      <c r="C44" s="133">
        <v>0</v>
      </c>
      <c r="D44" s="133">
        <v>0</v>
      </c>
      <c r="E44" s="133">
        <v>0</v>
      </c>
      <c r="F44" s="133">
        <v>0</v>
      </c>
      <c r="G44" s="133">
        <v>0</v>
      </c>
      <c r="H44" s="133">
        <v>0</v>
      </c>
      <c r="I44" s="133">
        <v>0</v>
      </c>
      <c r="J44" s="133">
        <v>0</v>
      </c>
      <c r="K44" s="133">
        <v>0</v>
      </c>
      <c r="L44" s="133">
        <v>0</v>
      </c>
      <c r="M44" s="133">
        <v>0</v>
      </c>
      <c r="N44" s="133">
        <v>0</v>
      </c>
      <c r="O44" s="133">
        <v>5</v>
      </c>
      <c r="P44" s="133">
        <v>11</v>
      </c>
      <c r="Q44" s="133">
        <v>13</v>
      </c>
      <c r="R44" s="127"/>
      <c r="S44" s="127">
        <f>SUM(C44:Q44)</f>
        <v>29</v>
      </c>
      <c r="T44" s="45"/>
    </row>
    <row r="45" spans="1:20" ht="14.1" customHeight="1" x14ac:dyDescent="0.2">
      <c r="A45" s="129"/>
      <c r="B45" s="136" t="s">
        <v>18</v>
      </c>
      <c r="C45" s="133">
        <v>0</v>
      </c>
      <c r="D45" s="133">
        <v>0</v>
      </c>
      <c r="E45" s="133">
        <v>0</v>
      </c>
      <c r="F45" s="133">
        <v>0</v>
      </c>
      <c r="G45" s="133">
        <v>0</v>
      </c>
      <c r="H45" s="133">
        <v>0</v>
      </c>
      <c r="I45" s="133">
        <v>0</v>
      </c>
      <c r="J45" s="133">
        <v>0</v>
      </c>
      <c r="K45" s="133">
        <v>0</v>
      </c>
      <c r="L45" s="133">
        <v>0</v>
      </c>
      <c r="M45" s="133">
        <v>0</v>
      </c>
      <c r="N45" s="133">
        <v>0</v>
      </c>
      <c r="O45" s="133">
        <v>8</v>
      </c>
      <c r="P45" s="133">
        <v>40</v>
      </c>
      <c r="Q45" s="133">
        <v>90</v>
      </c>
      <c r="R45" s="127"/>
      <c r="S45" s="127">
        <f t="shared" si="6"/>
        <v>138</v>
      </c>
      <c r="T45" s="45"/>
    </row>
    <row r="46" spans="1:20" ht="14.1" customHeight="1" x14ac:dyDescent="0.2">
      <c r="A46" s="129"/>
      <c r="B46" s="136" t="s">
        <v>19</v>
      </c>
      <c r="C46" s="133">
        <v>0</v>
      </c>
      <c r="D46" s="133">
        <v>0</v>
      </c>
      <c r="E46" s="133">
        <v>0</v>
      </c>
      <c r="F46" s="133">
        <v>0</v>
      </c>
      <c r="G46" s="133">
        <v>0</v>
      </c>
      <c r="H46" s="133">
        <v>0</v>
      </c>
      <c r="I46" s="133">
        <v>0</v>
      </c>
      <c r="J46" s="133">
        <v>0</v>
      </c>
      <c r="K46" s="133">
        <v>0</v>
      </c>
      <c r="L46" s="133">
        <v>0</v>
      </c>
      <c r="M46" s="133">
        <v>0</v>
      </c>
      <c r="N46" s="133">
        <v>2</v>
      </c>
      <c r="O46" s="133">
        <v>7</v>
      </c>
      <c r="P46" s="133">
        <v>32</v>
      </c>
      <c r="Q46" s="133">
        <v>107</v>
      </c>
      <c r="R46" s="127"/>
      <c r="S46" s="127">
        <f t="shared" si="6"/>
        <v>148</v>
      </c>
      <c r="T46" s="45"/>
    </row>
    <row r="47" spans="1:20" ht="14.1" customHeight="1" x14ac:dyDescent="0.2">
      <c r="A47" s="129"/>
      <c r="B47" s="136" t="s">
        <v>20</v>
      </c>
      <c r="C47" s="133">
        <v>0</v>
      </c>
      <c r="D47" s="133">
        <v>0</v>
      </c>
      <c r="E47" s="133">
        <v>0</v>
      </c>
      <c r="F47" s="133">
        <v>0</v>
      </c>
      <c r="G47" s="133">
        <v>0</v>
      </c>
      <c r="H47" s="133">
        <v>0</v>
      </c>
      <c r="I47" s="133">
        <v>0</v>
      </c>
      <c r="J47" s="133">
        <v>0</v>
      </c>
      <c r="K47" s="133">
        <v>0</v>
      </c>
      <c r="L47" s="133">
        <v>0</v>
      </c>
      <c r="M47" s="133">
        <v>0</v>
      </c>
      <c r="N47" s="133">
        <v>0</v>
      </c>
      <c r="O47" s="133">
        <v>0</v>
      </c>
      <c r="P47" s="133">
        <v>0</v>
      </c>
      <c r="Q47" s="133">
        <v>2</v>
      </c>
      <c r="R47" s="127"/>
      <c r="S47" s="133">
        <f>SUM(C47:Q47)</f>
        <v>2</v>
      </c>
      <c r="T47" s="45"/>
    </row>
    <row r="48" spans="1:20" ht="14.1" customHeight="1" x14ac:dyDescent="0.2">
      <c r="A48" s="129"/>
      <c r="B48" s="136" t="s">
        <v>21</v>
      </c>
      <c r="C48" s="133">
        <v>0</v>
      </c>
      <c r="D48" s="133">
        <v>0</v>
      </c>
      <c r="E48" s="133">
        <v>0</v>
      </c>
      <c r="F48" s="133">
        <v>0</v>
      </c>
      <c r="G48" s="133">
        <v>0</v>
      </c>
      <c r="H48" s="133">
        <v>0</v>
      </c>
      <c r="I48" s="133">
        <v>0</v>
      </c>
      <c r="J48" s="133">
        <v>0</v>
      </c>
      <c r="K48" s="133">
        <v>0</v>
      </c>
      <c r="L48" s="133">
        <v>0</v>
      </c>
      <c r="M48" s="133">
        <v>0</v>
      </c>
      <c r="N48" s="133">
        <v>0</v>
      </c>
      <c r="O48" s="133">
        <v>0</v>
      </c>
      <c r="P48" s="133">
        <v>1</v>
      </c>
      <c r="Q48" s="133">
        <v>4</v>
      </c>
      <c r="R48" s="127"/>
      <c r="S48" s="127">
        <f t="shared" si="6"/>
        <v>5</v>
      </c>
      <c r="T48" s="45"/>
    </row>
    <row r="49" spans="1:20" ht="14.1" customHeight="1" x14ac:dyDescent="0.2">
      <c r="A49" s="129"/>
      <c r="B49" s="136" t="s">
        <v>22</v>
      </c>
      <c r="C49" s="133">
        <v>0</v>
      </c>
      <c r="D49" s="133">
        <v>0</v>
      </c>
      <c r="E49" s="133">
        <v>0</v>
      </c>
      <c r="F49" s="133">
        <v>0</v>
      </c>
      <c r="G49" s="133">
        <v>0</v>
      </c>
      <c r="H49" s="133">
        <v>0</v>
      </c>
      <c r="I49" s="133">
        <v>0</v>
      </c>
      <c r="J49" s="133">
        <v>0</v>
      </c>
      <c r="K49" s="133">
        <v>0</v>
      </c>
      <c r="L49" s="133">
        <v>0</v>
      </c>
      <c r="M49" s="133">
        <v>0</v>
      </c>
      <c r="N49" s="133">
        <v>0</v>
      </c>
      <c r="O49" s="133">
        <v>3</v>
      </c>
      <c r="P49" s="133">
        <v>14</v>
      </c>
      <c r="Q49" s="133">
        <v>38</v>
      </c>
      <c r="R49" s="127"/>
      <c r="S49" s="127">
        <f t="shared" si="6"/>
        <v>55</v>
      </c>
      <c r="T49" s="45"/>
    </row>
    <row r="50" spans="1:20" ht="14.1" customHeight="1" x14ac:dyDescent="0.2">
      <c r="A50" s="138"/>
      <c r="B50" s="136" t="s">
        <v>23</v>
      </c>
      <c r="C50" s="133">
        <v>0</v>
      </c>
      <c r="D50" s="133">
        <v>0</v>
      </c>
      <c r="E50" s="133">
        <v>0</v>
      </c>
      <c r="F50" s="133">
        <v>0</v>
      </c>
      <c r="G50" s="133">
        <v>0</v>
      </c>
      <c r="H50" s="133">
        <v>0</v>
      </c>
      <c r="I50" s="133">
        <v>0</v>
      </c>
      <c r="J50" s="133">
        <v>0</v>
      </c>
      <c r="K50" s="133">
        <v>0</v>
      </c>
      <c r="L50" s="133">
        <v>0</v>
      </c>
      <c r="M50" s="133">
        <v>0</v>
      </c>
      <c r="N50" s="133">
        <v>0</v>
      </c>
      <c r="O50" s="133">
        <v>0</v>
      </c>
      <c r="P50" s="133">
        <v>0</v>
      </c>
      <c r="Q50" s="133">
        <v>0</v>
      </c>
      <c r="R50" s="139"/>
      <c r="S50" s="133">
        <f>SUM(C50:Q50)</f>
        <v>0</v>
      </c>
      <c r="T50" s="45"/>
    </row>
    <row r="51" spans="1:20" ht="14.1" customHeight="1" x14ac:dyDescent="0.2">
      <c r="A51" s="138"/>
      <c r="B51" s="136"/>
      <c r="C51" s="133"/>
      <c r="D51" s="133"/>
      <c r="E51" s="133"/>
      <c r="F51" s="133"/>
      <c r="G51" s="133"/>
      <c r="H51" s="133"/>
      <c r="I51" s="133"/>
      <c r="J51" s="133"/>
      <c r="K51" s="133"/>
      <c r="L51" s="133"/>
      <c r="M51" s="133"/>
      <c r="N51" s="133"/>
      <c r="O51" s="133"/>
      <c r="P51" s="133"/>
      <c r="Q51" s="133"/>
      <c r="R51" s="139"/>
      <c r="S51" s="133"/>
      <c r="T51" s="45"/>
    </row>
    <row r="52" spans="1:20" ht="14.1" customHeight="1" x14ac:dyDescent="0.2">
      <c r="A52" s="138"/>
      <c r="B52" s="140" t="s">
        <v>116</v>
      </c>
      <c r="C52" s="133"/>
      <c r="D52" s="133"/>
      <c r="E52" s="133"/>
      <c r="F52" s="133"/>
      <c r="G52" s="133"/>
      <c r="H52" s="133"/>
      <c r="I52" s="133"/>
      <c r="J52" s="133"/>
      <c r="K52" s="133"/>
      <c r="L52" s="133"/>
      <c r="M52" s="133"/>
      <c r="N52" s="133"/>
      <c r="O52" s="133"/>
      <c r="P52" s="133"/>
      <c r="Q52" s="133"/>
      <c r="R52" s="139"/>
      <c r="S52" s="133"/>
      <c r="T52" s="45"/>
    </row>
    <row r="53" spans="1:20" ht="14.1" customHeight="1" x14ac:dyDescent="0.2">
      <c r="A53" s="138"/>
      <c r="B53" s="136" t="s">
        <v>103</v>
      </c>
      <c r="C53" s="133">
        <v>0</v>
      </c>
      <c r="D53" s="133">
        <v>0</v>
      </c>
      <c r="E53" s="133">
        <v>0</v>
      </c>
      <c r="F53" s="133">
        <v>0</v>
      </c>
      <c r="G53" s="133">
        <v>0</v>
      </c>
      <c r="H53" s="133">
        <v>0</v>
      </c>
      <c r="I53" s="133">
        <v>0</v>
      </c>
      <c r="J53" s="133">
        <v>0</v>
      </c>
      <c r="K53" s="133">
        <v>0</v>
      </c>
      <c r="L53" s="133">
        <v>0</v>
      </c>
      <c r="M53" s="133">
        <v>0</v>
      </c>
      <c r="N53" s="133">
        <v>0</v>
      </c>
      <c r="O53" s="133">
        <v>5</v>
      </c>
      <c r="P53" s="133">
        <v>48</v>
      </c>
      <c r="Q53" s="133">
        <v>184</v>
      </c>
      <c r="R53" s="139"/>
      <c r="S53" s="133">
        <f>SUM(C53:Q53)</f>
        <v>237</v>
      </c>
      <c r="T53" s="45"/>
    </row>
    <row r="54" spans="1:20" ht="14.1" customHeight="1" x14ac:dyDescent="0.2">
      <c r="A54" s="138"/>
      <c r="B54" s="136" t="s">
        <v>104</v>
      </c>
      <c r="C54" s="133">
        <v>0</v>
      </c>
      <c r="D54" s="133">
        <v>0</v>
      </c>
      <c r="E54" s="133">
        <v>0</v>
      </c>
      <c r="F54" s="133">
        <v>0</v>
      </c>
      <c r="G54" s="133">
        <v>0</v>
      </c>
      <c r="H54" s="133">
        <v>0</v>
      </c>
      <c r="I54" s="133">
        <v>0</v>
      </c>
      <c r="J54" s="133">
        <v>0</v>
      </c>
      <c r="K54" s="133">
        <v>0</v>
      </c>
      <c r="L54" s="133">
        <v>0</v>
      </c>
      <c r="M54" s="133">
        <v>0</v>
      </c>
      <c r="N54" s="133">
        <v>2</v>
      </c>
      <c r="O54" s="133">
        <v>14</v>
      </c>
      <c r="P54" s="133">
        <v>40</v>
      </c>
      <c r="Q54" s="133">
        <v>72</v>
      </c>
      <c r="R54" s="139"/>
      <c r="S54" s="133">
        <f t="shared" ref="S54:S56" si="7">SUM(C54:Q54)</f>
        <v>128</v>
      </c>
      <c r="T54" s="45"/>
    </row>
    <row r="55" spans="1:20" ht="14.1" customHeight="1" x14ac:dyDescent="0.2">
      <c r="A55" s="138"/>
      <c r="B55" s="136" t="s">
        <v>105</v>
      </c>
      <c r="C55" s="133">
        <v>0</v>
      </c>
      <c r="D55" s="133">
        <v>0</v>
      </c>
      <c r="E55" s="133">
        <v>0</v>
      </c>
      <c r="F55" s="133">
        <v>0</v>
      </c>
      <c r="G55" s="133">
        <v>0</v>
      </c>
      <c r="H55" s="133">
        <v>0</v>
      </c>
      <c r="I55" s="133">
        <v>0</v>
      </c>
      <c r="J55" s="133">
        <v>0</v>
      </c>
      <c r="K55" s="133">
        <v>0</v>
      </c>
      <c r="L55" s="133">
        <v>0</v>
      </c>
      <c r="M55" s="133">
        <v>0</v>
      </c>
      <c r="N55" s="133">
        <v>8</v>
      </c>
      <c r="O55" s="133">
        <v>43</v>
      </c>
      <c r="P55" s="133">
        <v>193</v>
      </c>
      <c r="Q55" s="133">
        <v>352</v>
      </c>
      <c r="R55" s="139"/>
      <c r="S55" s="133">
        <f t="shared" si="7"/>
        <v>596</v>
      </c>
      <c r="T55" s="45"/>
    </row>
    <row r="56" spans="1:20" ht="14.1" customHeight="1" x14ac:dyDescent="0.2">
      <c r="A56" s="138"/>
      <c r="B56" s="136" t="s">
        <v>106</v>
      </c>
      <c r="C56" s="133">
        <v>0</v>
      </c>
      <c r="D56" s="133">
        <v>0</v>
      </c>
      <c r="E56" s="133">
        <v>0</v>
      </c>
      <c r="F56" s="133">
        <v>0</v>
      </c>
      <c r="G56" s="133">
        <v>0</v>
      </c>
      <c r="H56" s="133">
        <v>0</v>
      </c>
      <c r="I56" s="133">
        <v>0</v>
      </c>
      <c r="J56" s="133">
        <v>0</v>
      </c>
      <c r="K56" s="133">
        <v>0</v>
      </c>
      <c r="L56" s="133">
        <v>0</v>
      </c>
      <c r="M56" s="133">
        <v>0</v>
      </c>
      <c r="N56" s="133">
        <v>0</v>
      </c>
      <c r="O56" s="133">
        <v>0</v>
      </c>
      <c r="P56" s="133">
        <v>1</v>
      </c>
      <c r="Q56" s="133">
        <v>0</v>
      </c>
      <c r="R56" s="139"/>
      <c r="S56" s="133">
        <f t="shared" si="7"/>
        <v>1</v>
      </c>
      <c r="T56" s="45"/>
    </row>
    <row r="57" spans="1:20" ht="14.1" customHeight="1" x14ac:dyDescent="0.2">
      <c r="A57" s="50"/>
      <c r="B57" s="18"/>
      <c r="C57" s="17"/>
      <c r="D57" s="17"/>
      <c r="E57" s="17"/>
      <c r="F57" s="17"/>
      <c r="G57" s="17"/>
      <c r="H57" s="17"/>
      <c r="I57" s="17"/>
      <c r="J57" s="17"/>
      <c r="K57" s="17"/>
      <c r="L57" s="17"/>
      <c r="M57" s="17"/>
      <c r="N57" s="17"/>
      <c r="O57" s="17"/>
      <c r="P57" s="17"/>
      <c r="Q57" s="17"/>
      <c r="R57" s="51"/>
      <c r="S57" s="21"/>
      <c r="T57" s="45"/>
    </row>
    <row r="58" spans="1:20" ht="14.1" customHeight="1" x14ac:dyDescent="0.2">
      <c r="A58" s="50"/>
      <c r="B58" s="18"/>
      <c r="C58" s="17"/>
      <c r="D58" s="17"/>
      <c r="E58" s="17"/>
      <c r="F58" s="17"/>
      <c r="G58" s="17"/>
      <c r="H58" s="17"/>
      <c r="I58" s="17"/>
      <c r="J58" s="17"/>
      <c r="K58" s="17"/>
      <c r="L58" s="17"/>
      <c r="M58" s="17"/>
      <c r="N58" s="17"/>
      <c r="O58" s="17"/>
      <c r="P58" s="17"/>
      <c r="Q58" s="17"/>
      <c r="R58" s="51"/>
      <c r="S58" s="21"/>
      <c r="T58" s="45"/>
    </row>
    <row r="59" spans="1:20" ht="14.1" customHeight="1" x14ac:dyDescent="0.2">
      <c r="A59" s="52"/>
      <c r="B59" s="53"/>
      <c r="C59" s="23"/>
      <c r="D59" s="23"/>
      <c r="E59" s="23"/>
      <c r="F59" s="23"/>
      <c r="G59" s="23"/>
      <c r="H59" s="23"/>
      <c r="I59" s="23"/>
      <c r="J59" s="23"/>
      <c r="K59" s="23"/>
      <c r="L59" s="23"/>
      <c r="M59" s="23"/>
      <c r="N59" s="23"/>
      <c r="O59" s="23"/>
      <c r="P59" s="23"/>
      <c r="Q59" s="23"/>
      <c r="R59" s="54"/>
      <c r="S59" s="24"/>
      <c r="T59" s="45"/>
    </row>
    <row r="60" spans="1:20" ht="14.1" customHeight="1" x14ac:dyDescent="0.2">
      <c r="A60" s="49"/>
      <c r="B60" s="18"/>
      <c r="C60" s="17"/>
      <c r="D60" s="17"/>
      <c r="E60" s="17"/>
      <c r="F60" s="17"/>
      <c r="G60" s="17"/>
      <c r="H60" s="17"/>
      <c r="I60" s="17"/>
      <c r="J60" s="17"/>
      <c r="K60" s="17"/>
      <c r="L60" s="17"/>
      <c r="M60" s="17"/>
      <c r="N60" s="17"/>
      <c r="O60" s="17"/>
      <c r="P60" s="17"/>
      <c r="Q60" s="17"/>
      <c r="S60" s="47"/>
      <c r="T60" s="45"/>
    </row>
    <row r="61" spans="1:20" ht="14.1" customHeight="1" x14ac:dyDescent="0.2">
      <c r="A61" s="64" t="s">
        <v>9</v>
      </c>
      <c r="B61" s="65"/>
      <c r="C61" s="66"/>
      <c r="D61" s="66"/>
      <c r="E61" s="66"/>
      <c r="F61" s="67"/>
      <c r="G61" s="66"/>
      <c r="H61" s="66"/>
      <c r="I61" s="68"/>
      <c r="J61" s="66"/>
      <c r="K61" s="66"/>
      <c r="L61" s="66"/>
      <c r="M61" s="66"/>
      <c r="N61" s="14"/>
      <c r="O61" s="14"/>
      <c r="P61" s="14"/>
      <c r="Q61" s="14"/>
    </row>
    <row r="62" spans="1:20" ht="14.1" customHeight="1" x14ac:dyDescent="0.2">
      <c r="A62" s="185" t="s">
        <v>63</v>
      </c>
      <c r="B62" s="185"/>
      <c r="C62" s="185"/>
      <c r="D62" s="69"/>
      <c r="E62" s="66"/>
      <c r="F62" s="67"/>
      <c r="G62" s="66"/>
      <c r="H62" s="66"/>
      <c r="I62" s="68"/>
      <c r="J62" s="66"/>
      <c r="K62" s="66"/>
      <c r="L62" s="66"/>
      <c r="M62" s="66"/>
      <c r="N62" s="14"/>
      <c r="O62" s="14"/>
      <c r="P62" s="14"/>
      <c r="Q62" s="14"/>
    </row>
    <row r="63" spans="1:20" ht="14.1" customHeight="1" x14ac:dyDescent="0.2">
      <c r="A63" s="184" t="s">
        <v>72</v>
      </c>
      <c r="B63" s="184"/>
      <c r="C63" s="184"/>
      <c r="D63" s="184"/>
      <c r="E63" s="184"/>
      <c r="F63" s="184"/>
      <c r="G63" s="184"/>
      <c r="H63" s="184"/>
      <c r="I63" s="184"/>
      <c r="J63" s="184"/>
      <c r="K63" s="184"/>
      <c r="L63" s="184"/>
      <c r="M63" s="184"/>
      <c r="N63" s="3"/>
      <c r="O63" s="3"/>
      <c r="P63" s="3"/>
      <c r="Q63" s="3"/>
      <c r="R63" s="3"/>
    </row>
    <row r="64" spans="1:20" ht="14.1" customHeight="1" x14ac:dyDescent="0.2">
      <c r="A64" s="184"/>
      <c r="B64" s="184"/>
      <c r="C64" s="184"/>
      <c r="D64" s="184"/>
      <c r="E64" s="184"/>
      <c r="F64" s="184"/>
      <c r="G64" s="184"/>
      <c r="H64" s="184"/>
      <c r="I64" s="184"/>
      <c r="J64" s="184"/>
      <c r="K64" s="184"/>
      <c r="L64" s="184"/>
      <c r="M64" s="184"/>
      <c r="N64" s="3"/>
      <c r="O64" s="3"/>
      <c r="P64" s="3"/>
      <c r="Q64" s="3"/>
      <c r="R64" s="3"/>
    </row>
    <row r="65" spans="1:17" ht="14.1" customHeight="1" x14ac:dyDescent="0.2">
      <c r="A65" s="183" t="s">
        <v>64</v>
      </c>
      <c r="B65" s="183"/>
      <c r="C65" s="183"/>
      <c r="D65" s="183"/>
      <c r="E65" s="183"/>
      <c r="F65" s="183"/>
      <c r="G65" s="183"/>
      <c r="H65" s="183"/>
      <c r="I65" s="183"/>
      <c r="J65" s="183"/>
      <c r="K65" s="183"/>
      <c r="L65" s="183"/>
      <c r="M65" s="183"/>
      <c r="N65" s="14"/>
      <c r="O65" s="14"/>
      <c r="P65" s="14"/>
      <c r="Q65" s="14"/>
    </row>
    <row r="66" spans="1:17" ht="14.1" customHeight="1" x14ac:dyDescent="0.2">
      <c r="A66" s="183"/>
      <c r="B66" s="183"/>
      <c r="C66" s="183"/>
      <c r="D66" s="183"/>
      <c r="E66" s="183"/>
      <c r="F66" s="183"/>
      <c r="G66" s="183"/>
      <c r="H66" s="183"/>
      <c r="I66" s="183"/>
      <c r="J66" s="183"/>
      <c r="K66" s="183"/>
      <c r="L66" s="183"/>
      <c r="M66" s="183"/>
      <c r="N66" s="14"/>
      <c r="O66" s="14"/>
      <c r="P66" s="14"/>
      <c r="Q66" s="14"/>
    </row>
    <row r="67" spans="1:17" ht="14.1" customHeight="1" x14ac:dyDescent="0.2">
      <c r="A67" s="182" t="s">
        <v>65</v>
      </c>
      <c r="B67" s="182"/>
      <c r="C67" s="182"/>
      <c r="D67" s="182"/>
      <c r="E67" s="182"/>
      <c r="F67" s="182"/>
      <c r="G67" s="182"/>
      <c r="H67" s="182"/>
      <c r="I67" s="182"/>
      <c r="J67" s="182"/>
      <c r="K67" s="182"/>
      <c r="L67" s="182"/>
      <c r="M67" s="182"/>
      <c r="N67" s="14"/>
      <c r="O67" s="14"/>
      <c r="P67" s="14"/>
      <c r="Q67" s="14"/>
    </row>
    <row r="68" spans="1:17" ht="14.1" customHeight="1" x14ac:dyDescent="0.2">
      <c r="A68" s="183" t="s">
        <v>66</v>
      </c>
      <c r="B68" s="183"/>
      <c r="C68" s="183"/>
      <c r="D68" s="183"/>
      <c r="E68" s="183"/>
      <c r="F68" s="183"/>
      <c r="G68" s="183"/>
      <c r="H68" s="183"/>
      <c r="I68" s="183"/>
      <c r="J68" s="183"/>
      <c r="K68" s="183"/>
      <c r="L68" s="183"/>
      <c r="M68" s="183"/>
      <c r="N68" s="14"/>
      <c r="O68" s="14"/>
      <c r="P68" s="14"/>
      <c r="Q68" s="14"/>
    </row>
    <row r="69" spans="1:17" ht="14.1" customHeight="1" x14ac:dyDescent="0.2">
      <c r="A69" s="183"/>
      <c r="B69" s="183"/>
      <c r="C69" s="183"/>
      <c r="D69" s="183"/>
      <c r="E69" s="183"/>
      <c r="F69" s="183"/>
      <c r="G69" s="183"/>
      <c r="H69" s="183"/>
      <c r="I69" s="183"/>
      <c r="J69" s="183"/>
      <c r="K69" s="183"/>
      <c r="L69" s="183"/>
      <c r="M69" s="183"/>
      <c r="N69" s="14"/>
      <c r="O69" s="14"/>
      <c r="P69" s="14"/>
      <c r="Q69" s="14"/>
    </row>
    <row r="70" spans="1:17" ht="14.1" customHeight="1" x14ac:dyDescent="0.2">
      <c r="A70" s="185" t="s">
        <v>117</v>
      </c>
      <c r="B70" s="185"/>
      <c r="C70" s="185"/>
      <c r="D70" s="185"/>
      <c r="E70" s="122"/>
      <c r="F70" s="122"/>
      <c r="G70" s="122"/>
      <c r="H70" s="122"/>
      <c r="I70" s="122"/>
      <c r="J70" s="122"/>
      <c r="K70" s="122"/>
      <c r="L70" s="122"/>
      <c r="M70" s="122"/>
      <c r="N70" s="14"/>
      <c r="O70" s="14"/>
      <c r="P70" s="14"/>
      <c r="Q70" s="14"/>
    </row>
    <row r="71" spans="1:17" ht="14.1" customHeight="1" x14ac:dyDescent="0.2">
      <c r="N71" s="14"/>
      <c r="O71" s="14"/>
      <c r="P71" s="14"/>
      <c r="Q71" s="14"/>
    </row>
    <row r="72" spans="1:17" ht="14.1" customHeight="1" x14ac:dyDescent="0.2">
      <c r="A72" s="181" t="s">
        <v>28</v>
      </c>
      <c r="B72" s="181"/>
      <c r="C72" s="69"/>
      <c r="D72" s="69"/>
      <c r="E72" s="70"/>
      <c r="F72" s="70"/>
      <c r="G72" s="70"/>
      <c r="H72" s="66"/>
      <c r="I72" s="68"/>
      <c r="J72" s="66"/>
      <c r="K72" s="66"/>
      <c r="L72" s="66"/>
      <c r="M72" s="66"/>
      <c r="N72" s="14"/>
      <c r="O72" s="14"/>
      <c r="P72" s="14"/>
      <c r="Q72" s="14"/>
    </row>
    <row r="73" spans="1:17" ht="15" customHeight="1" x14ac:dyDescent="0.2">
      <c r="A73" s="30"/>
      <c r="B73" s="12"/>
      <c r="C73" s="12"/>
      <c r="D73" s="12"/>
      <c r="E73" s="13"/>
      <c r="F73" s="13"/>
      <c r="G73" s="13"/>
      <c r="H73" s="14"/>
      <c r="I73" s="11"/>
      <c r="J73" s="14"/>
      <c r="K73" s="14"/>
      <c r="L73" s="14"/>
      <c r="M73" s="14"/>
      <c r="N73" s="14"/>
      <c r="O73" s="14"/>
      <c r="P73" s="14"/>
      <c r="Q73" s="14"/>
    </row>
    <row r="74" spans="1:17" x14ac:dyDescent="0.2">
      <c r="A74" s="181" t="s">
        <v>67</v>
      </c>
      <c r="B74" s="181"/>
      <c r="C74" s="31"/>
      <c r="D74" s="31"/>
      <c r="E74" s="31"/>
      <c r="F74" s="31"/>
      <c r="G74" s="31"/>
      <c r="H74" s="14"/>
      <c r="I74" s="11"/>
      <c r="J74" s="14"/>
      <c r="K74" s="14"/>
      <c r="L74" s="14"/>
      <c r="M74" s="14"/>
      <c r="N74" s="14"/>
      <c r="O74" s="14"/>
      <c r="P74" s="14"/>
      <c r="Q74" s="14"/>
    </row>
    <row r="75" spans="1:17" ht="14.25" x14ac:dyDescent="0.2">
      <c r="A75" s="30"/>
      <c r="B75" s="31"/>
      <c r="C75" s="31"/>
      <c r="D75" s="31"/>
      <c r="E75" s="31"/>
      <c r="F75" s="31"/>
      <c r="G75" s="31"/>
      <c r="H75" s="14"/>
      <c r="I75" s="11"/>
      <c r="J75" s="14"/>
      <c r="K75" s="14"/>
      <c r="L75" s="14"/>
      <c r="M75" s="14"/>
      <c r="N75" s="14"/>
      <c r="O75" s="14"/>
      <c r="P75" s="14"/>
      <c r="Q75" s="14"/>
    </row>
    <row r="76" spans="1:17" ht="14.25" x14ac:dyDescent="0.2">
      <c r="A76" s="30"/>
      <c r="B76" s="12"/>
      <c r="C76" s="4"/>
      <c r="D76" s="4"/>
      <c r="E76" s="174"/>
      <c r="F76" s="174"/>
      <c r="G76" s="1"/>
      <c r="H76" s="1"/>
      <c r="I76" s="1"/>
      <c r="J76" s="4"/>
      <c r="K76" s="1"/>
      <c r="L76" s="1"/>
      <c r="M76" s="1"/>
      <c r="N76" s="1"/>
      <c r="O76" s="1"/>
      <c r="P76" s="116"/>
      <c r="Q76" s="1"/>
    </row>
  </sheetData>
  <mergeCells count="22">
    <mergeCell ref="P1:Q1"/>
    <mergeCell ref="R3:S3"/>
    <mergeCell ref="R4:S4"/>
    <mergeCell ref="A62:C62"/>
    <mergeCell ref="A65:M66"/>
    <mergeCell ref="A2:K2"/>
    <mergeCell ref="E76:F76"/>
    <mergeCell ref="A21:A27"/>
    <mergeCell ref="A28:A34"/>
    <mergeCell ref="A1:N1"/>
    <mergeCell ref="A3:B3"/>
    <mergeCell ref="A4:B4"/>
    <mergeCell ref="A7:B7"/>
    <mergeCell ref="A8:B8"/>
    <mergeCell ref="A9:B9"/>
    <mergeCell ref="B36:D36"/>
    <mergeCell ref="A72:B72"/>
    <mergeCell ref="A67:M67"/>
    <mergeCell ref="A68:M69"/>
    <mergeCell ref="A63:M64"/>
    <mergeCell ref="A74:B74"/>
    <mergeCell ref="A70:D70"/>
  </mergeCells>
  <hyperlinks>
    <hyperlink ref="A63:M64"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C9:Q9 C8:Q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showGridLines="0" workbookViewId="0">
      <selection sqref="A1:G1"/>
    </sheetView>
  </sheetViews>
  <sheetFormatPr defaultRowHeight="12.75" x14ac:dyDescent="0.2"/>
  <cols>
    <col min="1" max="1" width="13.5703125" style="38" customWidth="1"/>
    <col min="2" max="2" width="25.7109375" style="38" customWidth="1"/>
    <col min="3" max="3" width="9.42578125" style="38" bestFit="1" customWidth="1"/>
    <col min="4" max="15" width="9.28515625" style="38" bestFit="1" customWidth="1"/>
    <col min="16" max="16" width="9.28515625" style="38" customWidth="1"/>
    <col min="17" max="17" width="9.28515625" style="56" bestFit="1" customWidth="1"/>
    <col min="18" max="18" width="5.42578125" style="38" customWidth="1"/>
    <col min="19" max="19" width="12" style="38" customWidth="1"/>
    <col min="20" max="16384" width="9.140625" style="38"/>
  </cols>
  <sheetData>
    <row r="1" spans="1:20" ht="18" customHeight="1" x14ac:dyDescent="0.25">
      <c r="A1" s="176" t="s">
        <v>68</v>
      </c>
      <c r="B1" s="176"/>
      <c r="C1" s="176"/>
      <c r="D1" s="176"/>
      <c r="E1" s="176"/>
      <c r="F1" s="176"/>
      <c r="G1" s="176"/>
      <c r="H1" s="34"/>
      <c r="I1" s="196" t="s">
        <v>71</v>
      </c>
      <c r="J1" s="196"/>
      <c r="K1" s="14"/>
      <c r="L1" s="14"/>
      <c r="M1" s="14"/>
      <c r="N1" s="14"/>
      <c r="O1" s="14"/>
      <c r="P1" s="14"/>
      <c r="Q1" s="55"/>
    </row>
    <row r="2" spans="1:20" s="56" customFormat="1" ht="15" customHeight="1" x14ac:dyDescent="0.2">
      <c r="A2" s="197"/>
      <c r="B2" s="197"/>
      <c r="C2" s="197"/>
      <c r="D2" s="197"/>
      <c r="E2" s="197"/>
      <c r="F2" s="197"/>
      <c r="G2" s="197"/>
      <c r="H2" s="197"/>
      <c r="I2" s="197"/>
      <c r="J2" s="197"/>
      <c r="K2" s="197"/>
      <c r="L2" s="2"/>
      <c r="M2" s="2"/>
      <c r="N2" s="2"/>
      <c r="O2" s="2"/>
      <c r="P2" s="2"/>
      <c r="Q2" s="2"/>
    </row>
    <row r="3" spans="1:20" ht="14.1" customHeight="1" x14ac:dyDescent="0.2">
      <c r="A3" s="177" t="s">
        <v>35</v>
      </c>
      <c r="B3" s="177"/>
      <c r="C3" s="5">
        <v>1</v>
      </c>
      <c r="D3" s="5">
        <v>2</v>
      </c>
      <c r="E3" s="5">
        <v>3</v>
      </c>
      <c r="F3" s="5">
        <v>4</v>
      </c>
      <c r="G3" s="5">
        <v>5</v>
      </c>
      <c r="H3" s="5">
        <v>6</v>
      </c>
      <c r="I3" s="5">
        <v>7</v>
      </c>
      <c r="J3" s="5">
        <v>8</v>
      </c>
      <c r="K3" s="5">
        <v>9</v>
      </c>
      <c r="L3" s="5">
        <v>10</v>
      </c>
      <c r="M3" s="5">
        <v>11</v>
      </c>
      <c r="N3" s="5">
        <v>12</v>
      </c>
      <c r="O3" s="5">
        <v>13</v>
      </c>
      <c r="P3" s="114">
        <v>14</v>
      </c>
      <c r="Q3" s="6">
        <v>15</v>
      </c>
      <c r="R3" s="57"/>
      <c r="S3" s="89" t="s">
        <v>27</v>
      </c>
    </row>
    <row r="4" spans="1:20" ht="14.1" customHeight="1" x14ac:dyDescent="0.2">
      <c r="A4" s="178" t="s">
        <v>26</v>
      </c>
      <c r="B4" s="178"/>
      <c r="C4" s="7">
        <v>43829</v>
      </c>
      <c r="D4" s="7">
        <v>43836</v>
      </c>
      <c r="E4" s="7">
        <v>43843</v>
      </c>
      <c r="F4" s="7">
        <v>43850</v>
      </c>
      <c r="G4" s="7">
        <v>43857</v>
      </c>
      <c r="H4" s="7">
        <v>43864</v>
      </c>
      <c r="I4" s="7">
        <v>43871</v>
      </c>
      <c r="J4" s="7">
        <v>43878</v>
      </c>
      <c r="K4" s="7">
        <v>43885</v>
      </c>
      <c r="L4" s="7">
        <v>43892</v>
      </c>
      <c r="M4" s="7">
        <v>43899</v>
      </c>
      <c r="N4" s="7">
        <v>43906</v>
      </c>
      <c r="O4" s="7">
        <v>43913</v>
      </c>
      <c r="P4" s="15">
        <v>43920</v>
      </c>
      <c r="Q4" s="15">
        <v>43927</v>
      </c>
      <c r="R4" s="51"/>
      <c r="S4" s="51"/>
    </row>
    <row r="5" spans="1:20" ht="14.1" customHeight="1" thickBot="1" x14ac:dyDescent="0.25">
      <c r="A5" s="8"/>
      <c r="B5" s="8"/>
      <c r="C5" s="9"/>
      <c r="D5" s="9"/>
      <c r="E5" s="9"/>
      <c r="F5" s="9"/>
      <c r="G5" s="9"/>
      <c r="H5" s="9"/>
      <c r="I5" s="9"/>
      <c r="J5" s="9"/>
      <c r="K5" s="39"/>
      <c r="L5" s="39"/>
      <c r="M5" s="40"/>
      <c r="N5" s="40"/>
      <c r="O5" s="40"/>
      <c r="P5" s="41"/>
      <c r="Q5" s="41"/>
      <c r="R5" s="58"/>
      <c r="S5" s="58"/>
    </row>
    <row r="6" spans="1:20" ht="14.1" customHeight="1" x14ac:dyDescent="0.2">
      <c r="A6" s="42"/>
      <c r="B6" s="10"/>
      <c r="C6" s="11"/>
      <c r="D6" s="11"/>
      <c r="E6" s="11"/>
      <c r="F6" s="11"/>
      <c r="G6" s="11"/>
      <c r="H6" s="11"/>
      <c r="I6" s="11"/>
      <c r="J6" s="11"/>
      <c r="K6" s="43"/>
      <c r="L6" s="43"/>
      <c r="M6" s="44"/>
      <c r="N6" s="44"/>
      <c r="O6" s="44"/>
      <c r="P6" s="59"/>
      <c r="Q6" s="59"/>
    </row>
    <row r="7" spans="1:20" ht="14.1" customHeight="1" x14ac:dyDescent="0.2">
      <c r="A7" s="191" t="s">
        <v>32</v>
      </c>
      <c r="B7" s="191"/>
      <c r="C7" s="73">
        <v>1161</v>
      </c>
      <c r="D7" s="73">
        <v>1567</v>
      </c>
      <c r="E7" s="73">
        <v>1322</v>
      </c>
      <c r="F7" s="73">
        <v>1226</v>
      </c>
      <c r="G7" s="73">
        <v>1188</v>
      </c>
      <c r="H7" s="73">
        <v>1216</v>
      </c>
      <c r="I7" s="73">
        <v>1162</v>
      </c>
      <c r="J7" s="73">
        <v>1162</v>
      </c>
      <c r="K7" s="73">
        <v>1171</v>
      </c>
      <c r="L7" s="73">
        <v>1207</v>
      </c>
      <c r="M7" s="73">
        <v>1156</v>
      </c>
      <c r="N7" s="73">
        <v>1196</v>
      </c>
      <c r="O7" s="73">
        <v>1079</v>
      </c>
      <c r="P7" s="74">
        <v>1744</v>
      </c>
      <c r="Q7" s="74">
        <v>1969</v>
      </c>
      <c r="R7" s="120"/>
      <c r="S7" s="47">
        <f>SUM(C7:Q7)</f>
        <v>19526</v>
      </c>
    </row>
    <row r="8" spans="1:20" ht="14.1" customHeight="1" x14ac:dyDescent="0.2">
      <c r="A8" s="191" t="s">
        <v>39</v>
      </c>
      <c r="B8" s="191"/>
      <c r="C8" s="73">
        <f>SUM(C23:C29)</f>
        <v>616</v>
      </c>
      <c r="D8" s="73">
        <f t="shared" ref="D8:O8" si="0">SUM(D23:D29)</f>
        <v>817</v>
      </c>
      <c r="E8" s="73">
        <f t="shared" si="0"/>
        <v>671</v>
      </c>
      <c r="F8" s="73">
        <f t="shared" si="0"/>
        <v>627</v>
      </c>
      <c r="G8" s="73">
        <f t="shared" si="0"/>
        <v>580</v>
      </c>
      <c r="H8" s="73">
        <f t="shared" si="0"/>
        <v>616</v>
      </c>
      <c r="I8" s="73">
        <f t="shared" si="0"/>
        <v>544</v>
      </c>
      <c r="J8" s="73">
        <f t="shared" si="0"/>
        <v>596</v>
      </c>
      <c r="K8" s="73">
        <f t="shared" si="0"/>
        <v>591</v>
      </c>
      <c r="L8" s="73">
        <f t="shared" si="0"/>
        <v>622</v>
      </c>
      <c r="M8" s="73">
        <f t="shared" si="0"/>
        <v>570</v>
      </c>
      <c r="N8" s="73">
        <f t="shared" si="0"/>
        <v>580</v>
      </c>
      <c r="O8" s="73">
        <f t="shared" si="0"/>
        <v>578</v>
      </c>
      <c r="P8" s="73">
        <f t="shared" ref="P8:Q8" si="1">SUM(P23:P29)</f>
        <v>837</v>
      </c>
      <c r="Q8" s="73">
        <f t="shared" si="1"/>
        <v>922</v>
      </c>
      <c r="S8" s="47">
        <f t="shared" ref="S8" si="2">SUM(S23:S29)</f>
        <v>9767</v>
      </c>
    </row>
    <row r="9" spans="1:20" ht="14.1" customHeight="1" x14ac:dyDescent="0.2">
      <c r="A9" s="191" t="s">
        <v>40</v>
      </c>
      <c r="B9" s="191"/>
      <c r="C9" s="73">
        <f>SUM(C30:C36)</f>
        <v>545</v>
      </c>
      <c r="D9" s="73">
        <f t="shared" ref="D9:O9" si="3">SUM(D30:D36)</f>
        <v>750</v>
      </c>
      <c r="E9" s="73">
        <f t="shared" si="3"/>
        <v>651</v>
      </c>
      <c r="F9" s="73">
        <f t="shared" si="3"/>
        <v>599</v>
      </c>
      <c r="G9" s="73">
        <f t="shared" si="3"/>
        <v>608</v>
      </c>
      <c r="H9" s="73">
        <f t="shared" si="3"/>
        <v>600</v>
      </c>
      <c r="I9" s="73">
        <f>SUM(I30:I36)</f>
        <v>618</v>
      </c>
      <c r="J9" s="73">
        <f t="shared" si="3"/>
        <v>566</v>
      </c>
      <c r="K9" s="73">
        <f t="shared" si="3"/>
        <v>580</v>
      </c>
      <c r="L9" s="73">
        <f t="shared" si="3"/>
        <v>585</v>
      </c>
      <c r="M9" s="73">
        <f t="shared" si="3"/>
        <v>586</v>
      </c>
      <c r="N9" s="73">
        <f t="shared" si="3"/>
        <v>616</v>
      </c>
      <c r="O9" s="73">
        <f t="shared" si="3"/>
        <v>501</v>
      </c>
      <c r="P9" s="73">
        <f t="shared" ref="P9:Q9" si="4">SUM(P30:P36)</f>
        <v>907</v>
      </c>
      <c r="Q9" s="73">
        <f t="shared" si="4"/>
        <v>1047</v>
      </c>
      <c r="S9" s="47">
        <f t="shared" ref="S9" si="5">SUM(S30:S36)</f>
        <v>9759</v>
      </c>
    </row>
    <row r="10" spans="1:20" ht="14.1" customHeight="1" x14ac:dyDescent="0.2">
      <c r="A10" s="29" t="s">
        <v>0</v>
      </c>
      <c r="B10" s="75"/>
      <c r="C10" s="73">
        <v>1276</v>
      </c>
      <c r="D10" s="73">
        <v>1559.6</v>
      </c>
      <c r="E10" s="73">
        <v>1382</v>
      </c>
      <c r="F10" s="73">
        <v>1316.6</v>
      </c>
      <c r="G10" s="73">
        <v>1279.5999999999999</v>
      </c>
      <c r="H10" s="73">
        <v>1253.8</v>
      </c>
      <c r="I10" s="73">
        <v>1259.2</v>
      </c>
      <c r="J10" s="73">
        <v>1246.8</v>
      </c>
      <c r="K10" s="73">
        <v>1164.8</v>
      </c>
      <c r="L10" s="73">
        <v>1228.5999999999999</v>
      </c>
      <c r="M10" s="73">
        <v>1169</v>
      </c>
      <c r="N10" s="73">
        <v>1120.4000000000001</v>
      </c>
      <c r="O10" s="73">
        <v>1118.2</v>
      </c>
      <c r="P10" s="74">
        <v>1098.4000000000001</v>
      </c>
      <c r="Q10" s="74">
        <v>1099.8</v>
      </c>
      <c r="S10" s="47">
        <f>SUM(C10:Q10)</f>
        <v>18572.8</v>
      </c>
    </row>
    <row r="11" spans="1:20" ht="14.1" customHeight="1" x14ac:dyDescent="0.2">
      <c r="A11" s="178" t="s">
        <v>36</v>
      </c>
      <c r="B11" s="178"/>
      <c r="C11" s="76"/>
      <c r="D11" s="76"/>
      <c r="E11" s="76"/>
      <c r="F11" s="76"/>
      <c r="G11" s="76"/>
      <c r="H11" s="76"/>
      <c r="I11" s="76"/>
      <c r="J11" s="76"/>
      <c r="K11" s="76"/>
      <c r="L11" s="76"/>
      <c r="M11" s="76"/>
      <c r="N11" s="76"/>
      <c r="O11" s="76"/>
      <c r="P11" s="77"/>
      <c r="Q11" s="77"/>
      <c r="R11" s="16"/>
      <c r="S11" s="16"/>
    </row>
    <row r="12" spans="1:20" ht="14.1" customHeight="1" x14ac:dyDescent="0.2">
      <c r="A12" s="75"/>
      <c r="B12" s="78"/>
      <c r="C12" s="79"/>
      <c r="D12" s="79"/>
      <c r="E12" s="79"/>
      <c r="F12" s="79"/>
      <c r="G12" s="79"/>
      <c r="H12" s="79"/>
      <c r="I12" s="79"/>
      <c r="J12" s="79"/>
      <c r="K12" s="79"/>
      <c r="L12" s="79"/>
      <c r="M12" s="79"/>
      <c r="N12" s="79"/>
      <c r="O12" s="80"/>
      <c r="P12" s="80"/>
      <c r="Q12" s="80"/>
    </row>
    <row r="13" spans="1:20" ht="14.1" customHeight="1" x14ac:dyDescent="0.2">
      <c r="A13" s="75"/>
      <c r="B13" s="81" t="s">
        <v>33</v>
      </c>
      <c r="C13" s="72"/>
      <c r="D13" s="72"/>
      <c r="E13" s="72"/>
      <c r="F13" s="72"/>
      <c r="G13" s="72"/>
      <c r="H13" s="72"/>
      <c r="I13" s="72"/>
      <c r="J13" s="72"/>
      <c r="K13" s="72"/>
      <c r="L13" s="72"/>
      <c r="M13" s="72"/>
      <c r="N13" s="72"/>
      <c r="O13" s="72"/>
      <c r="P13" s="82"/>
      <c r="Q13" s="82"/>
    </row>
    <row r="14" spans="1:20" ht="14.1" customHeight="1" x14ac:dyDescent="0.2">
      <c r="A14" s="51"/>
      <c r="B14" s="83" t="s">
        <v>1</v>
      </c>
      <c r="C14" s="72"/>
      <c r="D14" s="72"/>
      <c r="E14" s="72"/>
      <c r="F14" s="72"/>
      <c r="G14" s="72"/>
      <c r="H14" s="72"/>
      <c r="I14" s="72"/>
      <c r="J14" s="72"/>
      <c r="K14" s="72"/>
      <c r="L14" s="72"/>
      <c r="M14" s="72"/>
      <c r="N14" s="72"/>
      <c r="O14" s="72"/>
      <c r="P14" s="72"/>
      <c r="Q14" s="72"/>
    </row>
    <row r="15" spans="1:20" ht="14.1" customHeight="1" x14ac:dyDescent="0.2">
      <c r="A15" s="84"/>
      <c r="B15" s="85" t="s">
        <v>2</v>
      </c>
      <c r="C15" s="20">
        <v>3</v>
      </c>
      <c r="D15" s="20">
        <v>0</v>
      </c>
      <c r="E15" s="20">
        <v>3</v>
      </c>
      <c r="F15" s="20">
        <v>1</v>
      </c>
      <c r="G15" s="20">
        <v>3</v>
      </c>
      <c r="H15" s="20">
        <v>6</v>
      </c>
      <c r="I15" s="20">
        <v>4</v>
      </c>
      <c r="J15" s="20">
        <v>2</v>
      </c>
      <c r="K15" s="20">
        <v>2</v>
      </c>
      <c r="L15" s="20">
        <v>3</v>
      </c>
      <c r="M15" s="20">
        <v>5</v>
      </c>
      <c r="N15" s="20">
        <v>4</v>
      </c>
      <c r="O15" s="20">
        <v>5</v>
      </c>
      <c r="P15" s="17">
        <v>3</v>
      </c>
      <c r="Q15" s="17">
        <v>5</v>
      </c>
      <c r="S15" s="47">
        <f>SUM(C15:Q15)</f>
        <v>49</v>
      </c>
      <c r="T15" s="45"/>
    </row>
    <row r="16" spans="1:20" ht="14.1" customHeight="1" x14ac:dyDescent="0.2">
      <c r="A16" s="84"/>
      <c r="B16" s="86" t="s">
        <v>3</v>
      </c>
      <c r="C16" s="20">
        <v>1</v>
      </c>
      <c r="D16" s="20">
        <v>3</v>
      </c>
      <c r="E16" s="20">
        <v>0</v>
      </c>
      <c r="F16" s="20">
        <v>3</v>
      </c>
      <c r="G16" s="20">
        <v>3</v>
      </c>
      <c r="H16" s="20">
        <v>4</v>
      </c>
      <c r="I16" s="20">
        <v>1</v>
      </c>
      <c r="J16" s="20">
        <v>2</v>
      </c>
      <c r="K16" s="20">
        <v>3</v>
      </c>
      <c r="L16" s="20">
        <v>0</v>
      </c>
      <c r="M16" s="20">
        <v>2</v>
      </c>
      <c r="N16" s="20">
        <v>0</v>
      </c>
      <c r="O16" s="20">
        <v>1</v>
      </c>
      <c r="P16" s="17">
        <v>2</v>
      </c>
      <c r="Q16" s="17">
        <v>2</v>
      </c>
      <c r="S16" s="47">
        <f t="shared" ref="S16:S21" si="6">SUM(C16:Q16)</f>
        <v>27</v>
      </c>
      <c r="T16" s="45"/>
    </row>
    <row r="17" spans="1:20" ht="14.1" customHeight="1" x14ac:dyDescent="0.2">
      <c r="A17" s="84"/>
      <c r="B17" s="86" t="s">
        <v>4</v>
      </c>
      <c r="C17" s="20">
        <v>24</v>
      </c>
      <c r="D17" s="20">
        <v>59</v>
      </c>
      <c r="E17" s="20">
        <v>36</v>
      </c>
      <c r="F17" s="20">
        <v>50</v>
      </c>
      <c r="G17" s="20">
        <v>31</v>
      </c>
      <c r="H17" s="20">
        <v>31</v>
      </c>
      <c r="I17" s="20">
        <v>39</v>
      </c>
      <c r="J17" s="20">
        <v>45</v>
      </c>
      <c r="K17" s="20">
        <v>47</v>
      </c>
      <c r="L17" s="20">
        <v>48</v>
      </c>
      <c r="M17" s="20">
        <v>49</v>
      </c>
      <c r="N17" s="20">
        <v>41</v>
      </c>
      <c r="O17" s="20">
        <v>26</v>
      </c>
      <c r="P17" s="17">
        <v>61</v>
      </c>
      <c r="Q17" s="17">
        <v>54</v>
      </c>
      <c r="S17" s="47">
        <f t="shared" si="6"/>
        <v>641</v>
      </c>
      <c r="T17" s="45"/>
    </row>
    <row r="18" spans="1:20" ht="14.1" customHeight="1" x14ac:dyDescent="0.2">
      <c r="A18" s="84"/>
      <c r="B18" s="86" t="s">
        <v>5</v>
      </c>
      <c r="C18" s="20">
        <v>153</v>
      </c>
      <c r="D18" s="20">
        <v>215</v>
      </c>
      <c r="E18" s="20">
        <v>193</v>
      </c>
      <c r="F18" s="20">
        <v>171</v>
      </c>
      <c r="G18" s="20">
        <v>174</v>
      </c>
      <c r="H18" s="20">
        <v>170</v>
      </c>
      <c r="I18" s="20">
        <v>166</v>
      </c>
      <c r="J18" s="20">
        <v>151</v>
      </c>
      <c r="K18" s="20">
        <v>165</v>
      </c>
      <c r="L18" s="20">
        <v>173</v>
      </c>
      <c r="M18" s="20">
        <v>168</v>
      </c>
      <c r="N18" s="20">
        <v>189</v>
      </c>
      <c r="O18" s="20">
        <v>146</v>
      </c>
      <c r="P18" s="17">
        <v>226</v>
      </c>
      <c r="Q18" s="17">
        <v>240</v>
      </c>
      <c r="S18" s="47">
        <f t="shared" si="6"/>
        <v>2700</v>
      </c>
      <c r="T18" s="45"/>
    </row>
    <row r="19" spans="1:20" ht="14.1" customHeight="1" x14ac:dyDescent="0.2">
      <c r="A19" s="84"/>
      <c r="B19" s="86" t="s">
        <v>6</v>
      </c>
      <c r="C19" s="20">
        <v>197</v>
      </c>
      <c r="D19" s="20">
        <v>288</v>
      </c>
      <c r="E19" s="20">
        <v>239</v>
      </c>
      <c r="F19" s="20">
        <v>231</v>
      </c>
      <c r="G19" s="20">
        <v>214</v>
      </c>
      <c r="H19" s="20">
        <v>211</v>
      </c>
      <c r="I19" s="20">
        <v>240</v>
      </c>
      <c r="J19" s="20">
        <v>224</v>
      </c>
      <c r="K19" s="20">
        <v>214</v>
      </c>
      <c r="L19" s="20">
        <v>217</v>
      </c>
      <c r="M19" s="20">
        <v>219</v>
      </c>
      <c r="N19" s="20">
        <v>228</v>
      </c>
      <c r="O19" s="20">
        <v>202</v>
      </c>
      <c r="P19" s="17">
        <v>333</v>
      </c>
      <c r="Q19" s="17">
        <v>327</v>
      </c>
      <c r="S19" s="47">
        <f t="shared" si="6"/>
        <v>3584</v>
      </c>
      <c r="T19" s="45"/>
    </row>
    <row r="20" spans="1:20" ht="14.1" customHeight="1" x14ac:dyDescent="0.2">
      <c r="A20" s="84"/>
      <c r="B20" s="86" t="s">
        <v>7</v>
      </c>
      <c r="C20" s="20">
        <v>372</v>
      </c>
      <c r="D20" s="20">
        <v>428</v>
      </c>
      <c r="E20" s="20">
        <v>385</v>
      </c>
      <c r="F20" s="20">
        <v>343</v>
      </c>
      <c r="G20" s="20">
        <v>368</v>
      </c>
      <c r="H20" s="20">
        <v>378</v>
      </c>
      <c r="I20" s="20">
        <v>328</v>
      </c>
      <c r="J20" s="20">
        <v>354</v>
      </c>
      <c r="K20" s="20">
        <v>333</v>
      </c>
      <c r="L20" s="20">
        <v>360</v>
      </c>
      <c r="M20" s="20">
        <v>318</v>
      </c>
      <c r="N20" s="20">
        <v>363</v>
      </c>
      <c r="O20" s="20">
        <v>317</v>
      </c>
      <c r="P20" s="17">
        <v>542</v>
      </c>
      <c r="Q20" s="17">
        <v>639</v>
      </c>
      <c r="S20" s="47">
        <f t="shared" si="6"/>
        <v>5828</v>
      </c>
      <c r="T20" s="45"/>
    </row>
    <row r="21" spans="1:20" ht="14.1" customHeight="1" x14ac:dyDescent="0.2">
      <c r="A21" s="84"/>
      <c r="B21" s="85" t="s">
        <v>8</v>
      </c>
      <c r="C21" s="20">
        <v>411</v>
      </c>
      <c r="D21" s="20">
        <v>574</v>
      </c>
      <c r="E21" s="20">
        <v>466</v>
      </c>
      <c r="F21" s="20">
        <v>427</v>
      </c>
      <c r="G21" s="20">
        <v>395</v>
      </c>
      <c r="H21" s="20">
        <v>416</v>
      </c>
      <c r="I21" s="20">
        <v>384</v>
      </c>
      <c r="J21" s="20">
        <v>384</v>
      </c>
      <c r="K21" s="20">
        <v>407</v>
      </c>
      <c r="L21" s="20">
        <v>406</v>
      </c>
      <c r="M21" s="20">
        <v>395</v>
      </c>
      <c r="N21" s="20">
        <v>371</v>
      </c>
      <c r="O21" s="20">
        <v>382</v>
      </c>
      <c r="P21" s="17">
        <v>577</v>
      </c>
      <c r="Q21" s="17">
        <v>702</v>
      </c>
      <c r="S21" s="47">
        <f t="shared" si="6"/>
        <v>6697</v>
      </c>
      <c r="T21" s="45"/>
    </row>
    <row r="22" spans="1:20" ht="14.1" customHeight="1" x14ac:dyDescent="0.2">
      <c r="A22" s="51"/>
      <c r="B22" s="83"/>
      <c r="C22" s="18"/>
      <c r="D22" s="18"/>
      <c r="E22" s="18"/>
      <c r="F22" s="18"/>
      <c r="G22" s="18"/>
      <c r="H22" s="18"/>
      <c r="I22" s="18"/>
      <c r="J22" s="18"/>
      <c r="K22" s="18"/>
      <c r="L22" s="18"/>
      <c r="M22" s="18"/>
      <c r="N22" s="18"/>
      <c r="O22" s="18"/>
      <c r="P22" s="18"/>
      <c r="Q22" s="18"/>
      <c r="S22" s="47"/>
    </row>
    <row r="23" spans="1:20" ht="14.1" customHeight="1" x14ac:dyDescent="0.2">
      <c r="A23" s="194" t="s">
        <v>24</v>
      </c>
      <c r="B23" s="85" t="s">
        <v>2</v>
      </c>
      <c r="C23" s="20">
        <v>1</v>
      </c>
      <c r="D23" s="20">
        <v>0</v>
      </c>
      <c r="E23" s="20">
        <v>1</v>
      </c>
      <c r="F23" s="20">
        <v>1</v>
      </c>
      <c r="G23" s="20">
        <v>2</v>
      </c>
      <c r="H23" s="20">
        <v>1</v>
      </c>
      <c r="I23" s="20">
        <v>0</v>
      </c>
      <c r="J23" s="20">
        <v>1</v>
      </c>
      <c r="K23" s="20">
        <v>0</v>
      </c>
      <c r="L23" s="20">
        <v>3</v>
      </c>
      <c r="M23" s="20">
        <v>3</v>
      </c>
      <c r="N23" s="20">
        <v>3</v>
      </c>
      <c r="O23" s="20">
        <v>4</v>
      </c>
      <c r="P23" s="17">
        <v>2</v>
      </c>
      <c r="Q23" s="17">
        <v>1</v>
      </c>
      <c r="S23" s="47">
        <f>SUM(C23:Q23)</f>
        <v>23</v>
      </c>
    </row>
    <row r="24" spans="1:20" ht="14.1" customHeight="1" x14ac:dyDescent="0.2">
      <c r="A24" s="194"/>
      <c r="B24" s="86" t="s">
        <v>3</v>
      </c>
      <c r="C24" s="20">
        <v>1</v>
      </c>
      <c r="D24" s="20">
        <v>1</v>
      </c>
      <c r="E24" s="20">
        <v>0</v>
      </c>
      <c r="F24" s="20">
        <v>0</v>
      </c>
      <c r="G24" s="20">
        <v>2</v>
      </c>
      <c r="H24" s="20">
        <v>2</v>
      </c>
      <c r="I24" s="20">
        <v>0</v>
      </c>
      <c r="J24" s="20">
        <v>1</v>
      </c>
      <c r="K24" s="20">
        <v>2</v>
      </c>
      <c r="L24" s="20">
        <v>0</v>
      </c>
      <c r="M24" s="20">
        <v>0</v>
      </c>
      <c r="N24" s="20">
        <v>0</v>
      </c>
      <c r="O24" s="20">
        <v>0</v>
      </c>
      <c r="P24" s="17">
        <v>1</v>
      </c>
      <c r="Q24" s="17">
        <v>1</v>
      </c>
      <c r="S24" s="47">
        <f t="shared" ref="S24:S36" si="7">SUM(C24:Q24)</f>
        <v>11</v>
      </c>
    </row>
    <row r="25" spans="1:20" ht="14.1" customHeight="1" x14ac:dyDescent="0.2">
      <c r="A25" s="194"/>
      <c r="B25" s="86" t="s">
        <v>4</v>
      </c>
      <c r="C25" s="20">
        <v>11</v>
      </c>
      <c r="D25" s="20">
        <v>17</v>
      </c>
      <c r="E25" s="20">
        <v>9</v>
      </c>
      <c r="F25" s="20">
        <v>14</v>
      </c>
      <c r="G25" s="20">
        <v>12</v>
      </c>
      <c r="H25" s="20">
        <v>15</v>
      </c>
      <c r="I25" s="20">
        <v>8</v>
      </c>
      <c r="J25" s="20">
        <v>17</v>
      </c>
      <c r="K25" s="20">
        <v>16</v>
      </c>
      <c r="L25" s="20">
        <v>21</v>
      </c>
      <c r="M25" s="20">
        <v>23</v>
      </c>
      <c r="N25" s="20">
        <v>11</v>
      </c>
      <c r="O25" s="20">
        <v>10</v>
      </c>
      <c r="P25" s="17">
        <v>18</v>
      </c>
      <c r="Q25" s="17">
        <v>21</v>
      </c>
      <c r="S25" s="47">
        <f t="shared" si="7"/>
        <v>223</v>
      </c>
    </row>
    <row r="26" spans="1:20" ht="14.1" customHeight="1" x14ac:dyDescent="0.2">
      <c r="A26" s="194"/>
      <c r="B26" s="86" t="s">
        <v>5</v>
      </c>
      <c r="C26" s="20">
        <v>61</v>
      </c>
      <c r="D26" s="20">
        <v>95</v>
      </c>
      <c r="E26" s="20">
        <v>80</v>
      </c>
      <c r="F26" s="20">
        <v>80</v>
      </c>
      <c r="G26" s="20">
        <v>63</v>
      </c>
      <c r="H26" s="20">
        <v>64</v>
      </c>
      <c r="I26" s="20">
        <v>64</v>
      </c>
      <c r="J26" s="20">
        <v>65</v>
      </c>
      <c r="K26" s="20">
        <v>73</v>
      </c>
      <c r="L26" s="20">
        <v>71</v>
      </c>
      <c r="M26" s="20">
        <v>70</v>
      </c>
      <c r="N26" s="20">
        <v>81</v>
      </c>
      <c r="O26" s="20">
        <v>56</v>
      </c>
      <c r="P26" s="17">
        <v>101</v>
      </c>
      <c r="Q26" s="17">
        <v>79</v>
      </c>
      <c r="S26" s="47">
        <f t="shared" si="7"/>
        <v>1103</v>
      </c>
    </row>
    <row r="27" spans="1:20" ht="14.1" customHeight="1" x14ac:dyDescent="0.2">
      <c r="A27" s="194"/>
      <c r="B27" s="86" t="s">
        <v>6</v>
      </c>
      <c r="C27" s="20">
        <v>81</v>
      </c>
      <c r="D27" s="20">
        <v>127</v>
      </c>
      <c r="E27" s="20">
        <v>107</v>
      </c>
      <c r="F27" s="20">
        <v>104</v>
      </c>
      <c r="G27" s="20">
        <v>96</v>
      </c>
      <c r="H27" s="20">
        <v>92</v>
      </c>
      <c r="I27" s="20">
        <v>96</v>
      </c>
      <c r="J27" s="20">
        <v>101</v>
      </c>
      <c r="K27" s="20">
        <v>95</v>
      </c>
      <c r="L27" s="20">
        <v>86</v>
      </c>
      <c r="M27" s="20">
        <v>85</v>
      </c>
      <c r="N27" s="20">
        <v>91</v>
      </c>
      <c r="O27" s="20">
        <v>89</v>
      </c>
      <c r="P27" s="17">
        <v>127</v>
      </c>
      <c r="Q27" s="17">
        <v>121</v>
      </c>
      <c r="S27" s="47">
        <f t="shared" si="7"/>
        <v>1498</v>
      </c>
    </row>
    <row r="28" spans="1:20" ht="14.1" customHeight="1" x14ac:dyDescent="0.2">
      <c r="A28" s="194"/>
      <c r="B28" s="86" t="s">
        <v>7</v>
      </c>
      <c r="C28" s="20">
        <v>195</v>
      </c>
      <c r="D28" s="20">
        <v>220</v>
      </c>
      <c r="E28" s="20">
        <v>186</v>
      </c>
      <c r="F28" s="20">
        <v>155</v>
      </c>
      <c r="G28" s="20">
        <v>173</v>
      </c>
      <c r="H28" s="20">
        <v>191</v>
      </c>
      <c r="I28" s="20">
        <v>143</v>
      </c>
      <c r="J28" s="20">
        <v>172</v>
      </c>
      <c r="K28" s="20">
        <v>152</v>
      </c>
      <c r="L28" s="20">
        <v>178</v>
      </c>
      <c r="M28" s="20">
        <v>159</v>
      </c>
      <c r="N28" s="20">
        <v>171</v>
      </c>
      <c r="O28" s="20">
        <v>171</v>
      </c>
      <c r="P28" s="17">
        <v>251</v>
      </c>
      <c r="Q28" s="17">
        <v>297</v>
      </c>
      <c r="S28" s="47">
        <f t="shared" si="7"/>
        <v>2814</v>
      </c>
    </row>
    <row r="29" spans="1:20" ht="14.1" customHeight="1" x14ac:dyDescent="0.2">
      <c r="A29" s="194"/>
      <c r="B29" s="85" t="s">
        <v>8</v>
      </c>
      <c r="C29" s="20">
        <v>266</v>
      </c>
      <c r="D29" s="20">
        <v>357</v>
      </c>
      <c r="E29" s="20">
        <v>288</v>
      </c>
      <c r="F29" s="20">
        <v>273</v>
      </c>
      <c r="G29" s="20">
        <v>232</v>
      </c>
      <c r="H29" s="20">
        <v>251</v>
      </c>
      <c r="I29" s="20">
        <v>233</v>
      </c>
      <c r="J29" s="20">
        <v>239</v>
      </c>
      <c r="K29" s="20">
        <v>253</v>
      </c>
      <c r="L29" s="20">
        <v>263</v>
      </c>
      <c r="M29" s="20">
        <v>230</v>
      </c>
      <c r="N29" s="20">
        <v>223</v>
      </c>
      <c r="O29" s="20">
        <v>248</v>
      </c>
      <c r="P29" s="17">
        <v>337</v>
      </c>
      <c r="Q29" s="17">
        <v>402</v>
      </c>
      <c r="S29" s="47">
        <f t="shared" si="7"/>
        <v>4095</v>
      </c>
    </row>
    <row r="30" spans="1:20" ht="14.1" customHeight="1" x14ac:dyDescent="0.2">
      <c r="A30" s="195" t="s">
        <v>25</v>
      </c>
      <c r="B30" s="85" t="s">
        <v>2</v>
      </c>
      <c r="C30" s="20">
        <v>2</v>
      </c>
      <c r="D30" s="20">
        <v>0</v>
      </c>
      <c r="E30" s="20">
        <v>2</v>
      </c>
      <c r="F30" s="20">
        <v>0</v>
      </c>
      <c r="G30" s="20">
        <v>1</v>
      </c>
      <c r="H30" s="20">
        <v>5</v>
      </c>
      <c r="I30" s="20">
        <v>4</v>
      </c>
      <c r="J30" s="20">
        <v>1</v>
      </c>
      <c r="K30" s="20">
        <v>2</v>
      </c>
      <c r="L30" s="20">
        <v>0</v>
      </c>
      <c r="M30" s="20">
        <v>2</v>
      </c>
      <c r="N30" s="20">
        <v>1</v>
      </c>
      <c r="O30" s="20">
        <v>1</v>
      </c>
      <c r="P30" s="17">
        <v>1</v>
      </c>
      <c r="Q30" s="17">
        <v>4</v>
      </c>
      <c r="S30" s="47">
        <f>SUM(C30:Q30)</f>
        <v>26</v>
      </c>
    </row>
    <row r="31" spans="1:20" ht="14.1" customHeight="1" x14ac:dyDescent="0.2">
      <c r="A31" s="195"/>
      <c r="B31" s="86" t="s">
        <v>3</v>
      </c>
      <c r="C31" s="20">
        <v>0</v>
      </c>
      <c r="D31" s="20">
        <v>2</v>
      </c>
      <c r="E31" s="20">
        <v>0</v>
      </c>
      <c r="F31" s="20">
        <v>3</v>
      </c>
      <c r="G31" s="20">
        <v>1</v>
      </c>
      <c r="H31" s="20">
        <v>2</v>
      </c>
      <c r="I31" s="20">
        <v>1</v>
      </c>
      <c r="J31" s="20">
        <v>1</v>
      </c>
      <c r="K31" s="20">
        <v>1</v>
      </c>
      <c r="L31" s="20">
        <v>0</v>
      </c>
      <c r="M31" s="20">
        <v>2</v>
      </c>
      <c r="N31" s="20">
        <v>0</v>
      </c>
      <c r="O31" s="20">
        <v>1</v>
      </c>
      <c r="P31" s="17">
        <v>1</v>
      </c>
      <c r="Q31" s="17">
        <v>1</v>
      </c>
      <c r="S31" s="47">
        <f t="shared" si="7"/>
        <v>16</v>
      </c>
    </row>
    <row r="32" spans="1:20" ht="14.1" customHeight="1" x14ac:dyDescent="0.2">
      <c r="A32" s="195"/>
      <c r="B32" s="86" t="s">
        <v>4</v>
      </c>
      <c r="C32" s="20">
        <v>13</v>
      </c>
      <c r="D32" s="20">
        <v>42</v>
      </c>
      <c r="E32" s="20">
        <v>27</v>
      </c>
      <c r="F32" s="20">
        <v>36</v>
      </c>
      <c r="G32" s="20">
        <v>19</v>
      </c>
      <c r="H32" s="20">
        <v>16</v>
      </c>
      <c r="I32" s="20">
        <v>31</v>
      </c>
      <c r="J32" s="20">
        <v>28</v>
      </c>
      <c r="K32" s="20">
        <v>31</v>
      </c>
      <c r="L32" s="20">
        <v>27</v>
      </c>
      <c r="M32" s="20">
        <v>26</v>
      </c>
      <c r="N32" s="20">
        <v>30</v>
      </c>
      <c r="O32" s="20">
        <v>16</v>
      </c>
      <c r="P32" s="17">
        <v>43</v>
      </c>
      <c r="Q32" s="17">
        <v>33</v>
      </c>
      <c r="S32" s="47">
        <f t="shared" si="7"/>
        <v>418</v>
      </c>
    </row>
    <row r="33" spans="1:19" ht="14.1" customHeight="1" x14ac:dyDescent="0.2">
      <c r="A33" s="195"/>
      <c r="B33" s="86" t="s">
        <v>5</v>
      </c>
      <c r="C33" s="20">
        <v>92</v>
      </c>
      <c r="D33" s="20">
        <v>120</v>
      </c>
      <c r="E33" s="20">
        <v>113</v>
      </c>
      <c r="F33" s="20">
        <v>91</v>
      </c>
      <c r="G33" s="20">
        <v>111</v>
      </c>
      <c r="H33" s="20">
        <v>106</v>
      </c>
      <c r="I33" s="20">
        <v>102</v>
      </c>
      <c r="J33" s="20">
        <v>86</v>
      </c>
      <c r="K33" s="20">
        <v>92</v>
      </c>
      <c r="L33" s="20">
        <v>102</v>
      </c>
      <c r="M33" s="20">
        <v>98</v>
      </c>
      <c r="N33" s="20">
        <v>108</v>
      </c>
      <c r="O33" s="20">
        <v>90</v>
      </c>
      <c r="P33" s="17">
        <v>125</v>
      </c>
      <c r="Q33" s="17">
        <v>161</v>
      </c>
      <c r="S33" s="47">
        <f t="shared" si="7"/>
        <v>1597</v>
      </c>
    </row>
    <row r="34" spans="1:19" ht="14.1" customHeight="1" x14ac:dyDescent="0.2">
      <c r="A34" s="195"/>
      <c r="B34" s="86" t="s">
        <v>6</v>
      </c>
      <c r="C34" s="20">
        <v>116</v>
      </c>
      <c r="D34" s="20">
        <v>161</v>
      </c>
      <c r="E34" s="20">
        <v>132</v>
      </c>
      <c r="F34" s="20">
        <v>127</v>
      </c>
      <c r="G34" s="20">
        <v>118</v>
      </c>
      <c r="H34" s="20">
        <v>119</v>
      </c>
      <c r="I34" s="20">
        <v>144</v>
      </c>
      <c r="J34" s="20">
        <v>123</v>
      </c>
      <c r="K34" s="20">
        <v>119</v>
      </c>
      <c r="L34" s="20">
        <v>131</v>
      </c>
      <c r="M34" s="20">
        <v>134</v>
      </c>
      <c r="N34" s="20">
        <v>137</v>
      </c>
      <c r="O34" s="20">
        <v>113</v>
      </c>
      <c r="P34" s="17">
        <v>206</v>
      </c>
      <c r="Q34" s="17">
        <v>206</v>
      </c>
      <c r="S34" s="47">
        <f t="shared" si="7"/>
        <v>2086</v>
      </c>
    </row>
    <row r="35" spans="1:19" ht="14.1" customHeight="1" x14ac:dyDescent="0.2">
      <c r="A35" s="195"/>
      <c r="B35" s="86" t="s">
        <v>7</v>
      </c>
      <c r="C35" s="20">
        <v>177</v>
      </c>
      <c r="D35" s="20">
        <v>208</v>
      </c>
      <c r="E35" s="20">
        <v>199</v>
      </c>
      <c r="F35" s="20">
        <v>188</v>
      </c>
      <c r="G35" s="20">
        <v>195</v>
      </c>
      <c r="H35" s="20">
        <v>187</v>
      </c>
      <c r="I35" s="20">
        <v>185</v>
      </c>
      <c r="J35" s="20">
        <v>182</v>
      </c>
      <c r="K35" s="20">
        <v>181</v>
      </c>
      <c r="L35" s="20">
        <v>182</v>
      </c>
      <c r="M35" s="20">
        <v>159</v>
      </c>
      <c r="N35" s="20">
        <v>192</v>
      </c>
      <c r="O35" s="20">
        <v>146</v>
      </c>
      <c r="P35" s="17">
        <v>291</v>
      </c>
      <c r="Q35" s="17">
        <v>342</v>
      </c>
      <c r="S35" s="47">
        <f t="shared" si="7"/>
        <v>3014</v>
      </c>
    </row>
    <row r="36" spans="1:19" ht="14.1" customHeight="1" x14ac:dyDescent="0.2">
      <c r="A36" s="195"/>
      <c r="B36" s="85" t="s">
        <v>8</v>
      </c>
      <c r="C36" s="20">
        <v>145</v>
      </c>
      <c r="D36" s="20">
        <v>217</v>
      </c>
      <c r="E36" s="20">
        <v>178</v>
      </c>
      <c r="F36" s="20">
        <v>154</v>
      </c>
      <c r="G36" s="20">
        <v>163</v>
      </c>
      <c r="H36" s="20">
        <v>165</v>
      </c>
      <c r="I36" s="20">
        <v>151</v>
      </c>
      <c r="J36" s="20">
        <v>145</v>
      </c>
      <c r="K36" s="20">
        <v>154</v>
      </c>
      <c r="L36" s="20">
        <v>143</v>
      </c>
      <c r="M36" s="20">
        <v>165</v>
      </c>
      <c r="N36" s="20">
        <v>148</v>
      </c>
      <c r="O36" s="20">
        <v>134</v>
      </c>
      <c r="P36" s="17">
        <v>240</v>
      </c>
      <c r="Q36" s="17">
        <v>300</v>
      </c>
      <c r="S36" s="47">
        <f t="shared" si="7"/>
        <v>2602</v>
      </c>
    </row>
    <row r="37" spans="1:19" ht="14.1" customHeight="1" x14ac:dyDescent="0.2">
      <c r="A37" s="75"/>
      <c r="B37" s="75"/>
      <c r="C37" s="72"/>
      <c r="D37" s="72"/>
      <c r="E37" s="72"/>
      <c r="F37" s="72"/>
      <c r="G37" s="72"/>
      <c r="H37" s="72"/>
      <c r="I37" s="72"/>
      <c r="J37" s="72"/>
      <c r="K37" s="87"/>
      <c r="L37" s="87"/>
      <c r="M37" s="87"/>
      <c r="N37" s="87"/>
      <c r="O37" s="72"/>
      <c r="P37" s="82"/>
      <c r="Q37" s="82"/>
    </row>
    <row r="38" spans="1:19" ht="14.1" customHeight="1" x14ac:dyDescent="0.2">
      <c r="A38" s="75"/>
      <c r="B38" s="178" t="s">
        <v>37</v>
      </c>
      <c r="C38" s="178"/>
      <c r="D38" s="178"/>
      <c r="E38" s="72"/>
      <c r="F38" s="72"/>
      <c r="G38" s="72"/>
      <c r="H38" s="72"/>
      <c r="I38" s="72"/>
      <c r="J38" s="72"/>
      <c r="K38" s="87"/>
      <c r="L38" s="87"/>
      <c r="M38" s="87"/>
      <c r="N38" s="87"/>
      <c r="O38" s="72"/>
      <c r="P38" s="82"/>
      <c r="Q38" s="82"/>
    </row>
    <row r="39" spans="1:19" ht="14.1" customHeight="1" x14ac:dyDescent="0.2">
      <c r="A39" s="50"/>
      <c r="B39" s="18" t="s">
        <v>10</v>
      </c>
      <c r="C39" s="88">
        <v>105</v>
      </c>
      <c r="D39" s="88">
        <v>121</v>
      </c>
      <c r="E39" s="88">
        <v>114</v>
      </c>
      <c r="F39" s="88">
        <v>103</v>
      </c>
      <c r="G39" s="88">
        <v>96</v>
      </c>
      <c r="H39" s="88">
        <v>88</v>
      </c>
      <c r="I39" s="88">
        <v>76</v>
      </c>
      <c r="J39" s="88">
        <v>105</v>
      </c>
      <c r="K39" s="88">
        <v>99</v>
      </c>
      <c r="L39" s="88">
        <v>105</v>
      </c>
      <c r="M39" s="88">
        <v>109</v>
      </c>
      <c r="N39" s="88">
        <v>101</v>
      </c>
      <c r="O39" s="88">
        <v>108</v>
      </c>
      <c r="P39" s="19">
        <v>121</v>
      </c>
      <c r="Q39" s="19">
        <v>131</v>
      </c>
      <c r="S39" s="47">
        <f>SUM(C39:Q39)</f>
        <v>1582</v>
      </c>
    </row>
    <row r="40" spans="1:19" ht="14.1" customHeight="1" x14ac:dyDescent="0.2">
      <c r="A40" s="50"/>
      <c r="B40" s="18" t="s">
        <v>11</v>
      </c>
      <c r="C40" s="20">
        <v>20</v>
      </c>
      <c r="D40" s="20">
        <v>41</v>
      </c>
      <c r="E40" s="20">
        <v>38</v>
      </c>
      <c r="F40" s="20">
        <v>29</v>
      </c>
      <c r="G40" s="20">
        <v>27</v>
      </c>
      <c r="H40" s="20">
        <v>24</v>
      </c>
      <c r="I40" s="20">
        <v>25</v>
      </c>
      <c r="J40" s="20">
        <v>23</v>
      </c>
      <c r="K40" s="20">
        <v>35</v>
      </c>
      <c r="L40" s="20">
        <v>32</v>
      </c>
      <c r="M40" s="20">
        <v>29</v>
      </c>
      <c r="N40" s="20">
        <v>36</v>
      </c>
      <c r="O40" s="20">
        <v>23</v>
      </c>
      <c r="P40" s="17">
        <v>42</v>
      </c>
      <c r="Q40" s="17">
        <v>36</v>
      </c>
      <c r="S40" s="47">
        <f t="shared" ref="S40:S52" si="8">SUM(C40:Q40)</f>
        <v>460</v>
      </c>
    </row>
    <row r="41" spans="1:19" ht="14.1" customHeight="1" x14ac:dyDescent="0.2">
      <c r="A41" s="50"/>
      <c r="B41" s="18" t="s">
        <v>12</v>
      </c>
      <c r="C41" s="20">
        <v>37</v>
      </c>
      <c r="D41" s="20">
        <v>58</v>
      </c>
      <c r="E41" s="20">
        <v>42</v>
      </c>
      <c r="F41" s="20">
        <v>42</v>
      </c>
      <c r="G41" s="20">
        <v>43</v>
      </c>
      <c r="H41" s="20">
        <v>44</v>
      </c>
      <c r="I41" s="20">
        <v>43</v>
      </c>
      <c r="J41" s="20">
        <v>39</v>
      </c>
      <c r="K41" s="20">
        <v>37</v>
      </c>
      <c r="L41" s="20">
        <v>40</v>
      </c>
      <c r="M41" s="20">
        <v>36</v>
      </c>
      <c r="N41" s="20">
        <v>41</v>
      </c>
      <c r="O41" s="20">
        <v>28</v>
      </c>
      <c r="P41" s="17">
        <v>73</v>
      </c>
      <c r="Q41" s="17">
        <v>53</v>
      </c>
      <c r="S41" s="47">
        <f t="shared" si="8"/>
        <v>656</v>
      </c>
    </row>
    <row r="42" spans="1:19" ht="14.1" customHeight="1" x14ac:dyDescent="0.2">
      <c r="A42" s="50"/>
      <c r="B42" s="18" t="s">
        <v>13</v>
      </c>
      <c r="C42" s="20">
        <v>70</v>
      </c>
      <c r="D42" s="20">
        <v>96</v>
      </c>
      <c r="E42" s="20">
        <v>96</v>
      </c>
      <c r="F42" s="20">
        <v>96</v>
      </c>
      <c r="G42" s="20">
        <v>79</v>
      </c>
      <c r="H42" s="20">
        <v>81</v>
      </c>
      <c r="I42" s="20">
        <v>80</v>
      </c>
      <c r="J42" s="20">
        <v>88</v>
      </c>
      <c r="K42" s="20">
        <v>79</v>
      </c>
      <c r="L42" s="20">
        <v>79</v>
      </c>
      <c r="M42" s="20">
        <v>80</v>
      </c>
      <c r="N42" s="20">
        <v>70</v>
      </c>
      <c r="O42" s="20">
        <v>98</v>
      </c>
      <c r="P42" s="17">
        <v>82</v>
      </c>
      <c r="Q42" s="17">
        <v>108</v>
      </c>
      <c r="S42" s="47">
        <f t="shared" si="8"/>
        <v>1282</v>
      </c>
    </row>
    <row r="43" spans="1:19" ht="14.1" customHeight="1" x14ac:dyDescent="0.2">
      <c r="A43" s="50"/>
      <c r="B43" s="18" t="s">
        <v>14</v>
      </c>
      <c r="C43" s="20">
        <v>76</v>
      </c>
      <c r="D43" s="20">
        <v>92</v>
      </c>
      <c r="E43" s="20">
        <v>68</v>
      </c>
      <c r="F43" s="20">
        <v>78</v>
      </c>
      <c r="G43" s="20">
        <v>67</v>
      </c>
      <c r="H43" s="20">
        <v>55</v>
      </c>
      <c r="I43" s="20">
        <v>73</v>
      </c>
      <c r="J43" s="20">
        <v>65</v>
      </c>
      <c r="K43" s="20">
        <v>57</v>
      </c>
      <c r="L43" s="20">
        <v>75</v>
      </c>
      <c r="M43" s="20">
        <v>55</v>
      </c>
      <c r="N43" s="20">
        <v>66</v>
      </c>
      <c r="O43" s="20">
        <v>74</v>
      </c>
      <c r="P43" s="17">
        <v>96</v>
      </c>
      <c r="Q43" s="17">
        <v>110</v>
      </c>
      <c r="S43" s="47">
        <f t="shared" si="8"/>
        <v>1107</v>
      </c>
    </row>
    <row r="44" spans="1:19" ht="14.1" customHeight="1" x14ac:dyDescent="0.2">
      <c r="A44" s="50"/>
      <c r="B44" s="18" t="s">
        <v>15</v>
      </c>
      <c r="C44" s="20">
        <v>113</v>
      </c>
      <c r="D44" s="20">
        <v>148</v>
      </c>
      <c r="E44" s="20">
        <v>122</v>
      </c>
      <c r="F44" s="20">
        <v>117</v>
      </c>
      <c r="G44" s="20">
        <v>109</v>
      </c>
      <c r="H44" s="20">
        <v>131</v>
      </c>
      <c r="I44" s="20">
        <v>119</v>
      </c>
      <c r="J44" s="20">
        <v>131</v>
      </c>
      <c r="K44" s="20">
        <v>111</v>
      </c>
      <c r="L44" s="20">
        <v>106</v>
      </c>
      <c r="M44" s="20">
        <v>128</v>
      </c>
      <c r="N44" s="20">
        <v>132</v>
      </c>
      <c r="O44" s="20">
        <v>112</v>
      </c>
      <c r="P44" s="17">
        <v>141</v>
      </c>
      <c r="Q44" s="17">
        <v>158</v>
      </c>
      <c r="S44" s="47">
        <f t="shared" si="8"/>
        <v>1878</v>
      </c>
    </row>
    <row r="45" spans="1:19" ht="14.1" customHeight="1" x14ac:dyDescent="0.2">
      <c r="A45" s="50"/>
      <c r="B45" s="18" t="s">
        <v>16</v>
      </c>
      <c r="C45" s="20">
        <v>250</v>
      </c>
      <c r="D45" s="20">
        <v>353</v>
      </c>
      <c r="E45" s="20">
        <v>296</v>
      </c>
      <c r="F45" s="20">
        <v>235</v>
      </c>
      <c r="G45" s="20">
        <v>264</v>
      </c>
      <c r="H45" s="20">
        <v>245</v>
      </c>
      <c r="I45" s="20">
        <v>243</v>
      </c>
      <c r="J45" s="20">
        <v>238</v>
      </c>
      <c r="K45" s="20">
        <v>255</v>
      </c>
      <c r="L45" s="20">
        <v>282</v>
      </c>
      <c r="M45" s="20">
        <v>204</v>
      </c>
      <c r="N45" s="20">
        <v>264</v>
      </c>
      <c r="O45" s="20">
        <v>167</v>
      </c>
      <c r="P45" s="17">
        <v>479</v>
      </c>
      <c r="Q45" s="17">
        <v>498</v>
      </c>
      <c r="S45" s="47">
        <f t="shared" si="8"/>
        <v>4273</v>
      </c>
    </row>
    <row r="46" spans="1:19" ht="14.1" customHeight="1" x14ac:dyDescent="0.2">
      <c r="A46" s="50"/>
      <c r="B46" s="18" t="s">
        <v>17</v>
      </c>
      <c r="C46" s="20">
        <v>75</v>
      </c>
      <c r="D46" s="20">
        <v>95</v>
      </c>
      <c r="E46" s="20">
        <v>94</v>
      </c>
      <c r="F46" s="20">
        <v>77</v>
      </c>
      <c r="G46" s="20">
        <v>82</v>
      </c>
      <c r="H46" s="20">
        <v>69</v>
      </c>
      <c r="I46" s="20">
        <v>68</v>
      </c>
      <c r="J46" s="20">
        <v>66</v>
      </c>
      <c r="K46" s="20">
        <v>78</v>
      </c>
      <c r="L46" s="20">
        <v>70</v>
      </c>
      <c r="M46" s="20">
        <v>77</v>
      </c>
      <c r="N46" s="20">
        <v>72</v>
      </c>
      <c r="O46" s="20">
        <v>70</v>
      </c>
      <c r="P46" s="17">
        <v>102</v>
      </c>
      <c r="Q46" s="17">
        <v>100</v>
      </c>
      <c r="S46" s="47">
        <f>SUM(C46:Q46)</f>
        <v>1195</v>
      </c>
    </row>
    <row r="47" spans="1:19" ht="14.1" customHeight="1" x14ac:dyDescent="0.2">
      <c r="A47" s="50"/>
      <c r="B47" s="18" t="s">
        <v>18</v>
      </c>
      <c r="C47" s="20">
        <v>138</v>
      </c>
      <c r="D47" s="20">
        <v>194</v>
      </c>
      <c r="E47" s="20">
        <v>165</v>
      </c>
      <c r="F47" s="20">
        <v>161</v>
      </c>
      <c r="G47" s="20">
        <v>151</v>
      </c>
      <c r="H47" s="20">
        <v>169</v>
      </c>
      <c r="I47" s="20">
        <v>155</v>
      </c>
      <c r="J47" s="20">
        <v>144</v>
      </c>
      <c r="K47" s="20">
        <v>136</v>
      </c>
      <c r="L47" s="20">
        <v>151</v>
      </c>
      <c r="M47" s="20">
        <v>142</v>
      </c>
      <c r="N47" s="20">
        <v>138</v>
      </c>
      <c r="O47" s="20">
        <v>137</v>
      </c>
      <c r="P47" s="17">
        <v>231</v>
      </c>
      <c r="Q47" s="17">
        <v>274</v>
      </c>
      <c r="S47" s="47">
        <f t="shared" si="8"/>
        <v>2486</v>
      </c>
    </row>
    <row r="48" spans="1:19" ht="14.1" customHeight="1" x14ac:dyDescent="0.2">
      <c r="A48" s="50"/>
      <c r="B48" s="18" t="s">
        <v>19</v>
      </c>
      <c r="C48" s="20">
        <v>166</v>
      </c>
      <c r="D48" s="20">
        <v>196</v>
      </c>
      <c r="E48" s="20">
        <v>155</v>
      </c>
      <c r="F48" s="20">
        <v>165</v>
      </c>
      <c r="G48" s="20">
        <v>154</v>
      </c>
      <c r="H48" s="20">
        <v>191</v>
      </c>
      <c r="I48" s="20">
        <v>171</v>
      </c>
      <c r="J48" s="20">
        <v>152</v>
      </c>
      <c r="K48" s="20">
        <v>171</v>
      </c>
      <c r="L48" s="20">
        <v>166</v>
      </c>
      <c r="M48" s="20">
        <v>182</v>
      </c>
      <c r="N48" s="20">
        <v>169</v>
      </c>
      <c r="O48" s="20">
        <v>144</v>
      </c>
      <c r="P48" s="17">
        <v>228</v>
      </c>
      <c r="Q48" s="17">
        <v>308</v>
      </c>
      <c r="S48" s="47">
        <f t="shared" si="8"/>
        <v>2718</v>
      </c>
    </row>
    <row r="49" spans="1:20" ht="14.1" customHeight="1" x14ac:dyDescent="0.2">
      <c r="A49" s="50"/>
      <c r="B49" s="18" t="s">
        <v>20</v>
      </c>
      <c r="C49" s="20">
        <v>1</v>
      </c>
      <c r="D49" s="20">
        <v>5</v>
      </c>
      <c r="E49" s="20">
        <v>2</v>
      </c>
      <c r="F49" s="20">
        <v>4</v>
      </c>
      <c r="G49" s="20">
        <v>2</v>
      </c>
      <c r="H49" s="20">
        <v>5</v>
      </c>
      <c r="I49" s="20">
        <v>3</v>
      </c>
      <c r="J49" s="20">
        <v>1</v>
      </c>
      <c r="K49" s="20">
        <v>4</v>
      </c>
      <c r="L49" s="20">
        <v>5</v>
      </c>
      <c r="M49" s="20">
        <v>6</v>
      </c>
      <c r="N49" s="20">
        <v>7</v>
      </c>
      <c r="O49" s="20">
        <v>8</v>
      </c>
      <c r="P49" s="17">
        <v>9</v>
      </c>
      <c r="Q49" s="17">
        <v>11</v>
      </c>
      <c r="S49" s="47">
        <f t="shared" si="8"/>
        <v>73</v>
      </c>
    </row>
    <row r="50" spans="1:20" ht="14.1" customHeight="1" x14ac:dyDescent="0.2">
      <c r="A50" s="50"/>
      <c r="B50" s="18" t="s">
        <v>21</v>
      </c>
      <c r="C50" s="20">
        <v>5</v>
      </c>
      <c r="D50" s="20">
        <v>4</v>
      </c>
      <c r="E50" s="20">
        <v>2</v>
      </c>
      <c r="F50" s="20">
        <v>2</v>
      </c>
      <c r="G50" s="20">
        <v>5</v>
      </c>
      <c r="H50" s="20">
        <v>6</v>
      </c>
      <c r="I50" s="20">
        <v>4</v>
      </c>
      <c r="J50" s="20">
        <v>4</v>
      </c>
      <c r="K50" s="20">
        <v>3</v>
      </c>
      <c r="L50" s="20">
        <v>4</v>
      </c>
      <c r="M50" s="20">
        <v>3</v>
      </c>
      <c r="N50" s="20">
        <v>3</v>
      </c>
      <c r="O50" s="20">
        <v>9</v>
      </c>
      <c r="P50" s="17">
        <v>8</v>
      </c>
      <c r="Q50" s="17">
        <v>8</v>
      </c>
      <c r="S50" s="47">
        <f t="shared" si="8"/>
        <v>70</v>
      </c>
    </row>
    <row r="51" spans="1:20" ht="14.1" customHeight="1" x14ac:dyDescent="0.2">
      <c r="A51" s="50"/>
      <c r="B51" s="18" t="s">
        <v>22</v>
      </c>
      <c r="C51" s="20">
        <v>96</v>
      </c>
      <c r="D51" s="20">
        <v>156</v>
      </c>
      <c r="E51" s="20">
        <v>118</v>
      </c>
      <c r="F51" s="20">
        <v>107</v>
      </c>
      <c r="G51" s="20">
        <v>99</v>
      </c>
      <c r="H51" s="20">
        <v>97</v>
      </c>
      <c r="I51" s="20">
        <v>99</v>
      </c>
      <c r="J51" s="20">
        <v>98</v>
      </c>
      <c r="K51" s="20">
        <v>96</v>
      </c>
      <c r="L51" s="20">
        <v>86</v>
      </c>
      <c r="M51" s="20">
        <v>94</v>
      </c>
      <c r="N51" s="20">
        <v>92</v>
      </c>
      <c r="O51" s="20">
        <v>96</v>
      </c>
      <c r="P51" s="17">
        <v>126</v>
      </c>
      <c r="Q51" s="17">
        <v>166</v>
      </c>
      <c r="S51" s="47">
        <f t="shared" si="8"/>
        <v>1626</v>
      </c>
    </row>
    <row r="52" spans="1:20" ht="14.1" customHeight="1" x14ac:dyDescent="0.2">
      <c r="A52" s="50"/>
      <c r="B52" s="18" t="s">
        <v>23</v>
      </c>
      <c r="C52" s="20">
        <v>9</v>
      </c>
      <c r="D52" s="20">
        <v>8</v>
      </c>
      <c r="E52" s="20">
        <v>10</v>
      </c>
      <c r="F52" s="20">
        <v>10</v>
      </c>
      <c r="G52" s="20">
        <v>10</v>
      </c>
      <c r="H52" s="20">
        <v>11</v>
      </c>
      <c r="I52" s="20">
        <v>3</v>
      </c>
      <c r="J52" s="20">
        <v>8</v>
      </c>
      <c r="K52" s="20">
        <v>10</v>
      </c>
      <c r="L52" s="20">
        <v>6</v>
      </c>
      <c r="M52" s="20">
        <v>11</v>
      </c>
      <c r="N52" s="20">
        <v>5</v>
      </c>
      <c r="O52" s="20">
        <v>5</v>
      </c>
      <c r="P52" s="17">
        <v>6</v>
      </c>
      <c r="Q52" s="17">
        <v>8</v>
      </c>
      <c r="R52" s="51"/>
      <c r="S52" s="60">
        <f t="shared" si="8"/>
        <v>120</v>
      </c>
    </row>
    <row r="53" spans="1:20" ht="14.1" customHeight="1" x14ac:dyDescent="0.2">
      <c r="A53" s="50"/>
      <c r="B53" s="18"/>
      <c r="C53" s="20"/>
      <c r="D53" s="20"/>
      <c r="E53" s="20"/>
      <c r="F53" s="20"/>
      <c r="G53" s="20"/>
      <c r="H53" s="20"/>
      <c r="I53" s="20"/>
      <c r="J53" s="20"/>
      <c r="K53" s="20"/>
      <c r="L53" s="20"/>
      <c r="M53" s="20"/>
      <c r="N53" s="20"/>
      <c r="O53" s="20"/>
      <c r="P53" s="17"/>
      <c r="Q53" s="17"/>
      <c r="R53" s="51"/>
      <c r="S53" s="60"/>
    </row>
    <row r="54" spans="1:20" ht="14.1" customHeight="1" x14ac:dyDescent="0.2">
      <c r="A54" s="50"/>
      <c r="B54" s="98" t="s">
        <v>116</v>
      </c>
      <c r="C54" s="17"/>
      <c r="D54" s="17"/>
      <c r="E54" s="17"/>
      <c r="F54" s="17"/>
      <c r="G54" s="17"/>
      <c r="H54" s="17"/>
      <c r="I54" s="17"/>
      <c r="J54" s="17"/>
      <c r="K54" s="17"/>
      <c r="L54" s="17"/>
      <c r="M54" s="17"/>
      <c r="N54" s="17"/>
      <c r="O54" s="17"/>
      <c r="P54" s="17"/>
      <c r="Q54" s="17"/>
      <c r="R54" s="51"/>
      <c r="S54" s="21"/>
      <c r="T54" s="45"/>
    </row>
    <row r="55" spans="1:20" ht="14.1" customHeight="1" x14ac:dyDescent="0.2">
      <c r="A55" s="50"/>
      <c r="B55" s="18" t="s">
        <v>103</v>
      </c>
      <c r="C55" s="17">
        <v>305</v>
      </c>
      <c r="D55" s="17">
        <v>356</v>
      </c>
      <c r="E55" s="17">
        <v>318</v>
      </c>
      <c r="F55" s="17">
        <v>292</v>
      </c>
      <c r="G55" s="17">
        <v>279</v>
      </c>
      <c r="H55" s="17">
        <v>285</v>
      </c>
      <c r="I55" s="17">
        <v>258</v>
      </c>
      <c r="J55" s="17">
        <v>267</v>
      </c>
      <c r="K55" s="17">
        <v>265</v>
      </c>
      <c r="L55" s="17">
        <v>286</v>
      </c>
      <c r="M55" s="17">
        <v>248</v>
      </c>
      <c r="N55" s="17">
        <v>273</v>
      </c>
      <c r="O55" s="17">
        <v>261</v>
      </c>
      <c r="P55" s="17">
        <v>441</v>
      </c>
      <c r="Q55" s="17">
        <v>591</v>
      </c>
      <c r="R55" s="51"/>
      <c r="S55" s="21">
        <f>SUM(C55:Q55)</f>
        <v>4725</v>
      </c>
      <c r="T55" s="45"/>
    </row>
    <row r="56" spans="1:20" ht="14.1" customHeight="1" x14ac:dyDescent="0.2">
      <c r="A56" s="50"/>
      <c r="B56" s="18" t="s">
        <v>104</v>
      </c>
      <c r="C56" s="17">
        <v>306</v>
      </c>
      <c r="D56" s="17">
        <v>413</v>
      </c>
      <c r="E56" s="17">
        <v>366</v>
      </c>
      <c r="F56" s="17">
        <v>333</v>
      </c>
      <c r="G56" s="17">
        <v>313</v>
      </c>
      <c r="H56" s="17">
        <v>321</v>
      </c>
      <c r="I56" s="17">
        <v>350</v>
      </c>
      <c r="J56" s="17">
        <v>337</v>
      </c>
      <c r="K56" s="17">
        <v>364</v>
      </c>
      <c r="L56" s="17">
        <v>349</v>
      </c>
      <c r="M56" s="17">
        <v>352</v>
      </c>
      <c r="N56" s="17">
        <v>369</v>
      </c>
      <c r="O56" s="17">
        <v>354</v>
      </c>
      <c r="P56" s="17">
        <v>574</v>
      </c>
      <c r="Q56" s="17">
        <v>612</v>
      </c>
      <c r="R56" s="51"/>
      <c r="S56" s="21">
        <f t="shared" ref="S56:S58" si="9">SUM(C56:Q56)</f>
        <v>5713</v>
      </c>
      <c r="T56" s="45"/>
    </row>
    <row r="57" spans="1:20" ht="14.1" customHeight="1" x14ac:dyDescent="0.2">
      <c r="A57" s="50"/>
      <c r="B57" s="18" t="s">
        <v>105</v>
      </c>
      <c r="C57" s="17">
        <v>548</v>
      </c>
      <c r="D57" s="17">
        <v>790</v>
      </c>
      <c r="E57" s="17">
        <v>632</v>
      </c>
      <c r="F57" s="17">
        <v>596</v>
      </c>
      <c r="G57" s="17">
        <v>590</v>
      </c>
      <c r="H57" s="17">
        <v>604</v>
      </c>
      <c r="I57" s="17">
        <v>552</v>
      </c>
      <c r="J57" s="17">
        <v>551</v>
      </c>
      <c r="K57" s="17">
        <v>538</v>
      </c>
      <c r="L57" s="17">
        <v>566</v>
      </c>
      <c r="M57" s="17">
        <v>551</v>
      </c>
      <c r="N57" s="17">
        <v>543</v>
      </c>
      <c r="O57" s="17">
        <v>463</v>
      </c>
      <c r="P57" s="17">
        <v>722</v>
      </c>
      <c r="Q57" s="17">
        <v>757</v>
      </c>
      <c r="R57" s="51"/>
      <c r="S57" s="21">
        <f t="shared" si="9"/>
        <v>9003</v>
      </c>
      <c r="T57" s="45"/>
    </row>
    <row r="58" spans="1:20" ht="14.1" customHeight="1" x14ac:dyDescent="0.2">
      <c r="A58" s="50"/>
      <c r="B58" s="18" t="s">
        <v>106</v>
      </c>
      <c r="C58" s="17">
        <v>2</v>
      </c>
      <c r="D58" s="17">
        <v>8</v>
      </c>
      <c r="E58" s="17">
        <v>6</v>
      </c>
      <c r="F58" s="17">
        <v>5</v>
      </c>
      <c r="G58" s="17">
        <v>6</v>
      </c>
      <c r="H58" s="17">
        <v>6</v>
      </c>
      <c r="I58" s="17">
        <v>2</v>
      </c>
      <c r="J58" s="17">
        <v>7</v>
      </c>
      <c r="K58" s="17">
        <v>4</v>
      </c>
      <c r="L58" s="17">
        <v>6</v>
      </c>
      <c r="M58" s="17">
        <v>5</v>
      </c>
      <c r="N58" s="17">
        <v>11</v>
      </c>
      <c r="O58" s="17">
        <v>1</v>
      </c>
      <c r="P58" s="17">
        <v>7</v>
      </c>
      <c r="Q58" s="17">
        <v>9</v>
      </c>
      <c r="R58" s="51"/>
      <c r="S58" s="21">
        <f t="shared" si="9"/>
        <v>85</v>
      </c>
      <c r="T58" s="45"/>
    </row>
    <row r="59" spans="1:20" ht="14.1" customHeight="1" x14ac:dyDescent="0.2">
      <c r="A59" s="52"/>
      <c r="B59" s="53"/>
      <c r="C59" s="33"/>
      <c r="D59" s="33"/>
      <c r="E59" s="33"/>
      <c r="F59" s="33"/>
      <c r="G59" s="33"/>
      <c r="H59" s="33"/>
      <c r="I59" s="33"/>
      <c r="J59" s="33"/>
      <c r="K59" s="33"/>
      <c r="L59" s="33"/>
      <c r="M59" s="33"/>
      <c r="N59" s="33"/>
      <c r="O59" s="33"/>
      <c r="P59" s="33"/>
      <c r="Q59" s="23"/>
      <c r="R59" s="54"/>
      <c r="S59" s="61"/>
    </row>
    <row r="60" spans="1:20" ht="14.1" customHeight="1" x14ac:dyDescent="0.2">
      <c r="A60" s="49"/>
      <c r="B60" s="18"/>
      <c r="C60" s="20"/>
      <c r="D60" s="20"/>
      <c r="E60" s="20"/>
      <c r="F60" s="20"/>
      <c r="G60" s="20"/>
      <c r="H60" s="20"/>
      <c r="I60" s="20"/>
      <c r="J60" s="20"/>
      <c r="K60" s="20"/>
      <c r="L60" s="20"/>
      <c r="M60" s="20"/>
      <c r="N60" s="20"/>
      <c r="O60" s="20"/>
      <c r="P60" s="20"/>
      <c r="Q60" s="17"/>
      <c r="S60" s="47"/>
    </row>
    <row r="61" spans="1:20" ht="14.1" customHeight="1" x14ac:dyDescent="0.2">
      <c r="A61" s="90" t="s">
        <v>9</v>
      </c>
      <c r="B61" s="65"/>
      <c r="C61" s="66"/>
      <c r="D61" s="66"/>
      <c r="E61" s="66"/>
      <c r="F61" s="67"/>
      <c r="G61" s="66"/>
      <c r="H61" s="66"/>
      <c r="I61" s="68"/>
      <c r="J61" s="66"/>
      <c r="K61" s="66"/>
      <c r="L61" s="66"/>
      <c r="M61" s="66"/>
      <c r="N61" s="66"/>
      <c r="O61" s="14"/>
      <c r="P61" s="14"/>
      <c r="Q61" s="55"/>
    </row>
    <row r="62" spans="1:20" s="56" customFormat="1" ht="14.1" customHeight="1" x14ac:dyDescent="0.2">
      <c r="A62" s="185" t="s">
        <v>63</v>
      </c>
      <c r="B62" s="185"/>
      <c r="C62" s="185"/>
      <c r="D62" s="71"/>
      <c r="E62" s="91"/>
      <c r="F62" s="92"/>
      <c r="G62" s="93"/>
      <c r="H62" s="93"/>
      <c r="I62" s="94"/>
      <c r="J62" s="93"/>
      <c r="K62" s="93"/>
      <c r="L62" s="93"/>
      <c r="M62" s="93"/>
      <c r="N62" s="93"/>
      <c r="O62" s="55"/>
      <c r="P62" s="55"/>
      <c r="Q62" s="55"/>
    </row>
    <row r="63" spans="1:20" s="56" customFormat="1" ht="14.1" customHeight="1" x14ac:dyDescent="0.2">
      <c r="A63" s="184" t="s">
        <v>73</v>
      </c>
      <c r="B63" s="184"/>
      <c r="C63" s="184"/>
      <c r="D63" s="184"/>
      <c r="E63" s="184"/>
      <c r="F63" s="184"/>
      <c r="G63" s="184"/>
      <c r="H63" s="184"/>
      <c r="I63" s="184"/>
      <c r="J63" s="184"/>
      <c r="K63" s="184"/>
      <c r="L63" s="184"/>
      <c r="M63" s="184"/>
      <c r="N63" s="184"/>
      <c r="O63" s="55"/>
      <c r="P63" s="55"/>
      <c r="Q63" s="55"/>
    </row>
    <row r="64" spans="1:20" s="56" customFormat="1" ht="14.1" customHeight="1" x14ac:dyDescent="0.2">
      <c r="A64" s="184"/>
      <c r="B64" s="184"/>
      <c r="C64" s="184"/>
      <c r="D64" s="184"/>
      <c r="E64" s="184"/>
      <c r="F64" s="184"/>
      <c r="G64" s="184"/>
      <c r="H64" s="184"/>
      <c r="I64" s="184"/>
      <c r="J64" s="184"/>
      <c r="K64" s="184"/>
      <c r="L64" s="184"/>
      <c r="M64" s="184"/>
      <c r="N64" s="184"/>
      <c r="O64" s="55"/>
      <c r="P64" s="55"/>
      <c r="Q64" s="55"/>
    </row>
    <row r="65" spans="1:17" s="56" customFormat="1" ht="14.1" customHeight="1" x14ac:dyDescent="0.2">
      <c r="A65" s="183" t="s">
        <v>69</v>
      </c>
      <c r="B65" s="183"/>
      <c r="C65" s="183"/>
      <c r="D65" s="183"/>
      <c r="E65" s="183"/>
      <c r="F65" s="183"/>
      <c r="G65" s="183"/>
      <c r="H65" s="183"/>
      <c r="I65" s="183"/>
      <c r="J65" s="183"/>
      <c r="K65" s="183"/>
      <c r="L65" s="183"/>
      <c r="M65" s="183"/>
      <c r="N65" s="183"/>
      <c r="O65" s="55"/>
      <c r="P65" s="55"/>
      <c r="Q65" s="55"/>
    </row>
    <row r="66" spans="1:17" s="56" customFormat="1" ht="14.1" customHeight="1" x14ac:dyDescent="0.2">
      <c r="A66" s="183"/>
      <c r="B66" s="183"/>
      <c r="C66" s="183"/>
      <c r="D66" s="183"/>
      <c r="E66" s="183"/>
      <c r="F66" s="183"/>
      <c r="G66" s="183"/>
      <c r="H66" s="183"/>
      <c r="I66" s="183"/>
      <c r="J66" s="183"/>
      <c r="K66" s="183"/>
      <c r="L66" s="183"/>
      <c r="M66" s="183"/>
      <c r="N66" s="183"/>
      <c r="O66" s="55"/>
      <c r="P66" s="55"/>
      <c r="Q66" s="55"/>
    </row>
    <row r="67" spans="1:17" s="56" customFormat="1" ht="14.1" customHeight="1" x14ac:dyDescent="0.2">
      <c r="A67" s="183" t="s">
        <v>70</v>
      </c>
      <c r="B67" s="192"/>
      <c r="C67" s="192"/>
      <c r="D67" s="192"/>
      <c r="E67" s="192"/>
      <c r="F67" s="192"/>
      <c r="G67" s="192"/>
      <c r="H67" s="192"/>
      <c r="I67" s="192"/>
      <c r="J67" s="192"/>
      <c r="K67" s="192"/>
      <c r="L67" s="192"/>
      <c r="M67" s="192"/>
      <c r="N67" s="192"/>
      <c r="O67" s="55"/>
      <c r="P67" s="55"/>
      <c r="Q67" s="55"/>
    </row>
    <row r="68" spans="1:17" s="56" customFormat="1" ht="14.1" customHeight="1" x14ac:dyDescent="0.2">
      <c r="A68" s="192"/>
      <c r="B68" s="192"/>
      <c r="C68" s="192"/>
      <c r="D68" s="192"/>
      <c r="E68" s="192"/>
      <c r="F68" s="192"/>
      <c r="G68" s="192"/>
      <c r="H68" s="192"/>
      <c r="I68" s="192"/>
      <c r="J68" s="192"/>
      <c r="K68" s="192"/>
      <c r="L68" s="192"/>
      <c r="M68" s="192"/>
      <c r="N68" s="192"/>
      <c r="O68" s="55"/>
      <c r="P68" s="55"/>
      <c r="Q68" s="55"/>
    </row>
    <row r="69" spans="1:17" s="56" customFormat="1" ht="14.1" customHeight="1" x14ac:dyDescent="0.2">
      <c r="A69" s="183" t="s">
        <v>66</v>
      </c>
      <c r="B69" s="192"/>
      <c r="C69" s="192"/>
      <c r="D69" s="192"/>
      <c r="E69" s="192"/>
      <c r="F69" s="192"/>
      <c r="G69" s="192"/>
      <c r="H69" s="192"/>
      <c r="I69" s="192"/>
      <c r="J69" s="192"/>
      <c r="K69" s="192"/>
      <c r="L69" s="192"/>
      <c r="M69" s="192"/>
      <c r="N69" s="192"/>
      <c r="O69" s="55"/>
      <c r="P69" s="55"/>
      <c r="Q69" s="55"/>
    </row>
    <row r="70" spans="1:17" s="56" customFormat="1" ht="14.1" customHeight="1" x14ac:dyDescent="0.2">
      <c r="A70" s="192"/>
      <c r="B70" s="192"/>
      <c r="C70" s="192"/>
      <c r="D70" s="192"/>
      <c r="E70" s="192"/>
      <c r="F70" s="192"/>
      <c r="G70" s="192"/>
      <c r="H70" s="192"/>
      <c r="I70" s="192"/>
      <c r="J70" s="192"/>
      <c r="K70" s="192"/>
      <c r="L70" s="192"/>
      <c r="M70" s="192"/>
      <c r="N70" s="192"/>
      <c r="O70" s="55"/>
      <c r="P70" s="55"/>
      <c r="Q70" s="55"/>
    </row>
    <row r="71" spans="1:17" s="56" customFormat="1" ht="14.1" customHeight="1" x14ac:dyDescent="0.2">
      <c r="A71" s="185" t="s">
        <v>117</v>
      </c>
      <c r="B71" s="185"/>
      <c r="C71" s="185"/>
      <c r="D71" s="185"/>
      <c r="E71" s="123"/>
      <c r="F71" s="123"/>
      <c r="G71" s="123"/>
      <c r="H71" s="123"/>
      <c r="I71" s="123"/>
      <c r="J71" s="123"/>
      <c r="K71" s="123"/>
      <c r="L71" s="123"/>
      <c r="M71" s="123"/>
      <c r="N71" s="123"/>
      <c r="O71" s="55"/>
      <c r="P71" s="55"/>
      <c r="Q71" s="55"/>
    </row>
    <row r="72" spans="1:17" ht="14.1" customHeight="1" x14ac:dyDescent="0.2">
      <c r="A72" s="95"/>
      <c r="B72" s="69"/>
      <c r="C72" s="65"/>
      <c r="D72" s="65"/>
      <c r="E72" s="193"/>
      <c r="F72" s="193"/>
      <c r="G72" s="32"/>
      <c r="H72" s="32"/>
      <c r="I72" s="32"/>
      <c r="J72" s="65"/>
      <c r="K72" s="32"/>
      <c r="L72" s="32"/>
      <c r="M72" s="32"/>
      <c r="N72" s="32"/>
      <c r="O72" s="1"/>
      <c r="P72" s="116"/>
      <c r="Q72" s="2"/>
    </row>
    <row r="73" spans="1:17" ht="14.1" customHeight="1" x14ac:dyDescent="0.2">
      <c r="A73" s="181" t="s">
        <v>28</v>
      </c>
      <c r="B73" s="181"/>
      <c r="C73" s="96"/>
      <c r="D73" s="96"/>
      <c r="E73" s="96"/>
      <c r="F73" s="96"/>
      <c r="G73" s="96"/>
      <c r="H73" s="96"/>
      <c r="I73" s="96"/>
      <c r="J73" s="96"/>
      <c r="K73" s="96"/>
      <c r="L73" s="96"/>
      <c r="M73" s="96"/>
      <c r="N73" s="96"/>
    </row>
    <row r="75" spans="1:17" x14ac:dyDescent="0.2">
      <c r="A75" s="181" t="s">
        <v>67</v>
      </c>
      <c r="B75" s="190"/>
    </row>
  </sheetData>
  <mergeCells count="21">
    <mergeCell ref="A3:B3"/>
    <mergeCell ref="A4:B4"/>
    <mergeCell ref="B38:D38"/>
    <mergeCell ref="A62:C62"/>
    <mergeCell ref="I1:J1"/>
    <mergeCell ref="A2:K2"/>
    <mergeCell ref="A1:G1"/>
    <mergeCell ref="A73:B73"/>
    <mergeCell ref="A75:B75"/>
    <mergeCell ref="A7:B7"/>
    <mergeCell ref="A8:B8"/>
    <mergeCell ref="A9:B9"/>
    <mergeCell ref="A11:B11"/>
    <mergeCell ref="A65:N66"/>
    <mergeCell ref="A67:N68"/>
    <mergeCell ref="A69:N70"/>
    <mergeCell ref="A63:N64"/>
    <mergeCell ref="E72:F72"/>
    <mergeCell ref="A23:A29"/>
    <mergeCell ref="A30:A36"/>
    <mergeCell ref="A71:D71"/>
  </mergeCells>
  <hyperlinks>
    <hyperlink ref="I1:J1" location="Contents!A1" display="back to contents"/>
    <hyperlink ref="A63:N64"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Q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workbookViewId="0">
      <selection sqref="A1:L1"/>
    </sheetView>
  </sheetViews>
  <sheetFormatPr defaultRowHeight="15" x14ac:dyDescent="0.25"/>
  <cols>
    <col min="1" max="1" width="14.7109375" customWidth="1"/>
    <col min="2" max="2" width="9.28515625" customWidth="1"/>
  </cols>
  <sheetData>
    <row r="1" spans="1:15" ht="18" customHeight="1" x14ac:dyDescent="0.25">
      <c r="A1" s="198" t="s">
        <v>74</v>
      </c>
      <c r="B1" s="198"/>
      <c r="C1" s="198"/>
      <c r="D1" s="198"/>
      <c r="E1" s="198"/>
      <c r="F1" s="198"/>
      <c r="G1" s="198"/>
      <c r="H1" s="198"/>
      <c r="I1" s="198"/>
      <c r="J1" s="198"/>
      <c r="K1" s="198"/>
      <c r="L1" s="198"/>
      <c r="N1" s="189" t="s">
        <v>71</v>
      </c>
      <c r="O1" s="189"/>
    </row>
    <row r="2" spans="1:15" x14ac:dyDescent="0.25">
      <c r="A2" s="100"/>
      <c r="B2" s="100"/>
      <c r="C2" s="100"/>
      <c r="D2" s="100"/>
      <c r="E2" s="100"/>
    </row>
    <row r="3" spans="1:15" x14ac:dyDescent="0.25">
      <c r="A3" s="98" t="s">
        <v>57</v>
      </c>
      <c r="B3" s="98" t="s">
        <v>76</v>
      </c>
      <c r="C3" s="100"/>
      <c r="D3" s="100"/>
      <c r="E3" s="100"/>
    </row>
    <row r="4" spans="1:15" x14ac:dyDescent="0.25">
      <c r="A4" s="105">
        <v>43906</v>
      </c>
      <c r="B4" s="141">
        <v>0</v>
      </c>
      <c r="C4" s="100"/>
      <c r="D4" s="100"/>
      <c r="E4" s="100"/>
    </row>
    <row r="5" spans="1:15" x14ac:dyDescent="0.25">
      <c r="A5" s="105">
        <v>43907</v>
      </c>
      <c r="B5" s="142">
        <v>2</v>
      </c>
      <c r="C5" s="100"/>
      <c r="D5" s="100"/>
      <c r="E5" s="100"/>
    </row>
    <row r="6" spans="1:15" x14ac:dyDescent="0.25">
      <c r="A6" s="105">
        <v>43908</v>
      </c>
      <c r="B6" s="142">
        <v>5</v>
      </c>
      <c r="C6" s="100"/>
      <c r="D6" s="100"/>
      <c r="E6" s="100"/>
    </row>
    <row r="7" spans="1:15" x14ac:dyDescent="0.25">
      <c r="A7" s="105">
        <v>43909</v>
      </c>
      <c r="B7" s="142">
        <v>6</v>
      </c>
      <c r="C7" s="100"/>
      <c r="D7" s="100"/>
      <c r="E7" s="100"/>
    </row>
    <row r="8" spans="1:15" x14ac:dyDescent="0.25">
      <c r="A8" s="105">
        <v>43910</v>
      </c>
      <c r="B8" s="142">
        <v>10</v>
      </c>
      <c r="C8" s="100"/>
      <c r="D8" s="100"/>
      <c r="E8" s="100"/>
    </row>
    <row r="9" spans="1:15" x14ac:dyDescent="0.25">
      <c r="A9" s="105">
        <v>43911</v>
      </c>
      <c r="B9" s="22">
        <v>10</v>
      </c>
      <c r="C9" s="100"/>
      <c r="D9" s="100"/>
      <c r="E9" s="100"/>
    </row>
    <row r="10" spans="1:15" x14ac:dyDescent="0.25">
      <c r="A10" s="105">
        <v>43912</v>
      </c>
      <c r="B10" s="22">
        <v>10</v>
      </c>
      <c r="C10" s="100"/>
      <c r="D10" s="100"/>
      <c r="E10" s="100"/>
    </row>
    <row r="11" spans="1:15" x14ac:dyDescent="0.25">
      <c r="A11" s="105">
        <v>43913</v>
      </c>
      <c r="B11" s="142">
        <v>12</v>
      </c>
      <c r="C11" s="100"/>
      <c r="D11" s="100"/>
      <c r="E11" s="100"/>
    </row>
    <row r="12" spans="1:15" x14ac:dyDescent="0.25">
      <c r="A12" s="105">
        <v>43914</v>
      </c>
      <c r="B12" s="142">
        <v>14</v>
      </c>
      <c r="C12" s="100"/>
      <c r="D12" s="100"/>
      <c r="E12" s="100"/>
    </row>
    <row r="13" spans="1:15" x14ac:dyDescent="0.25">
      <c r="A13" s="105">
        <v>43915</v>
      </c>
      <c r="B13" s="142">
        <v>15</v>
      </c>
      <c r="C13" s="100"/>
      <c r="D13" s="100"/>
      <c r="E13" s="100"/>
    </row>
    <row r="14" spans="1:15" x14ac:dyDescent="0.25">
      <c r="A14" s="105">
        <v>43916</v>
      </c>
      <c r="B14" s="142">
        <v>30</v>
      </c>
      <c r="C14" s="100"/>
      <c r="D14" s="100"/>
      <c r="E14" s="100"/>
    </row>
    <row r="15" spans="1:15" x14ac:dyDescent="0.25">
      <c r="A15" s="105">
        <v>43917</v>
      </c>
      <c r="B15" s="142">
        <v>65</v>
      </c>
      <c r="C15" s="100"/>
      <c r="D15" s="100"/>
      <c r="E15" s="100"/>
    </row>
    <row r="16" spans="1:15" x14ac:dyDescent="0.25">
      <c r="A16" s="105">
        <v>43918</v>
      </c>
      <c r="B16" s="142">
        <v>72</v>
      </c>
      <c r="C16" s="100"/>
      <c r="D16" s="100"/>
      <c r="E16" s="100"/>
    </row>
    <row r="17" spans="1:5" x14ac:dyDescent="0.25">
      <c r="A17" s="105">
        <v>43919</v>
      </c>
      <c r="B17" s="22">
        <v>72</v>
      </c>
      <c r="C17" s="100"/>
      <c r="D17" s="100"/>
      <c r="E17" s="100"/>
    </row>
    <row r="18" spans="1:5" x14ac:dyDescent="0.25">
      <c r="A18" s="105">
        <v>43920</v>
      </c>
      <c r="B18" s="142">
        <v>115</v>
      </c>
      <c r="C18" s="100"/>
      <c r="D18" s="100"/>
      <c r="E18" s="100"/>
    </row>
    <row r="19" spans="1:5" x14ac:dyDescent="0.25">
      <c r="A19" s="105">
        <v>43921</v>
      </c>
      <c r="B19" s="142">
        <v>165</v>
      </c>
      <c r="C19" s="100"/>
      <c r="D19" s="100"/>
      <c r="E19" s="100"/>
    </row>
    <row r="20" spans="1:5" x14ac:dyDescent="0.25">
      <c r="A20" s="105">
        <v>43922</v>
      </c>
      <c r="B20" s="22">
        <v>214</v>
      </c>
      <c r="C20" s="100"/>
      <c r="D20" s="100"/>
      <c r="E20" s="100"/>
    </row>
    <row r="21" spans="1:5" x14ac:dyDescent="0.25">
      <c r="A21" s="105">
        <v>43923</v>
      </c>
      <c r="B21" s="22">
        <v>277</v>
      </c>
      <c r="C21" s="100"/>
      <c r="D21" s="100"/>
      <c r="E21" s="100"/>
    </row>
    <row r="22" spans="1:5" x14ac:dyDescent="0.25">
      <c r="A22" s="105">
        <v>43924</v>
      </c>
      <c r="B22" s="143">
        <v>348</v>
      </c>
      <c r="C22" s="100"/>
      <c r="D22" s="100"/>
      <c r="E22" s="100"/>
    </row>
    <row r="23" spans="1:5" x14ac:dyDescent="0.25">
      <c r="A23" s="105">
        <v>43925</v>
      </c>
      <c r="B23" s="143">
        <v>350</v>
      </c>
      <c r="C23" s="100"/>
      <c r="D23" s="100"/>
      <c r="E23" s="100"/>
    </row>
    <row r="24" spans="1:5" x14ac:dyDescent="0.25">
      <c r="A24" s="105">
        <v>43926</v>
      </c>
      <c r="B24" s="143">
        <v>354</v>
      </c>
      <c r="C24" s="100"/>
      <c r="D24" s="100"/>
      <c r="E24" s="100"/>
    </row>
    <row r="25" spans="1:5" x14ac:dyDescent="0.25">
      <c r="A25" s="105">
        <v>43927</v>
      </c>
      <c r="B25" s="143">
        <v>476</v>
      </c>
      <c r="C25" s="100"/>
      <c r="D25" s="100"/>
      <c r="E25" s="100"/>
    </row>
    <row r="26" spans="1:5" x14ac:dyDescent="0.25">
      <c r="A26" s="105">
        <v>43928</v>
      </c>
      <c r="B26" s="143">
        <v>593</v>
      </c>
      <c r="C26" s="100"/>
      <c r="D26" s="100"/>
      <c r="E26" s="100"/>
    </row>
    <row r="27" spans="1:5" x14ac:dyDescent="0.25">
      <c r="A27" s="105">
        <v>43929</v>
      </c>
      <c r="B27" s="143">
        <v>718</v>
      </c>
      <c r="C27" s="100"/>
      <c r="D27" s="100"/>
      <c r="E27" s="100"/>
    </row>
    <row r="28" spans="1:5" x14ac:dyDescent="0.25">
      <c r="A28" s="105">
        <v>43930</v>
      </c>
      <c r="B28" s="143">
        <v>818</v>
      </c>
      <c r="C28" s="100"/>
      <c r="D28" s="100"/>
      <c r="E28" s="100"/>
    </row>
    <row r="29" spans="1:5" x14ac:dyDescent="0.25">
      <c r="A29" s="105">
        <v>43931</v>
      </c>
      <c r="B29" s="143">
        <v>902</v>
      </c>
      <c r="C29" s="100"/>
      <c r="D29" s="100"/>
      <c r="E29" s="100"/>
    </row>
    <row r="30" spans="1:5" x14ac:dyDescent="0.25">
      <c r="A30" s="105">
        <v>43932</v>
      </c>
      <c r="B30" s="143">
        <v>952</v>
      </c>
      <c r="C30" s="100"/>
      <c r="D30" s="100"/>
      <c r="E30" s="100"/>
    </row>
    <row r="31" spans="1:5" x14ac:dyDescent="0.25">
      <c r="A31" s="105">
        <v>43933</v>
      </c>
      <c r="B31" s="143">
        <v>962</v>
      </c>
      <c r="C31" s="100"/>
      <c r="D31" s="100"/>
      <c r="E31" s="100"/>
    </row>
    <row r="33" spans="1:2" x14ac:dyDescent="0.25">
      <c r="A33" s="181" t="s">
        <v>67</v>
      </c>
      <c r="B33" s="181"/>
    </row>
  </sheetData>
  <mergeCells count="3">
    <mergeCell ref="A33:B33"/>
    <mergeCell ref="N1:O1"/>
    <mergeCell ref="A1:L1"/>
  </mergeCells>
  <hyperlinks>
    <hyperlink ref="N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showGridLines="0" workbookViewId="0">
      <selection sqref="A1:L1"/>
    </sheetView>
  </sheetViews>
  <sheetFormatPr defaultRowHeight="15" x14ac:dyDescent="0.25"/>
  <cols>
    <col min="1" max="1" width="10.140625" bestFit="1" customWidth="1"/>
    <col min="2" max="2" width="17.42578125" bestFit="1" customWidth="1"/>
  </cols>
  <sheetData>
    <row r="1" spans="1:15" ht="18" customHeight="1" x14ac:dyDescent="0.25">
      <c r="A1" s="198" t="s">
        <v>118</v>
      </c>
      <c r="B1" s="198"/>
      <c r="C1" s="198"/>
      <c r="D1" s="198"/>
      <c r="E1" s="198"/>
      <c r="F1" s="198"/>
      <c r="G1" s="198"/>
      <c r="H1" s="198"/>
      <c r="I1" s="198"/>
      <c r="J1" s="198"/>
      <c r="K1" s="198"/>
      <c r="L1" s="198"/>
      <c r="M1" s="125"/>
      <c r="N1" s="189" t="s">
        <v>71</v>
      </c>
      <c r="O1" s="189"/>
    </row>
    <row r="2" spans="1:15" x14ac:dyDescent="0.25">
      <c r="A2" s="107"/>
      <c r="B2" s="107"/>
      <c r="C2" s="107"/>
      <c r="D2" s="107"/>
      <c r="E2" s="107"/>
    </row>
    <row r="3" spans="1:15" x14ac:dyDescent="0.25">
      <c r="A3" s="98" t="s">
        <v>57</v>
      </c>
      <c r="B3" s="98" t="s">
        <v>58</v>
      </c>
      <c r="C3" s="98" t="s">
        <v>59</v>
      </c>
      <c r="D3" s="100"/>
      <c r="E3" s="100"/>
    </row>
    <row r="4" spans="1:15" x14ac:dyDescent="0.25">
      <c r="A4" s="105">
        <v>43903</v>
      </c>
      <c r="B4" s="144">
        <v>0</v>
      </c>
      <c r="C4" s="145" t="s">
        <v>60</v>
      </c>
      <c r="D4" s="100"/>
      <c r="E4" s="100"/>
    </row>
    <row r="5" spans="1:15" x14ac:dyDescent="0.25">
      <c r="A5" s="105">
        <v>43904</v>
      </c>
      <c r="B5" s="144">
        <v>1</v>
      </c>
      <c r="C5" s="145" t="s">
        <v>60</v>
      </c>
      <c r="D5" s="100"/>
      <c r="E5" s="100"/>
    </row>
    <row r="6" spans="1:15" x14ac:dyDescent="0.25">
      <c r="A6" s="105">
        <v>43905</v>
      </c>
      <c r="B6" s="144">
        <v>1</v>
      </c>
      <c r="C6" s="145" t="s">
        <v>60</v>
      </c>
      <c r="D6" s="100"/>
      <c r="E6" s="100"/>
    </row>
    <row r="7" spans="1:15" x14ac:dyDescent="0.25">
      <c r="A7" s="105">
        <v>43906</v>
      </c>
      <c r="B7" s="144">
        <v>1</v>
      </c>
      <c r="C7" s="145" t="s">
        <v>60</v>
      </c>
      <c r="D7" s="100"/>
      <c r="E7" s="100"/>
    </row>
    <row r="8" spans="1:15" x14ac:dyDescent="0.25">
      <c r="A8" s="105">
        <v>43907</v>
      </c>
      <c r="B8" s="144">
        <v>2</v>
      </c>
      <c r="C8" s="145" t="s">
        <v>60</v>
      </c>
      <c r="D8" s="100"/>
      <c r="E8" s="100"/>
    </row>
    <row r="9" spans="1:15" x14ac:dyDescent="0.25">
      <c r="A9" s="105">
        <v>43908</v>
      </c>
      <c r="B9" s="144">
        <v>3</v>
      </c>
      <c r="C9" s="145" t="s">
        <v>60</v>
      </c>
      <c r="D9" s="100"/>
      <c r="E9" s="100"/>
    </row>
    <row r="10" spans="1:15" x14ac:dyDescent="0.25">
      <c r="A10" s="105">
        <v>43909</v>
      </c>
      <c r="B10" s="144">
        <v>6</v>
      </c>
      <c r="C10" s="145" t="s">
        <v>60</v>
      </c>
      <c r="D10" s="100"/>
      <c r="E10" s="100"/>
    </row>
    <row r="11" spans="1:15" x14ac:dyDescent="0.25">
      <c r="A11" s="105">
        <v>43910</v>
      </c>
      <c r="B11" s="144">
        <v>6</v>
      </c>
      <c r="C11" s="145" t="s">
        <v>60</v>
      </c>
      <c r="D11" s="100"/>
      <c r="E11" s="100"/>
    </row>
    <row r="12" spans="1:15" x14ac:dyDescent="0.25">
      <c r="A12" s="105">
        <v>43911</v>
      </c>
      <c r="B12" s="144">
        <v>7</v>
      </c>
      <c r="C12" s="145" t="s">
        <v>60</v>
      </c>
      <c r="D12" s="100"/>
      <c r="E12" s="100"/>
    </row>
    <row r="13" spans="1:15" x14ac:dyDescent="0.25">
      <c r="A13" s="105">
        <v>43912</v>
      </c>
      <c r="B13" s="144">
        <v>10</v>
      </c>
      <c r="C13" s="145" t="s">
        <v>60</v>
      </c>
      <c r="D13" s="100"/>
      <c r="E13" s="100"/>
    </row>
    <row r="14" spans="1:15" x14ac:dyDescent="0.25">
      <c r="A14" s="105">
        <v>43913</v>
      </c>
      <c r="B14" s="144">
        <v>14</v>
      </c>
      <c r="C14" s="145" t="s">
        <v>60</v>
      </c>
      <c r="D14" s="100"/>
      <c r="E14" s="100"/>
    </row>
    <row r="15" spans="1:15" x14ac:dyDescent="0.25">
      <c r="A15" s="105">
        <v>43914</v>
      </c>
      <c r="B15" s="144">
        <v>16</v>
      </c>
      <c r="C15" s="145" t="s">
        <v>60</v>
      </c>
      <c r="D15" s="100"/>
      <c r="E15" s="100"/>
    </row>
    <row r="16" spans="1:15" x14ac:dyDescent="0.25">
      <c r="A16" s="105">
        <v>43915</v>
      </c>
      <c r="B16" s="144">
        <v>22</v>
      </c>
      <c r="C16" s="145" t="s">
        <v>60</v>
      </c>
      <c r="D16" s="100"/>
      <c r="E16" s="100"/>
    </row>
    <row r="17" spans="1:5" x14ac:dyDescent="0.25">
      <c r="A17" s="105">
        <v>43916</v>
      </c>
      <c r="B17" s="144">
        <v>25</v>
      </c>
      <c r="C17" s="145" t="s">
        <v>60</v>
      </c>
      <c r="D17" s="100"/>
      <c r="E17" s="100"/>
    </row>
    <row r="18" spans="1:5" x14ac:dyDescent="0.25">
      <c r="A18" s="105">
        <v>43917</v>
      </c>
      <c r="B18" s="144">
        <v>33</v>
      </c>
      <c r="C18" s="145" t="s">
        <v>60</v>
      </c>
      <c r="D18" s="100"/>
      <c r="E18" s="100"/>
    </row>
    <row r="19" spans="1:5" x14ac:dyDescent="0.25">
      <c r="A19" s="105">
        <v>43918</v>
      </c>
      <c r="B19" s="144">
        <v>40</v>
      </c>
      <c r="C19" s="145" t="s">
        <v>60</v>
      </c>
      <c r="D19" s="100"/>
      <c r="E19" s="100"/>
    </row>
    <row r="20" spans="1:5" x14ac:dyDescent="0.25">
      <c r="A20" s="105">
        <v>43919</v>
      </c>
      <c r="B20" s="144">
        <v>41</v>
      </c>
      <c r="C20" s="145" t="s">
        <v>60</v>
      </c>
      <c r="D20" s="100"/>
      <c r="E20" s="100"/>
    </row>
    <row r="21" spans="1:5" x14ac:dyDescent="0.25">
      <c r="A21" s="105">
        <v>43920</v>
      </c>
      <c r="B21" s="144">
        <v>47</v>
      </c>
      <c r="C21" s="145" t="s">
        <v>60</v>
      </c>
      <c r="D21" s="100"/>
      <c r="E21" s="100"/>
    </row>
    <row r="22" spans="1:5" x14ac:dyDescent="0.25">
      <c r="A22" s="105">
        <v>43921</v>
      </c>
      <c r="B22" s="144">
        <v>69</v>
      </c>
      <c r="C22" s="145" t="s">
        <v>60</v>
      </c>
      <c r="D22" s="100"/>
      <c r="E22" s="100"/>
    </row>
    <row r="23" spans="1:5" x14ac:dyDescent="0.25">
      <c r="A23" s="105">
        <v>43922</v>
      </c>
      <c r="B23" s="144">
        <v>97</v>
      </c>
      <c r="C23" s="145" t="s">
        <v>60</v>
      </c>
      <c r="D23" s="100"/>
      <c r="E23" s="100"/>
    </row>
    <row r="24" spans="1:5" x14ac:dyDescent="0.25">
      <c r="A24" s="105">
        <v>43923</v>
      </c>
      <c r="B24" s="144">
        <v>126</v>
      </c>
      <c r="C24" s="145" t="s">
        <v>60</v>
      </c>
      <c r="D24" s="100"/>
      <c r="E24" s="100"/>
    </row>
    <row r="25" spans="1:5" x14ac:dyDescent="0.25">
      <c r="A25" s="105">
        <v>43924</v>
      </c>
      <c r="B25" s="144">
        <v>172</v>
      </c>
      <c r="C25" s="145" t="s">
        <v>60</v>
      </c>
      <c r="D25" s="100"/>
      <c r="E25" s="100"/>
    </row>
    <row r="26" spans="1:5" x14ac:dyDescent="0.25">
      <c r="A26" s="105">
        <v>43925</v>
      </c>
      <c r="B26" s="144">
        <v>218</v>
      </c>
      <c r="C26" s="145" t="s">
        <v>60</v>
      </c>
      <c r="D26" s="100"/>
      <c r="E26" s="100"/>
    </row>
    <row r="27" spans="1:5" x14ac:dyDescent="0.25">
      <c r="A27" s="105">
        <v>43926</v>
      </c>
      <c r="B27" s="144">
        <v>220</v>
      </c>
      <c r="C27" s="145" t="s">
        <v>60</v>
      </c>
      <c r="D27" s="100"/>
      <c r="E27" s="100"/>
    </row>
    <row r="28" spans="1:5" x14ac:dyDescent="0.25">
      <c r="A28" s="105">
        <v>43927</v>
      </c>
      <c r="B28" s="144">
        <v>222</v>
      </c>
      <c r="C28" s="145" t="s">
        <v>60</v>
      </c>
      <c r="D28" s="100"/>
      <c r="E28" s="100"/>
    </row>
    <row r="29" spans="1:5" x14ac:dyDescent="0.25">
      <c r="A29" s="105">
        <v>43928</v>
      </c>
      <c r="B29" s="144">
        <v>296</v>
      </c>
      <c r="C29" s="145" t="s">
        <v>60</v>
      </c>
      <c r="D29" s="100"/>
      <c r="E29" s="100"/>
    </row>
    <row r="30" spans="1:5" x14ac:dyDescent="0.25">
      <c r="A30" s="105">
        <v>43929</v>
      </c>
      <c r="B30" s="144">
        <v>366</v>
      </c>
      <c r="C30" s="145" t="s">
        <v>60</v>
      </c>
      <c r="D30" s="100"/>
      <c r="E30" s="100"/>
    </row>
    <row r="31" spans="1:5" x14ac:dyDescent="0.25">
      <c r="A31" s="105">
        <v>43930</v>
      </c>
      <c r="B31" s="144">
        <v>447</v>
      </c>
      <c r="C31" s="145" t="s">
        <v>60</v>
      </c>
      <c r="D31" s="100"/>
      <c r="E31" s="100"/>
    </row>
    <row r="32" spans="1:5" x14ac:dyDescent="0.25">
      <c r="A32" s="105">
        <v>43931</v>
      </c>
      <c r="B32" s="144">
        <v>495</v>
      </c>
      <c r="C32" s="145" t="s">
        <v>60</v>
      </c>
      <c r="D32" s="100"/>
      <c r="E32" s="100"/>
    </row>
    <row r="33" spans="1:5" x14ac:dyDescent="0.25">
      <c r="A33" s="105">
        <v>43932</v>
      </c>
      <c r="B33" s="144">
        <v>542</v>
      </c>
      <c r="C33" s="145" t="s">
        <v>60</v>
      </c>
      <c r="D33" s="100"/>
      <c r="E33" s="100"/>
    </row>
    <row r="34" spans="1:5" x14ac:dyDescent="0.25">
      <c r="A34" s="105">
        <v>43933</v>
      </c>
      <c r="B34" s="144">
        <v>566</v>
      </c>
      <c r="C34" s="145" t="s">
        <v>60</v>
      </c>
      <c r="D34" s="100"/>
      <c r="E34" s="100"/>
    </row>
    <row r="35" spans="1:5" x14ac:dyDescent="0.25">
      <c r="A35" s="105">
        <v>43903</v>
      </c>
      <c r="B35" s="144">
        <v>0</v>
      </c>
      <c r="C35" s="146" t="s">
        <v>61</v>
      </c>
      <c r="D35" s="100"/>
      <c r="E35" s="100"/>
    </row>
    <row r="36" spans="1:5" x14ac:dyDescent="0.25">
      <c r="A36" s="105">
        <v>43904</v>
      </c>
      <c r="B36" s="144">
        <v>0</v>
      </c>
      <c r="C36" s="146" t="s">
        <v>61</v>
      </c>
      <c r="D36" s="100"/>
      <c r="E36" s="100"/>
    </row>
    <row r="37" spans="1:5" x14ac:dyDescent="0.25">
      <c r="A37" s="105">
        <v>43905</v>
      </c>
      <c r="B37" s="144">
        <v>0</v>
      </c>
      <c r="C37" s="146" t="s">
        <v>61</v>
      </c>
      <c r="D37" s="100"/>
      <c r="E37" s="100"/>
    </row>
    <row r="38" spans="1:5" x14ac:dyDescent="0.25">
      <c r="A38" s="105">
        <v>43906</v>
      </c>
      <c r="B38" s="144">
        <v>0</v>
      </c>
      <c r="C38" s="146" t="s">
        <v>61</v>
      </c>
      <c r="D38" s="100"/>
      <c r="E38" s="100"/>
    </row>
    <row r="39" spans="1:5" x14ac:dyDescent="0.25">
      <c r="A39" s="105">
        <v>43907</v>
      </c>
      <c r="B39" s="147">
        <v>2</v>
      </c>
      <c r="C39" s="146" t="s">
        <v>61</v>
      </c>
      <c r="D39" s="100"/>
      <c r="E39" s="100"/>
    </row>
    <row r="40" spans="1:5" x14ac:dyDescent="0.25">
      <c r="A40" s="105">
        <v>43908</v>
      </c>
      <c r="B40" s="147">
        <v>5</v>
      </c>
      <c r="C40" s="146" t="s">
        <v>61</v>
      </c>
      <c r="D40" s="100"/>
      <c r="E40" s="100"/>
    </row>
    <row r="41" spans="1:5" x14ac:dyDescent="0.25">
      <c r="A41" s="105">
        <v>43909</v>
      </c>
      <c r="B41" s="147">
        <v>6</v>
      </c>
      <c r="C41" s="146" t="s">
        <v>61</v>
      </c>
      <c r="D41" s="100"/>
      <c r="E41" s="100"/>
    </row>
    <row r="42" spans="1:5" x14ac:dyDescent="0.25">
      <c r="A42" s="105">
        <v>43910</v>
      </c>
      <c r="B42" s="147">
        <v>10</v>
      </c>
      <c r="C42" s="146" t="s">
        <v>61</v>
      </c>
      <c r="D42" s="100"/>
      <c r="E42" s="100"/>
    </row>
    <row r="43" spans="1:5" x14ac:dyDescent="0.25">
      <c r="A43" s="105">
        <v>43911</v>
      </c>
      <c r="B43" s="145">
        <v>10</v>
      </c>
      <c r="C43" s="146" t="s">
        <v>61</v>
      </c>
      <c r="D43" s="100"/>
      <c r="E43" s="100"/>
    </row>
    <row r="44" spans="1:5" x14ac:dyDescent="0.25">
      <c r="A44" s="105">
        <v>43912</v>
      </c>
      <c r="B44" s="145">
        <v>10</v>
      </c>
      <c r="C44" s="146" t="s">
        <v>61</v>
      </c>
      <c r="D44" s="100"/>
      <c r="E44" s="100"/>
    </row>
    <row r="45" spans="1:5" x14ac:dyDescent="0.25">
      <c r="A45" s="105">
        <v>43913</v>
      </c>
      <c r="B45" s="147">
        <v>12</v>
      </c>
      <c r="C45" s="146" t="s">
        <v>61</v>
      </c>
      <c r="D45" s="100"/>
      <c r="E45" s="100"/>
    </row>
    <row r="46" spans="1:5" x14ac:dyDescent="0.25">
      <c r="A46" s="105">
        <v>43914</v>
      </c>
      <c r="B46" s="147">
        <v>14</v>
      </c>
      <c r="C46" s="146" t="s">
        <v>61</v>
      </c>
      <c r="D46" s="100"/>
      <c r="E46" s="100"/>
    </row>
    <row r="47" spans="1:5" x14ac:dyDescent="0.25">
      <c r="A47" s="105">
        <v>43915</v>
      </c>
      <c r="B47" s="147">
        <v>15</v>
      </c>
      <c r="C47" s="146" t="s">
        <v>61</v>
      </c>
      <c r="D47" s="100"/>
      <c r="E47" s="100"/>
    </row>
    <row r="48" spans="1:5" x14ac:dyDescent="0.25">
      <c r="A48" s="105">
        <v>43916</v>
      </c>
      <c r="B48" s="147">
        <v>30</v>
      </c>
      <c r="C48" s="146" t="s">
        <v>61</v>
      </c>
      <c r="D48" s="100"/>
      <c r="E48" s="100"/>
    </row>
    <row r="49" spans="1:5" x14ac:dyDescent="0.25">
      <c r="A49" s="105">
        <v>43917</v>
      </c>
      <c r="B49" s="147">
        <v>65</v>
      </c>
      <c r="C49" s="146" t="s">
        <v>61</v>
      </c>
      <c r="D49" s="100"/>
      <c r="E49" s="100"/>
    </row>
    <row r="50" spans="1:5" x14ac:dyDescent="0.25">
      <c r="A50" s="105">
        <v>43918</v>
      </c>
      <c r="B50" s="147">
        <v>72</v>
      </c>
      <c r="C50" s="146" t="s">
        <v>61</v>
      </c>
      <c r="D50" s="100"/>
      <c r="E50" s="100"/>
    </row>
    <row r="51" spans="1:5" x14ac:dyDescent="0.25">
      <c r="A51" s="105">
        <v>43919</v>
      </c>
      <c r="B51" s="145">
        <v>72</v>
      </c>
      <c r="C51" s="146" t="s">
        <v>61</v>
      </c>
      <c r="D51" s="100"/>
      <c r="E51" s="100"/>
    </row>
    <row r="52" spans="1:5" x14ac:dyDescent="0.25">
      <c r="A52" s="105">
        <v>43920</v>
      </c>
      <c r="B52" s="147">
        <v>115</v>
      </c>
      <c r="C52" s="146" t="s">
        <v>61</v>
      </c>
      <c r="D52" s="100"/>
      <c r="E52" s="100"/>
    </row>
    <row r="53" spans="1:5" x14ac:dyDescent="0.25">
      <c r="A53" s="105">
        <v>43921</v>
      </c>
      <c r="B53" s="147">
        <v>165</v>
      </c>
      <c r="C53" s="146" t="s">
        <v>61</v>
      </c>
      <c r="D53" s="100"/>
      <c r="E53" s="100"/>
    </row>
    <row r="54" spans="1:5" x14ac:dyDescent="0.25">
      <c r="A54" s="105">
        <v>43922</v>
      </c>
      <c r="B54" s="148">
        <v>214</v>
      </c>
      <c r="C54" s="146" t="s">
        <v>61</v>
      </c>
      <c r="D54" s="100"/>
      <c r="E54" s="100"/>
    </row>
    <row r="55" spans="1:5" x14ac:dyDescent="0.25">
      <c r="A55" s="105">
        <v>43923</v>
      </c>
      <c r="B55" s="148">
        <v>277</v>
      </c>
      <c r="C55" s="146" t="s">
        <v>61</v>
      </c>
      <c r="D55" s="100"/>
      <c r="E55" s="100"/>
    </row>
    <row r="56" spans="1:5" x14ac:dyDescent="0.25">
      <c r="A56" s="105">
        <v>43924</v>
      </c>
      <c r="B56" s="148">
        <v>348</v>
      </c>
      <c r="C56" s="145" t="s">
        <v>61</v>
      </c>
      <c r="D56" s="100"/>
      <c r="E56" s="100"/>
    </row>
    <row r="57" spans="1:5" x14ac:dyDescent="0.25">
      <c r="A57" s="105">
        <v>43925</v>
      </c>
      <c r="B57" s="148">
        <v>350</v>
      </c>
      <c r="C57" s="145" t="s">
        <v>61</v>
      </c>
      <c r="D57" s="100"/>
      <c r="E57" s="100"/>
    </row>
    <row r="58" spans="1:5" x14ac:dyDescent="0.25">
      <c r="A58" s="105">
        <v>43926</v>
      </c>
      <c r="B58" s="148">
        <v>354</v>
      </c>
      <c r="C58" s="145" t="s">
        <v>61</v>
      </c>
      <c r="D58" s="100"/>
      <c r="E58" s="100"/>
    </row>
    <row r="59" spans="1:5" x14ac:dyDescent="0.25">
      <c r="A59" s="105">
        <v>43927</v>
      </c>
      <c r="B59" s="148">
        <v>476</v>
      </c>
      <c r="C59" s="145" t="s">
        <v>61</v>
      </c>
      <c r="D59" s="100"/>
      <c r="E59" s="100"/>
    </row>
    <row r="60" spans="1:5" x14ac:dyDescent="0.25">
      <c r="A60" s="105">
        <v>43928</v>
      </c>
      <c r="B60" s="148">
        <v>593</v>
      </c>
      <c r="C60" s="145" t="s">
        <v>61</v>
      </c>
      <c r="D60" s="100"/>
      <c r="E60" s="100"/>
    </row>
    <row r="61" spans="1:5" x14ac:dyDescent="0.25">
      <c r="A61" s="105">
        <v>43929</v>
      </c>
      <c r="B61" s="148">
        <v>718</v>
      </c>
      <c r="C61" s="145" t="s">
        <v>61</v>
      </c>
      <c r="D61" s="100"/>
      <c r="E61" s="100"/>
    </row>
    <row r="62" spans="1:5" x14ac:dyDescent="0.25">
      <c r="A62" s="105">
        <v>43930</v>
      </c>
      <c r="B62" s="148">
        <v>818</v>
      </c>
      <c r="C62" s="145" t="s">
        <v>61</v>
      </c>
      <c r="D62" s="100"/>
      <c r="E62" s="100"/>
    </row>
    <row r="63" spans="1:5" x14ac:dyDescent="0.25">
      <c r="A63" s="105">
        <v>43931</v>
      </c>
      <c r="B63" s="148">
        <v>902</v>
      </c>
      <c r="C63" s="145" t="s">
        <v>61</v>
      </c>
      <c r="D63" s="100"/>
      <c r="E63" s="100"/>
    </row>
    <row r="64" spans="1:5" x14ac:dyDescent="0.25">
      <c r="A64" s="105">
        <v>43932</v>
      </c>
      <c r="B64" s="148">
        <v>952</v>
      </c>
      <c r="C64" s="145" t="s">
        <v>61</v>
      </c>
      <c r="D64" s="100"/>
      <c r="E64" s="100"/>
    </row>
    <row r="65" spans="1:5" x14ac:dyDescent="0.25">
      <c r="A65" s="105">
        <v>43933</v>
      </c>
      <c r="B65" s="148">
        <v>962</v>
      </c>
      <c r="C65" s="145" t="s">
        <v>61</v>
      </c>
      <c r="D65" s="100"/>
      <c r="E65" s="100"/>
    </row>
    <row r="67" spans="1:5" x14ac:dyDescent="0.25">
      <c r="A67" s="181" t="s">
        <v>67</v>
      </c>
      <c r="B67" s="181"/>
    </row>
  </sheetData>
  <mergeCells count="3">
    <mergeCell ref="A67:B67"/>
    <mergeCell ref="A1:L1"/>
    <mergeCell ref="N1:O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198" t="s">
        <v>99</v>
      </c>
      <c r="B1" s="198"/>
      <c r="C1" s="198"/>
      <c r="D1" s="198"/>
      <c r="E1" s="198"/>
      <c r="F1" s="198"/>
      <c r="G1" s="198"/>
      <c r="H1" s="198"/>
      <c r="I1" s="99"/>
      <c r="J1" s="200" t="s">
        <v>71</v>
      </c>
      <c r="K1" s="200"/>
      <c r="L1" s="99"/>
      <c r="M1" s="112"/>
      <c r="N1" s="112"/>
    </row>
    <row r="2" spans="1:14" ht="18" customHeight="1" x14ac:dyDescent="0.25">
      <c r="A2" s="198" t="s">
        <v>100</v>
      </c>
      <c r="B2" s="198"/>
      <c r="C2" s="198"/>
      <c r="D2" s="198"/>
      <c r="E2" s="198"/>
      <c r="F2" s="198"/>
      <c r="G2" s="198"/>
      <c r="H2" s="198"/>
      <c r="I2" s="99"/>
      <c r="J2" s="99"/>
      <c r="K2" s="99"/>
    </row>
    <row r="3" spans="1:14" x14ac:dyDescent="0.25">
      <c r="A3" s="199"/>
      <c r="B3" s="201" t="s">
        <v>77</v>
      </c>
      <c r="C3" s="107"/>
      <c r="D3" s="201" t="s">
        <v>31</v>
      </c>
      <c r="E3" s="107"/>
    </row>
    <row r="4" spans="1:14" ht="15" customHeight="1" x14ac:dyDescent="0.25">
      <c r="A4" s="199"/>
      <c r="B4" s="201"/>
      <c r="C4" s="109" t="s">
        <v>78</v>
      </c>
      <c r="D4" s="201"/>
      <c r="E4" s="109" t="s">
        <v>78</v>
      </c>
    </row>
    <row r="5" spans="1:14" x14ac:dyDescent="0.25">
      <c r="A5" s="101" t="s">
        <v>2</v>
      </c>
      <c r="B5" s="149">
        <f>'Table 2 - All deaths'!S15</f>
        <v>49</v>
      </c>
      <c r="C5" s="150">
        <f t="shared" ref="C5:C11" si="0">(B5/SUM(B$5:B$11))</f>
        <v>2.5094745467581685E-3</v>
      </c>
      <c r="D5" s="149">
        <f>'Table 1 - COVID deaths'!S13</f>
        <v>0</v>
      </c>
      <c r="E5" s="150">
        <f t="shared" ref="E5:E11" si="1">(D5/SUM(D$5:D$11))</f>
        <v>0</v>
      </c>
    </row>
    <row r="6" spans="1:14" x14ac:dyDescent="0.25">
      <c r="A6" s="102" t="s">
        <v>3</v>
      </c>
      <c r="B6" s="149">
        <f>'Table 2 - All deaths'!S16</f>
        <v>27</v>
      </c>
      <c r="C6" s="150">
        <f t="shared" si="0"/>
        <v>1.3827716890300113E-3</v>
      </c>
      <c r="D6" s="149">
        <f>'Table 1 - COVID deaths'!S14</f>
        <v>0</v>
      </c>
      <c r="E6" s="150">
        <f t="shared" si="1"/>
        <v>0</v>
      </c>
    </row>
    <row r="7" spans="1:14" x14ac:dyDescent="0.25">
      <c r="A7" s="102" t="s">
        <v>4</v>
      </c>
      <c r="B7" s="149">
        <f>'Table 2 - All deaths'!S17</f>
        <v>641</v>
      </c>
      <c r="C7" s="150">
        <f t="shared" si="0"/>
        <v>3.2828024172897673E-2</v>
      </c>
      <c r="D7" s="149">
        <f>'Table 1 - COVID deaths'!S15</f>
        <v>8</v>
      </c>
      <c r="E7" s="150">
        <f t="shared" si="1"/>
        <v>8.3160083160083165E-3</v>
      </c>
    </row>
    <row r="8" spans="1:14" x14ac:dyDescent="0.25">
      <c r="A8" s="102" t="s">
        <v>5</v>
      </c>
      <c r="B8" s="149">
        <f>'Table 2 - All deaths'!S18</f>
        <v>2700</v>
      </c>
      <c r="C8" s="150">
        <f t="shared" si="0"/>
        <v>0.13827716890300112</v>
      </c>
      <c r="D8" s="149">
        <f>'Table 1 - COVID deaths'!S16</f>
        <v>108</v>
      </c>
      <c r="E8" s="150">
        <f t="shared" si="1"/>
        <v>0.11226611226611227</v>
      </c>
    </row>
    <row r="9" spans="1:14" x14ac:dyDescent="0.25">
      <c r="A9" s="102" t="s">
        <v>6</v>
      </c>
      <c r="B9" s="149">
        <f>'Table 2 - All deaths'!S19</f>
        <v>3584</v>
      </c>
      <c r="C9" s="150">
        <f t="shared" si="0"/>
        <v>0.1835501382771689</v>
      </c>
      <c r="D9" s="149">
        <f>'Table 1 - COVID deaths'!S17</f>
        <v>183</v>
      </c>
      <c r="E9" s="150">
        <f t="shared" si="1"/>
        <v>0.19022869022869024</v>
      </c>
    </row>
    <row r="10" spans="1:14" x14ac:dyDescent="0.25">
      <c r="A10" s="102" t="s">
        <v>7</v>
      </c>
      <c r="B10" s="149">
        <f>'Table 2 - All deaths'!S20</f>
        <v>5828</v>
      </c>
      <c r="C10" s="150">
        <f t="shared" si="0"/>
        <v>0.29847382976544096</v>
      </c>
      <c r="D10" s="149">
        <f>'Table 1 - COVID deaths'!S18</f>
        <v>359</v>
      </c>
      <c r="E10" s="150">
        <f t="shared" si="1"/>
        <v>0.37318087318087317</v>
      </c>
    </row>
    <row r="11" spans="1:14" x14ac:dyDescent="0.25">
      <c r="A11" s="101" t="s">
        <v>8</v>
      </c>
      <c r="B11" s="149">
        <f>'Table 2 - All deaths'!S21</f>
        <v>6697</v>
      </c>
      <c r="C11" s="150">
        <f t="shared" si="0"/>
        <v>0.34297859264570318</v>
      </c>
      <c r="D11" s="149">
        <f>'Table 1 - COVID deaths'!S19</f>
        <v>304</v>
      </c>
      <c r="E11" s="150">
        <f t="shared" si="1"/>
        <v>0.31600831600831603</v>
      </c>
    </row>
    <row r="13" spans="1:14" x14ac:dyDescent="0.25">
      <c r="A13" s="181" t="s">
        <v>67</v>
      </c>
      <c r="B13" s="181"/>
    </row>
  </sheetData>
  <mergeCells count="7">
    <mergeCell ref="A13:B13"/>
    <mergeCell ref="A1:H1"/>
    <mergeCell ref="A3:A4"/>
    <mergeCell ref="J1:K1"/>
    <mergeCell ref="B3:B4"/>
    <mergeCell ref="D3:D4"/>
    <mergeCell ref="A2:H2"/>
  </mergeCells>
  <hyperlinks>
    <hyperlink ref="J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202" t="s">
        <v>101</v>
      </c>
      <c r="B1" s="202"/>
      <c r="C1" s="202"/>
      <c r="D1" s="202"/>
      <c r="E1" s="202"/>
      <c r="F1" s="202"/>
      <c r="G1" s="202"/>
      <c r="H1" s="110"/>
      <c r="I1" s="156" t="s">
        <v>71</v>
      </c>
      <c r="J1" s="110"/>
      <c r="K1" s="110"/>
      <c r="L1" s="110"/>
      <c r="M1" s="110"/>
      <c r="N1" s="110"/>
    </row>
    <row r="2" spans="1:14" ht="18" customHeight="1" x14ac:dyDescent="0.25">
      <c r="A2" s="155"/>
      <c r="B2" s="155"/>
      <c r="C2" s="155"/>
      <c r="D2" s="119"/>
      <c r="E2" s="110"/>
      <c r="F2" s="110"/>
      <c r="G2" s="110"/>
      <c r="H2" s="110"/>
      <c r="I2" s="110"/>
      <c r="J2" s="110"/>
      <c r="K2" s="110"/>
      <c r="L2" s="110"/>
      <c r="M2" s="110"/>
      <c r="N2" s="110"/>
    </row>
    <row r="3" spans="1:14" x14ac:dyDescent="0.25">
      <c r="A3" s="108"/>
      <c r="B3" s="201" t="s">
        <v>77</v>
      </c>
      <c r="C3" s="201" t="s">
        <v>110</v>
      </c>
      <c r="D3" s="201" t="s">
        <v>108</v>
      </c>
      <c r="E3" s="201" t="s">
        <v>109</v>
      </c>
      <c r="F3" s="108"/>
      <c r="G3" s="108"/>
    </row>
    <row r="4" spans="1:14" x14ac:dyDescent="0.25">
      <c r="A4" s="46"/>
      <c r="B4" s="201"/>
      <c r="C4" s="201"/>
      <c r="D4" s="201"/>
      <c r="E4" s="201"/>
      <c r="F4" s="153"/>
    </row>
    <row r="5" spans="1:14" x14ac:dyDescent="0.25">
      <c r="A5" s="97" t="s">
        <v>10</v>
      </c>
      <c r="B5" s="154">
        <f>'Table 2 - All deaths'!S39</f>
        <v>1582</v>
      </c>
      <c r="C5" s="149">
        <f>'Table 1 - COVID deaths'!S37</f>
        <v>67</v>
      </c>
      <c r="D5" s="151">
        <v>369670</v>
      </c>
      <c r="E5" s="152">
        <f>C5/D5*10000</f>
        <v>1.812427300024346</v>
      </c>
    </row>
    <row r="6" spans="1:14" x14ac:dyDescent="0.25">
      <c r="A6" s="97" t="s">
        <v>11</v>
      </c>
      <c r="B6" s="154">
        <f>'Table 2 - All deaths'!S40</f>
        <v>460</v>
      </c>
      <c r="C6" s="149">
        <f>'Table 1 - COVID deaths'!S38</f>
        <v>30</v>
      </c>
      <c r="D6" s="151">
        <v>115270</v>
      </c>
      <c r="E6" s="152">
        <f t="shared" ref="E6:E18" si="0">C6/D6*10000</f>
        <v>2.6025852346664355</v>
      </c>
    </row>
    <row r="7" spans="1:14" x14ac:dyDescent="0.25">
      <c r="A7" s="97" t="s">
        <v>12</v>
      </c>
      <c r="B7" s="154">
        <f>'Table 2 - All deaths'!S41</f>
        <v>656</v>
      </c>
      <c r="C7" s="149">
        <f>'Table 1 - COVID deaths'!S39</f>
        <v>21</v>
      </c>
      <c r="D7" s="151">
        <v>148790</v>
      </c>
      <c r="E7" s="152">
        <f t="shared" si="0"/>
        <v>1.4113851737347938</v>
      </c>
    </row>
    <row r="8" spans="1:14" x14ac:dyDescent="0.25">
      <c r="A8" s="97" t="s">
        <v>13</v>
      </c>
      <c r="B8" s="154">
        <f>'Table 2 - All deaths'!S42</f>
        <v>1282</v>
      </c>
      <c r="C8" s="149">
        <f>'Table 1 - COVID deaths'!S40</f>
        <v>46</v>
      </c>
      <c r="D8" s="151">
        <v>371910</v>
      </c>
      <c r="E8" s="152">
        <f t="shared" si="0"/>
        <v>1.2368583797155226</v>
      </c>
    </row>
    <row r="9" spans="1:14" x14ac:dyDescent="0.25">
      <c r="A9" s="97" t="s">
        <v>14</v>
      </c>
      <c r="B9" s="154">
        <f>'Table 2 - All deaths'!S43</f>
        <v>1107</v>
      </c>
      <c r="C9" s="149">
        <f>'Table 1 - COVID deaths'!S41</f>
        <v>59</v>
      </c>
      <c r="D9" s="151">
        <v>306070</v>
      </c>
      <c r="E9" s="152">
        <f t="shared" si="0"/>
        <v>1.9276636063645571</v>
      </c>
    </row>
    <row r="10" spans="1:14" x14ac:dyDescent="0.25">
      <c r="A10" s="97" t="s">
        <v>15</v>
      </c>
      <c r="B10" s="154">
        <f>'Table 2 - All deaths'!S44</f>
        <v>1878</v>
      </c>
      <c r="C10" s="149">
        <f>'Table 1 - COVID deaths'!S42</f>
        <v>47</v>
      </c>
      <c r="D10" s="151">
        <v>584550</v>
      </c>
      <c r="E10" s="152">
        <f t="shared" si="0"/>
        <v>0.8040372936446839</v>
      </c>
    </row>
    <row r="11" spans="1:14" x14ac:dyDescent="0.25">
      <c r="A11" s="97" t="s">
        <v>16</v>
      </c>
      <c r="B11" s="154">
        <f>'Table 2 - All deaths'!S45</f>
        <v>4273</v>
      </c>
      <c r="C11" s="149">
        <f>'Table 1 - COVID deaths'!S43</f>
        <v>315</v>
      </c>
      <c r="D11" s="151">
        <v>1174980</v>
      </c>
      <c r="E11" s="152">
        <f t="shared" si="0"/>
        <v>2.6808966961139764</v>
      </c>
    </row>
    <row r="12" spans="1:14" x14ac:dyDescent="0.25">
      <c r="A12" s="97" t="s">
        <v>17</v>
      </c>
      <c r="B12" s="154">
        <f>'Table 2 - All deaths'!S46</f>
        <v>1195</v>
      </c>
      <c r="C12" s="149">
        <f>'Table 1 - COVID deaths'!S44</f>
        <v>29</v>
      </c>
      <c r="D12" s="151">
        <v>321800</v>
      </c>
      <c r="E12" s="152">
        <f t="shared" si="0"/>
        <v>0.90118085767557488</v>
      </c>
    </row>
    <row r="13" spans="1:14" x14ac:dyDescent="0.25">
      <c r="A13" s="97" t="s">
        <v>18</v>
      </c>
      <c r="B13" s="154">
        <f>'Table 2 - All deaths'!S47</f>
        <v>2486</v>
      </c>
      <c r="C13" s="149">
        <f>'Table 1 - COVID deaths'!S45</f>
        <v>138</v>
      </c>
      <c r="D13" s="151">
        <v>659200</v>
      </c>
      <c r="E13" s="152">
        <f t="shared" si="0"/>
        <v>2.0934466019417477</v>
      </c>
    </row>
    <row r="14" spans="1:14" x14ac:dyDescent="0.25">
      <c r="A14" s="97" t="s">
        <v>19</v>
      </c>
      <c r="B14" s="154">
        <f>'Table 2 - All deaths'!S48</f>
        <v>2718</v>
      </c>
      <c r="C14" s="149">
        <f>'Table 1 - COVID deaths'!S46</f>
        <v>148</v>
      </c>
      <c r="D14" s="151">
        <v>897770</v>
      </c>
      <c r="E14" s="152">
        <f t="shared" si="0"/>
        <v>1.6485291332969469</v>
      </c>
    </row>
    <row r="15" spans="1:14" x14ac:dyDescent="0.25">
      <c r="A15" s="97" t="s">
        <v>20</v>
      </c>
      <c r="B15" s="154">
        <f>'Table 2 - All deaths'!S49</f>
        <v>73</v>
      </c>
      <c r="C15" s="149">
        <f>'Table 1 - COVID deaths'!S47</f>
        <v>2</v>
      </c>
      <c r="D15" s="151">
        <v>22190</v>
      </c>
      <c r="E15" s="152">
        <f t="shared" si="0"/>
        <v>0.90130689499774674</v>
      </c>
    </row>
    <row r="16" spans="1:14" x14ac:dyDescent="0.25">
      <c r="A16" s="97" t="s">
        <v>21</v>
      </c>
      <c r="B16" s="154">
        <f>'Table 2 - All deaths'!S50</f>
        <v>70</v>
      </c>
      <c r="C16" s="149">
        <f>'Table 1 - COVID deaths'!S48</f>
        <v>5</v>
      </c>
      <c r="D16" s="151">
        <v>22990</v>
      </c>
      <c r="E16" s="152">
        <f t="shared" si="0"/>
        <v>2.1748586341887779</v>
      </c>
    </row>
    <row r="17" spans="1:5" x14ac:dyDescent="0.25">
      <c r="A17" s="97" t="s">
        <v>22</v>
      </c>
      <c r="B17" s="154">
        <f>'Table 2 - All deaths'!S51</f>
        <v>1626</v>
      </c>
      <c r="C17" s="149">
        <f>'Table 1 - COVID deaths'!S49</f>
        <v>55</v>
      </c>
      <c r="D17" s="151">
        <v>416080</v>
      </c>
      <c r="E17" s="152">
        <f t="shared" si="0"/>
        <v>1.3218611805422036</v>
      </c>
    </row>
    <row r="18" spans="1:5" x14ac:dyDescent="0.25">
      <c r="A18" s="97" t="s">
        <v>23</v>
      </c>
      <c r="B18" s="154">
        <f>'Table 2 - All deaths'!S52</f>
        <v>120</v>
      </c>
      <c r="C18" s="149">
        <f>'Table 1 - COVID deaths'!S50</f>
        <v>0</v>
      </c>
      <c r="D18" s="151">
        <v>26830</v>
      </c>
      <c r="E18" s="152">
        <f t="shared" si="0"/>
        <v>0</v>
      </c>
    </row>
    <row r="20" spans="1:5" x14ac:dyDescent="0.25">
      <c r="A20" s="32" t="s">
        <v>67</v>
      </c>
      <c r="B20" s="32"/>
    </row>
  </sheetData>
  <mergeCells count="5">
    <mergeCell ref="A1:G1"/>
    <mergeCell ref="B3:B4"/>
    <mergeCell ref="C3:C4"/>
    <mergeCell ref="D3:D4"/>
    <mergeCell ref="E3:E4"/>
  </mergeCells>
  <hyperlinks>
    <hyperlink ref="I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40"/>
  <sheetViews>
    <sheetView showGridLines="0" zoomScaleNormal="100" workbookViewId="0">
      <selection sqref="A1:E1"/>
    </sheetView>
  </sheetViews>
  <sheetFormatPr defaultRowHeight="12.75" x14ac:dyDescent="0.2"/>
  <cols>
    <col min="1" max="1" width="34" style="100" customWidth="1"/>
    <col min="2" max="15" width="9.140625" style="100" customWidth="1"/>
    <col min="16" max="16384" width="9.140625" style="100"/>
  </cols>
  <sheetData>
    <row r="1" spans="1:24" ht="18" customHeight="1" x14ac:dyDescent="0.25">
      <c r="A1" s="198" t="s">
        <v>75</v>
      </c>
      <c r="B1" s="198"/>
      <c r="C1" s="198"/>
      <c r="D1" s="198"/>
      <c r="E1" s="198"/>
      <c r="G1" s="200" t="s">
        <v>71</v>
      </c>
      <c r="H1" s="200"/>
    </row>
    <row r="2" spans="1:24" ht="15" customHeight="1" x14ac:dyDescent="0.2"/>
    <row r="3" spans="1:24" x14ac:dyDescent="0.2">
      <c r="A3" s="205" t="s">
        <v>79</v>
      </c>
      <c r="B3" s="203" t="s">
        <v>119</v>
      </c>
      <c r="C3" s="203" t="s">
        <v>81</v>
      </c>
      <c r="D3" s="203" t="s">
        <v>82</v>
      </c>
      <c r="E3" s="203" t="s">
        <v>83</v>
      </c>
      <c r="F3" s="203" t="s">
        <v>84</v>
      </c>
      <c r="G3" s="203" t="s">
        <v>85</v>
      </c>
      <c r="H3" s="203" t="s">
        <v>86</v>
      </c>
      <c r="I3" s="203" t="s">
        <v>87</v>
      </c>
      <c r="J3" s="203" t="s">
        <v>88</v>
      </c>
      <c r="K3" s="203" t="s">
        <v>89</v>
      </c>
      <c r="L3" s="203" t="s">
        <v>90</v>
      </c>
      <c r="M3" s="203" t="s">
        <v>91</v>
      </c>
      <c r="N3" s="203" t="s">
        <v>92</v>
      </c>
      <c r="O3" s="203" t="s">
        <v>93</v>
      </c>
      <c r="P3" s="203" t="s">
        <v>102</v>
      </c>
    </row>
    <row r="4" spans="1:24" x14ac:dyDescent="0.2">
      <c r="A4" s="206"/>
      <c r="B4" s="204"/>
      <c r="C4" s="204"/>
      <c r="D4" s="204"/>
      <c r="E4" s="204"/>
      <c r="F4" s="204"/>
      <c r="G4" s="204"/>
      <c r="H4" s="204"/>
      <c r="I4" s="204"/>
      <c r="J4" s="204"/>
      <c r="K4" s="204"/>
      <c r="L4" s="204"/>
      <c r="M4" s="204"/>
      <c r="N4" s="204"/>
      <c r="O4" s="204"/>
      <c r="P4" s="204"/>
    </row>
    <row r="5" spans="1:24" x14ac:dyDescent="0.2">
      <c r="A5" s="111" t="s">
        <v>30</v>
      </c>
      <c r="B5" s="149">
        <f>'Table 2 - All deaths'!C7</f>
        <v>1161</v>
      </c>
      <c r="C5" s="149">
        <f>'Table 2 - All deaths'!D7</f>
        <v>1567</v>
      </c>
      <c r="D5" s="149">
        <f>'Table 2 - All deaths'!E7</f>
        <v>1322</v>
      </c>
      <c r="E5" s="149">
        <f>'Table 2 - All deaths'!F7</f>
        <v>1226</v>
      </c>
      <c r="F5" s="149">
        <f>'Table 2 - All deaths'!G7</f>
        <v>1188</v>
      </c>
      <c r="G5" s="149">
        <f>'Table 2 - All deaths'!H7</f>
        <v>1216</v>
      </c>
      <c r="H5" s="149">
        <f>'Table 2 - All deaths'!I7</f>
        <v>1162</v>
      </c>
      <c r="I5" s="149">
        <f>'Table 2 - All deaths'!J7</f>
        <v>1162</v>
      </c>
      <c r="J5" s="149">
        <f>'Table 2 - All deaths'!K7</f>
        <v>1171</v>
      </c>
      <c r="K5" s="149">
        <f>'Table 2 - All deaths'!L7</f>
        <v>1207</v>
      </c>
      <c r="L5" s="149">
        <f>'Table 2 - All deaths'!M7</f>
        <v>1156</v>
      </c>
      <c r="M5" s="149">
        <f>'Table 2 - All deaths'!N7</f>
        <v>1196</v>
      </c>
      <c r="N5" s="149">
        <f>'Table 2 - All deaths'!O7</f>
        <v>1079</v>
      </c>
      <c r="O5" s="149">
        <f>'Table 2 - All deaths'!P7</f>
        <v>1744</v>
      </c>
      <c r="P5" s="149">
        <f>'Table 2 - All deaths'!Q7</f>
        <v>1969</v>
      </c>
      <c r="Q5" s="106"/>
      <c r="R5" s="106"/>
      <c r="S5" s="106"/>
      <c r="T5" s="106"/>
      <c r="U5" s="106"/>
      <c r="V5" s="106"/>
      <c r="W5" s="106"/>
      <c r="X5" s="106"/>
    </row>
    <row r="6" spans="1:24" x14ac:dyDescent="0.2">
      <c r="A6" s="111" t="s">
        <v>80</v>
      </c>
      <c r="B6" s="157">
        <f>'Table 2 - All deaths'!C10</f>
        <v>1276</v>
      </c>
      <c r="C6" s="157">
        <f>'Table 2 - All deaths'!D10</f>
        <v>1559.6</v>
      </c>
      <c r="D6" s="157">
        <f>'Table 2 - All deaths'!E10</f>
        <v>1382</v>
      </c>
      <c r="E6" s="157">
        <f>'Table 2 - All deaths'!F10</f>
        <v>1316.6</v>
      </c>
      <c r="F6" s="157">
        <f>'Table 2 - All deaths'!G10</f>
        <v>1279.5999999999999</v>
      </c>
      <c r="G6" s="157">
        <f>'Table 2 - All deaths'!H10</f>
        <v>1253.8</v>
      </c>
      <c r="H6" s="157">
        <f>'Table 2 - All deaths'!I10</f>
        <v>1259.2</v>
      </c>
      <c r="I6" s="157">
        <f>'Table 2 - All deaths'!J10</f>
        <v>1246.8</v>
      </c>
      <c r="J6" s="157">
        <f>'Table 2 - All deaths'!K10</f>
        <v>1164.8</v>
      </c>
      <c r="K6" s="157">
        <f>'Table 2 - All deaths'!L10</f>
        <v>1228.5999999999999</v>
      </c>
      <c r="L6" s="157">
        <f>'Table 2 - All deaths'!M10</f>
        <v>1169</v>
      </c>
      <c r="M6" s="157">
        <f>'Table 2 - All deaths'!N10</f>
        <v>1120.4000000000001</v>
      </c>
      <c r="N6" s="157">
        <f>'Table 2 - All deaths'!O10</f>
        <v>1118.2</v>
      </c>
      <c r="O6" s="157">
        <f>'Table 2 - All deaths'!P10</f>
        <v>1098.4000000000001</v>
      </c>
      <c r="P6" s="157">
        <f>'Table 2 - All deaths'!Q10</f>
        <v>1099.8</v>
      </c>
      <c r="Q6" s="106"/>
      <c r="R6" s="106"/>
      <c r="S6" s="106"/>
      <c r="T6" s="106"/>
      <c r="U6" s="106"/>
      <c r="V6" s="106"/>
      <c r="W6" s="106"/>
      <c r="X6" s="106"/>
    </row>
    <row r="7" spans="1:24" x14ac:dyDescent="0.2">
      <c r="A7" s="111" t="s">
        <v>29</v>
      </c>
      <c r="B7" s="151">
        <f>'Table 1 - COVID deaths'!C7</f>
        <v>0</v>
      </c>
      <c r="C7" s="151">
        <f>'Table 1 - COVID deaths'!D7</f>
        <v>0</v>
      </c>
      <c r="D7" s="151">
        <f>'Table 1 - COVID deaths'!E7</f>
        <v>0</v>
      </c>
      <c r="E7" s="151">
        <f>'Table 1 - COVID deaths'!F7</f>
        <v>0</v>
      </c>
      <c r="F7" s="151">
        <f>'Table 1 - COVID deaths'!G7</f>
        <v>0</v>
      </c>
      <c r="G7" s="151">
        <f>'Table 1 - COVID deaths'!H7</f>
        <v>0</v>
      </c>
      <c r="H7" s="151">
        <f>'Table 1 - COVID deaths'!I7</f>
        <v>0</v>
      </c>
      <c r="I7" s="151">
        <f>'Table 1 - COVID deaths'!J7</f>
        <v>0</v>
      </c>
      <c r="J7" s="151">
        <f>'Table 1 - COVID deaths'!K7</f>
        <v>0</v>
      </c>
      <c r="K7" s="151">
        <f>'Table 1 - COVID deaths'!L7</f>
        <v>0</v>
      </c>
      <c r="L7" s="151">
        <f>'Table 1 - COVID deaths'!M7</f>
        <v>0</v>
      </c>
      <c r="M7" s="151">
        <f>'Table 1 - COVID deaths'!N7</f>
        <v>10</v>
      </c>
      <c r="N7" s="151">
        <f>'Table 1 - COVID deaths'!O7</f>
        <v>62</v>
      </c>
      <c r="O7" s="151">
        <f>'Table 1 - COVID deaths'!P7</f>
        <v>282</v>
      </c>
      <c r="P7" s="151">
        <f>'Table 1 - COVID deaths'!Q7</f>
        <v>608</v>
      </c>
      <c r="Q7" s="106"/>
      <c r="R7" s="106"/>
      <c r="S7" s="106"/>
      <c r="T7" s="106"/>
      <c r="U7" s="106"/>
      <c r="V7" s="106"/>
      <c r="W7" s="106"/>
      <c r="X7" s="106"/>
    </row>
    <row r="8" spans="1:24" x14ac:dyDescent="0.2">
      <c r="A8" s="111"/>
      <c r="B8" s="149"/>
      <c r="C8" s="149"/>
      <c r="D8" s="149"/>
      <c r="E8" s="149"/>
      <c r="F8" s="149"/>
      <c r="G8" s="149"/>
      <c r="H8" s="149"/>
      <c r="I8" s="149"/>
      <c r="J8" s="149"/>
      <c r="K8" s="149"/>
      <c r="L8" s="149"/>
      <c r="M8" s="158"/>
      <c r="N8" s="158"/>
      <c r="O8" s="158"/>
      <c r="P8" s="158"/>
      <c r="Q8" s="106"/>
      <c r="R8" s="106"/>
      <c r="S8" s="106"/>
      <c r="T8" s="106"/>
      <c r="U8" s="106"/>
      <c r="V8" s="106"/>
      <c r="W8" s="106"/>
      <c r="X8" s="106"/>
    </row>
    <row r="9" spans="1:24" x14ac:dyDescent="0.2">
      <c r="A9" s="111" t="s">
        <v>107</v>
      </c>
      <c r="B9" s="159">
        <f t="shared" ref="B9:L9" si="0">B7/B5</f>
        <v>0</v>
      </c>
      <c r="C9" s="159">
        <f t="shared" si="0"/>
        <v>0</v>
      </c>
      <c r="D9" s="159">
        <f t="shared" si="0"/>
        <v>0</v>
      </c>
      <c r="E9" s="159">
        <f t="shared" si="0"/>
        <v>0</v>
      </c>
      <c r="F9" s="159">
        <f t="shared" si="0"/>
        <v>0</v>
      </c>
      <c r="G9" s="159">
        <f t="shared" si="0"/>
        <v>0</v>
      </c>
      <c r="H9" s="159">
        <f t="shared" si="0"/>
        <v>0</v>
      </c>
      <c r="I9" s="159">
        <f t="shared" si="0"/>
        <v>0</v>
      </c>
      <c r="J9" s="159">
        <f t="shared" si="0"/>
        <v>0</v>
      </c>
      <c r="K9" s="159">
        <f t="shared" si="0"/>
        <v>0</v>
      </c>
      <c r="L9" s="159">
        <f t="shared" si="0"/>
        <v>0</v>
      </c>
      <c r="M9" s="159">
        <f>M7/M5</f>
        <v>8.3612040133779261E-3</v>
      </c>
      <c r="N9" s="159">
        <f t="shared" ref="N9:P9" si="1">N7/N5</f>
        <v>5.7460611677479144E-2</v>
      </c>
      <c r="O9" s="159">
        <f t="shared" si="1"/>
        <v>0.16169724770642202</v>
      </c>
      <c r="P9" s="159">
        <f t="shared" si="1"/>
        <v>0.30878618588115797</v>
      </c>
      <c r="Q9" s="106"/>
      <c r="R9" s="106"/>
      <c r="S9" s="106"/>
      <c r="T9" s="106"/>
      <c r="U9" s="106"/>
      <c r="V9" s="106"/>
      <c r="W9" s="106"/>
      <c r="X9" s="106"/>
    </row>
    <row r="11" spans="1:24" x14ac:dyDescent="0.2">
      <c r="A11" s="181" t="s">
        <v>67</v>
      </c>
      <c r="B11" s="181"/>
    </row>
    <row r="27" spans="6:7" x14ac:dyDescent="0.2">
      <c r="F27" s="107"/>
      <c r="G27" s="107"/>
    </row>
    <row r="28" spans="6:7" x14ac:dyDescent="0.2">
      <c r="F28" s="107"/>
    </row>
    <row r="79" spans="6:7" x14ac:dyDescent="0.2">
      <c r="F79" s="107"/>
      <c r="G79" s="107"/>
    </row>
    <row r="80" spans="6:7" x14ac:dyDescent="0.2">
      <c r="F80" s="107"/>
    </row>
    <row r="81" spans="6:8" x14ac:dyDescent="0.2">
      <c r="F81" s="107"/>
    </row>
    <row r="91" spans="6:8" ht="12.75" customHeight="1" x14ac:dyDescent="0.2">
      <c r="G91" s="108"/>
      <c r="H91" s="108"/>
    </row>
    <row r="92" spans="6:8" x14ac:dyDescent="0.2">
      <c r="G92" s="108"/>
      <c r="H92" s="108"/>
    </row>
    <row r="115" spans="1:34" x14ac:dyDescent="0.2">
      <c r="P115" s="103"/>
      <c r="Q115" s="103"/>
      <c r="R115" s="103"/>
      <c r="S115" s="103"/>
      <c r="T115" s="103"/>
      <c r="U115" s="103"/>
      <c r="V115" s="103"/>
      <c r="W115" s="103"/>
      <c r="X115" s="103"/>
      <c r="Y115" s="103"/>
      <c r="Z115" s="103"/>
      <c r="AA115" s="103"/>
      <c r="AB115" s="103"/>
      <c r="AC115" s="103"/>
      <c r="AD115" s="103"/>
      <c r="AE115" s="103"/>
      <c r="AF115" s="103"/>
      <c r="AG115" s="103"/>
      <c r="AH115" s="103"/>
    </row>
    <row r="118" spans="1:34" x14ac:dyDescent="0.2">
      <c r="A118" s="104"/>
    </row>
    <row r="119" spans="1:34" x14ac:dyDescent="0.2">
      <c r="A119" s="104"/>
    </row>
    <row r="120" spans="1:34" x14ac:dyDescent="0.2">
      <c r="A120" s="104"/>
    </row>
    <row r="121" spans="1:34" x14ac:dyDescent="0.2">
      <c r="A121" s="104"/>
    </row>
    <row r="122" spans="1:34" x14ac:dyDescent="0.2">
      <c r="A122" s="104"/>
    </row>
    <row r="123" spans="1:34" x14ac:dyDescent="0.2">
      <c r="A123" s="104"/>
    </row>
    <row r="124" spans="1:34" x14ac:dyDescent="0.2">
      <c r="A124" s="104"/>
    </row>
    <row r="125" spans="1:34" x14ac:dyDescent="0.2">
      <c r="A125" s="104"/>
    </row>
    <row r="126" spans="1:34" x14ac:dyDescent="0.2">
      <c r="A126" s="104"/>
    </row>
    <row r="127" spans="1:34" x14ac:dyDescent="0.2">
      <c r="A127" s="104"/>
    </row>
    <row r="128" spans="1:34" x14ac:dyDescent="0.2">
      <c r="A128" s="104"/>
    </row>
    <row r="129" spans="1:1" x14ac:dyDescent="0.2">
      <c r="A129" s="104"/>
    </row>
    <row r="130" spans="1:1" x14ac:dyDescent="0.2">
      <c r="A130" s="104"/>
    </row>
    <row r="131" spans="1:1" x14ac:dyDescent="0.2">
      <c r="A131" s="104"/>
    </row>
    <row r="132" spans="1:1" x14ac:dyDescent="0.2">
      <c r="A132" s="104"/>
    </row>
    <row r="133" spans="1:1" x14ac:dyDescent="0.2">
      <c r="A133" s="104"/>
    </row>
    <row r="134" spans="1:1" x14ac:dyDescent="0.2">
      <c r="A134" s="104"/>
    </row>
    <row r="135" spans="1:1" x14ac:dyDescent="0.2">
      <c r="A135" s="104"/>
    </row>
    <row r="136" spans="1:1" x14ac:dyDescent="0.2">
      <c r="A136" s="104"/>
    </row>
    <row r="137" spans="1:1" x14ac:dyDescent="0.2">
      <c r="A137" s="104"/>
    </row>
    <row r="138" spans="1:1" x14ac:dyDescent="0.2">
      <c r="A138" s="104"/>
    </row>
    <row r="139" spans="1:1" x14ac:dyDescent="0.2">
      <c r="A139" s="104"/>
    </row>
    <row r="140" spans="1:1" x14ac:dyDescent="0.2">
      <c r="A140" s="104"/>
    </row>
  </sheetData>
  <mergeCells count="19">
    <mergeCell ref="A1:E1"/>
    <mergeCell ref="G1:H1"/>
    <mergeCell ref="F3:F4"/>
    <mergeCell ref="G3:G4"/>
    <mergeCell ref="H3:H4"/>
    <mergeCell ref="A3:A4"/>
    <mergeCell ref="B3:B4"/>
    <mergeCell ref="C3:C4"/>
    <mergeCell ref="D3:D4"/>
    <mergeCell ref="E3:E4"/>
    <mergeCell ref="A11:B11"/>
    <mergeCell ref="I3:I4"/>
    <mergeCell ref="J3:J4"/>
    <mergeCell ref="K3:K4"/>
    <mergeCell ref="P3:P4"/>
    <mergeCell ref="L3:L4"/>
    <mergeCell ref="M3:M4"/>
    <mergeCell ref="N3:N4"/>
    <mergeCell ref="O3:O4"/>
  </mergeCells>
  <hyperlinks>
    <hyperlink ref="G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election sqref="A1:G1"/>
    </sheetView>
  </sheetViews>
  <sheetFormatPr defaultRowHeight="12.75" x14ac:dyDescent="0.2"/>
  <cols>
    <col min="1" max="1" width="17.5703125" style="121" bestFit="1" customWidth="1"/>
    <col min="2" max="2" width="15.42578125" style="121" customWidth="1"/>
    <col min="3" max="3" width="17.42578125" style="121" customWidth="1"/>
    <col min="4" max="16384" width="9.140625" style="121"/>
  </cols>
  <sheetData>
    <row r="1" spans="1:10" ht="18" customHeight="1" x14ac:dyDescent="0.2">
      <c r="A1" s="207" t="s">
        <v>115</v>
      </c>
      <c r="B1" s="207"/>
      <c r="C1" s="207"/>
      <c r="D1" s="207"/>
      <c r="E1" s="207"/>
      <c r="F1" s="207"/>
      <c r="G1" s="207"/>
      <c r="I1" s="200" t="s">
        <v>71</v>
      </c>
      <c r="J1" s="200"/>
    </row>
    <row r="2" spans="1:10" ht="15" customHeight="1" x14ac:dyDescent="0.2">
      <c r="A2" s="160"/>
    </row>
    <row r="3" spans="1:10" ht="15" customHeight="1" x14ac:dyDescent="0.2">
      <c r="A3" s="208" t="s">
        <v>57</v>
      </c>
      <c r="B3" s="210" t="s">
        <v>112</v>
      </c>
      <c r="C3" s="210" t="s">
        <v>113</v>
      </c>
    </row>
    <row r="4" spans="1:10" x14ac:dyDescent="0.2">
      <c r="A4" s="208"/>
      <c r="B4" s="210"/>
      <c r="C4" s="210"/>
    </row>
    <row r="5" spans="1:10" x14ac:dyDescent="0.2">
      <c r="A5" s="209"/>
      <c r="B5" s="211"/>
      <c r="C5" s="211"/>
    </row>
    <row r="6" spans="1:10" x14ac:dyDescent="0.2">
      <c r="A6" s="161">
        <v>43902</v>
      </c>
      <c r="B6" s="162">
        <v>2</v>
      </c>
      <c r="C6" s="163">
        <f>'Figure 2 data'!B4</f>
        <v>0</v>
      </c>
    </row>
    <row r="7" spans="1:10" x14ac:dyDescent="0.2">
      <c r="A7" s="164">
        <v>43903</v>
      </c>
      <c r="B7" s="165">
        <v>2</v>
      </c>
      <c r="C7" s="166">
        <f>'Figure 2 data'!B35</f>
        <v>0</v>
      </c>
    </row>
    <row r="8" spans="1:10" x14ac:dyDescent="0.2">
      <c r="A8" s="164">
        <v>43904</v>
      </c>
      <c r="B8" s="165">
        <v>4</v>
      </c>
      <c r="C8" s="166">
        <f>'Figure 2 data'!B36</f>
        <v>0</v>
      </c>
    </row>
    <row r="9" spans="1:10" x14ac:dyDescent="0.2">
      <c r="A9" s="164">
        <v>43905</v>
      </c>
      <c r="B9" s="165">
        <v>5</v>
      </c>
      <c r="C9" s="166">
        <f>'Figure 2 data'!B37</f>
        <v>0</v>
      </c>
    </row>
    <row r="10" spans="1:10" x14ac:dyDescent="0.2">
      <c r="A10" s="164">
        <v>43906</v>
      </c>
      <c r="B10" s="165">
        <v>8</v>
      </c>
      <c r="C10" s="166">
        <f>'Figure 2 data'!B38</f>
        <v>0</v>
      </c>
    </row>
    <row r="11" spans="1:10" x14ac:dyDescent="0.2">
      <c r="A11" s="164">
        <v>43907</v>
      </c>
      <c r="B11" s="165">
        <v>10</v>
      </c>
      <c r="C11" s="166">
        <f>'Figure 2 data'!B39</f>
        <v>2</v>
      </c>
    </row>
    <row r="12" spans="1:10" x14ac:dyDescent="0.2">
      <c r="A12" s="164">
        <v>43908</v>
      </c>
      <c r="B12" s="165">
        <v>14</v>
      </c>
      <c r="C12" s="166">
        <f>'Figure 2 data'!B40</f>
        <v>5</v>
      </c>
    </row>
    <row r="13" spans="1:10" x14ac:dyDescent="0.2">
      <c r="A13" s="164">
        <v>43909</v>
      </c>
      <c r="B13" s="165">
        <v>18</v>
      </c>
      <c r="C13" s="166">
        <f>'Figure 2 data'!B41</f>
        <v>6</v>
      </c>
    </row>
    <row r="14" spans="1:10" x14ac:dyDescent="0.2">
      <c r="A14" s="164">
        <v>43910</v>
      </c>
      <c r="B14" s="165">
        <v>23</v>
      </c>
      <c r="C14" s="166">
        <f>'Figure 2 data'!B42</f>
        <v>10</v>
      </c>
    </row>
    <row r="15" spans="1:10" x14ac:dyDescent="0.2">
      <c r="A15" s="164">
        <v>43911</v>
      </c>
      <c r="B15" s="165">
        <v>30</v>
      </c>
      <c r="C15" s="166">
        <f>'Figure 2 data'!B43</f>
        <v>10</v>
      </c>
    </row>
    <row r="16" spans="1:10" x14ac:dyDescent="0.2">
      <c r="A16" s="164">
        <v>43912</v>
      </c>
      <c r="B16" s="165">
        <v>36</v>
      </c>
      <c r="C16" s="166">
        <f>'Figure 2 data'!B44</f>
        <v>10</v>
      </c>
    </row>
    <row r="17" spans="1:3" x14ac:dyDescent="0.2">
      <c r="A17" s="164">
        <v>43913</v>
      </c>
      <c r="B17" s="165">
        <v>43</v>
      </c>
      <c r="C17" s="166">
        <f>'Figure 2 data'!B45</f>
        <v>12</v>
      </c>
    </row>
    <row r="18" spans="1:3" x14ac:dyDescent="0.2">
      <c r="A18" s="164">
        <v>43914</v>
      </c>
      <c r="B18" s="165">
        <v>55</v>
      </c>
      <c r="C18" s="166">
        <f>'Figure 2 data'!B46</f>
        <v>14</v>
      </c>
    </row>
    <row r="19" spans="1:3" x14ac:dyDescent="0.2">
      <c r="A19" s="164">
        <v>43915</v>
      </c>
      <c r="B19" s="165">
        <v>77</v>
      </c>
      <c r="C19" s="166">
        <f>'Figure 2 data'!B47</f>
        <v>15</v>
      </c>
    </row>
    <row r="20" spans="1:3" x14ac:dyDescent="0.2">
      <c r="A20" s="164">
        <v>43916</v>
      </c>
      <c r="B20" s="165">
        <v>100</v>
      </c>
      <c r="C20" s="166">
        <f>'Figure 2 data'!B48</f>
        <v>30</v>
      </c>
    </row>
    <row r="21" spans="1:3" x14ac:dyDescent="0.2">
      <c r="A21" s="164">
        <v>43917</v>
      </c>
      <c r="B21" s="165">
        <v>123</v>
      </c>
      <c r="C21" s="166">
        <f>'Figure 2 data'!B49</f>
        <v>65</v>
      </c>
    </row>
    <row r="22" spans="1:3" x14ac:dyDescent="0.2">
      <c r="A22" s="164">
        <v>43918</v>
      </c>
      <c r="B22" s="165">
        <v>158</v>
      </c>
      <c r="C22" s="166">
        <f>'Figure 2 data'!B50</f>
        <v>72</v>
      </c>
    </row>
    <row r="23" spans="1:3" x14ac:dyDescent="0.2">
      <c r="A23" s="164">
        <v>43919</v>
      </c>
      <c r="B23" s="165">
        <v>185</v>
      </c>
      <c r="C23" s="166">
        <f>'Figure 2 data'!B51</f>
        <v>72</v>
      </c>
    </row>
    <row r="24" spans="1:3" x14ac:dyDescent="0.2">
      <c r="A24" s="164">
        <v>43920</v>
      </c>
      <c r="B24" s="165">
        <v>237</v>
      </c>
      <c r="C24" s="166">
        <f>'Figure 2 data'!B52</f>
        <v>115</v>
      </c>
    </row>
    <row r="25" spans="1:3" x14ac:dyDescent="0.2">
      <c r="A25" s="164">
        <v>43921</v>
      </c>
      <c r="B25" s="165">
        <v>295</v>
      </c>
      <c r="C25" s="166">
        <f>'Figure 2 data'!B53</f>
        <v>165</v>
      </c>
    </row>
    <row r="26" spans="1:3" x14ac:dyDescent="0.2">
      <c r="A26" s="164">
        <v>43922</v>
      </c>
      <c r="B26" s="165">
        <v>359</v>
      </c>
      <c r="C26" s="166">
        <f>'Figure 2 data'!B54</f>
        <v>214</v>
      </c>
    </row>
    <row r="27" spans="1:3" x14ac:dyDescent="0.2">
      <c r="A27" s="164">
        <v>43923</v>
      </c>
      <c r="B27" s="165">
        <v>419</v>
      </c>
      <c r="C27" s="166">
        <f>'Figure 2 data'!B55</f>
        <v>277</v>
      </c>
    </row>
    <row r="28" spans="1:3" x14ac:dyDescent="0.2">
      <c r="A28" s="164">
        <v>43924</v>
      </c>
      <c r="B28" s="165">
        <v>494</v>
      </c>
      <c r="C28" s="166">
        <f>'Figure 2 data'!B56</f>
        <v>348</v>
      </c>
    </row>
    <row r="29" spans="1:3" x14ac:dyDescent="0.2">
      <c r="A29" s="164">
        <v>43925</v>
      </c>
      <c r="B29" s="165">
        <v>548</v>
      </c>
      <c r="C29" s="166">
        <f>'Figure 2 data'!B57</f>
        <v>350</v>
      </c>
    </row>
    <row r="30" spans="1:3" x14ac:dyDescent="0.2">
      <c r="A30" s="164">
        <v>43926</v>
      </c>
      <c r="B30" s="165">
        <v>633</v>
      </c>
      <c r="C30" s="166">
        <f>'Figure 2 data'!B58</f>
        <v>354</v>
      </c>
    </row>
    <row r="31" spans="1:3" x14ac:dyDescent="0.2">
      <c r="A31" s="164">
        <v>43927</v>
      </c>
      <c r="B31" s="165"/>
      <c r="C31" s="166">
        <f>'Figure 2 data'!B59</f>
        <v>476</v>
      </c>
    </row>
    <row r="32" spans="1:3" x14ac:dyDescent="0.2">
      <c r="A32" s="164">
        <v>43928</v>
      </c>
      <c r="B32" s="165"/>
      <c r="C32" s="166">
        <f>'Figure 2 data'!B60</f>
        <v>593</v>
      </c>
    </row>
    <row r="33" spans="1:3" x14ac:dyDescent="0.2">
      <c r="A33" s="164">
        <v>43929</v>
      </c>
      <c r="B33" s="167"/>
      <c r="C33" s="166">
        <f>'Figure 2 data'!B61</f>
        <v>718</v>
      </c>
    </row>
    <row r="34" spans="1:3" x14ac:dyDescent="0.2">
      <c r="A34" s="164">
        <v>43930</v>
      </c>
      <c r="B34" s="167"/>
      <c r="C34" s="166">
        <f>'Figure 2 data'!B62</f>
        <v>818</v>
      </c>
    </row>
    <row r="35" spans="1:3" x14ac:dyDescent="0.2">
      <c r="A35" s="164">
        <v>43931</v>
      </c>
      <c r="B35" s="167"/>
      <c r="C35" s="166">
        <f>'Figure 2 data'!B63</f>
        <v>902</v>
      </c>
    </row>
    <row r="36" spans="1:3" x14ac:dyDescent="0.2">
      <c r="A36" s="164">
        <v>43932</v>
      </c>
      <c r="B36" s="167"/>
      <c r="C36" s="166">
        <f>'Figure 2 data'!B64</f>
        <v>952</v>
      </c>
    </row>
    <row r="37" spans="1:3" x14ac:dyDescent="0.2">
      <c r="A37" s="164">
        <v>43933</v>
      </c>
      <c r="B37" s="167"/>
      <c r="C37" s="166">
        <f>'Figure 2 data'!B65</f>
        <v>962</v>
      </c>
    </row>
    <row r="39" spans="1:3" x14ac:dyDescent="0.2">
      <c r="A39" s="168" t="s">
        <v>120</v>
      </c>
    </row>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A27909760</value>
    </field>
    <field name="Objective-Title">
      <value order="0">NRS - Weekly COVID19 deaths - week15 - tables and figures</value>
    </field>
    <field name="Objective-Description">
      <value order="0"/>
    </field>
    <field name="Objective-CreationStamp">
      <value order="0">2020-04-09T07:59:53Z</value>
    </field>
    <field name="Objective-IsApproved">
      <value order="0">false</value>
    </field>
    <field name="Objective-IsPublished">
      <value order="0">true</value>
    </field>
    <field name="Objective-DatePublished">
      <value order="0">2020-04-14T14:26:50Z</value>
    </field>
    <field name="Objective-ModificationStamp">
      <value order="0">2020-04-14T14:26:50Z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Published</value>
    </field>
    <field name="Objective-VersionId">
      <value order="0">vA40522911</value>
    </field>
    <field name="Objective-Version">
      <value order="0">1.0</value>
    </field>
    <field name="Objective-VersionNumber">
      <value order="0">11</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7</vt:i4>
      </vt:variant>
    </vt:vector>
  </HeadingPairs>
  <TitlesOfParts>
    <vt:vector size="16" baseType="lpstr">
      <vt:lpstr>Contents</vt:lpstr>
      <vt:lpstr>Table 1 - COVID deaths</vt:lpstr>
      <vt:lpstr>Table 2 - All deaths</vt:lpstr>
      <vt:lpstr>Figure 1 data</vt:lpstr>
      <vt:lpstr>Figure 2 data</vt:lpstr>
      <vt:lpstr>Figure 3a and 3b data</vt:lpstr>
      <vt:lpstr>Figure 4 data</vt:lpstr>
      <vt:lpstr>Figure 5 data</vt:lpstr>
      <vt:lpstr>Figure 6 data</vt:lpstr>
      <vt:lpstr>Figure 1</vt:lpstr>
      <vt:lpstr>Figure 2</vt:lpstr>
      <vt:lpstr>Figure 3a</vt:lpstr>
      <vt:lpstr>Figure 3b</vt:lpstr>
      <vt:lpstr>Figure 4</vt:lpstr>
      <vt:lpstr>Figure 5</vt:lpstr>
      <vt:lpstr>Figure 6</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U419368</cp:lastModifiedBy>
  <dcterms:created xsi:type="dcterms:W3CDTF">2020-03-25T14:22:57Z</dcterms:created>
  <dcterms:modified xsi:type="dcterms:W3CDTF">2020-04-14T15:13:56Z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A27909760</vt:lpwstr>
  </property>
  <property fmtid="{D5CDD505-2E9C-101B-9397-08002B2CF9AE}" pid="4" name="Objective-Title">
    <vt:lpwstr>NRS - Weekly COVID19 deaths - week15 - tables and figures</vt:lpwstr>
  </property>
  <property fmtid="{D5CDD505-2E9C-101B-9397-08002B2CF9AE}" pid="5" name="Objective-Description">
    <vt:lpwstr/>
  </property>
  <property fmtid="{D5CDD505-2E9C-101B-9397-08002B2CF9AE}" pid="6" name="Objective-CreationStamp">
    <vt:filetime>2020-04-09T08:34:06Z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2020-04-14T14:26:50Z</vt:filetime>
  </property>
  <property fmtid="{D5CDD505-2E9C-101B-9397-08002B2CF9AE}" pid="10" name="Objective-ModificationStamp">
    <vt:filetime>2020-04-14T14:26:50Z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Published</vt:lpwstr>
  </property>
  <property fmtid="{D5CDD505-2E9C-101B-9397-08002B2CF9AE}" pid="15" name="Objective-VersionId">
    <vt:lpwstr>vA40522911</vt:lpwstr>
  </property>
  <property fmtid="{D5CDD505-2E9C-101B-9397-08002B2CF9AE}" pid="16" name="Objective-Version">
    <vt:lpwstr>1.0</vt:lpwstr>
  </property>
  <property fmtid="{D5CDD505-2E9C-101B-9397-08002B2CF9AE}" pid="17" name="Objective-VersionNumber">
    <vt:r8>11</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