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39555" windowHeight="28035"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14"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22" r:id="rId18"/>
    <sheet name="Figure 7 data" sheetId="23" r:id="rId19"/>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25" l="1"/>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I8" i="24"/>
  <c r="J8" i="24"/>
  <c r="K8" i="24"/>
  <c r="H8" i="24"/>
  <c r="C8" i="24"/>
  <c r="D8" i="24"/>
  <c r="E8" i="24"/>
  <c r="B8" i="24"/>
  <c r="B23" i="25"/>
  <c r="L12" i="24"/>
  <c r="L13" i="24"/>
  <c r="L14" i="24"/>
  <c r="L15" i="24"/>
  <c r="L16" i="24"/>
  <c r="L17" i="24"/>
  <c r="L18" i="24"/>
  <c r="L19" i="24"/>
  <c r="L20" i="24"/>
  <c r="L21" i="24"/>
  <c r="L22" i="24"/>
  <c r="L23" i="24"/>
  <c r="L24" i="24"/>
  <c r="L25" i="24"/>
  <c r="T16" i="2"/>
  <c r="B6" i="18"/>
  <c r="T15" i="2"/>
  <c r="B5" i="18"/>
  <c r="T17" i="2"/>
  <c r="B7" i="18"/>
  <c r="T18" i="2"/>
  <c r="B8" i="18"/>
  <c r="T19" i="2"/>
  <c r="B9" i="18"/>
  <c r="T20" i="2"/>
  <c r="B10" i="18"/>
  <c r="T21" i="2"/>
  <c r="B11" i="18"/>
  <c r="C6" i="18"/>
  <c r="C7" i="18"/>
  <c r="C8" i="18"/>
  <c r="C9" i="18"/>
  <c r="C10" i="18"/>
  <c r="C11" i="18"/>
  <c r="E6" i="18"/>
  <c r="E7" i="18"/>
  <c r="E8" i="18"/>
  <c r="E9" i="18"/>
  <c r="E10" i="18"/>
  <c r="E11" i="18"/>
  <c r="D8" i="18"/>
  <c r="D9" i="18"/>
  <c r="D10" i="18"/>
  <c r="D11" i="18"/>
  <c r="D7" i="18"/>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46" i="17"/>
  <c r="Q8" i="2"/>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L8"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F29" i="24"/>
  <c r="F13" i="24"/>
  <c r="F14" i="24"/>
  <c r="F15" i="24"/>
  <c r="F16" i="24"/>
  <c r="F17" i="24"/>
  <c r="F18" i="24"/>
  <c r="F19" i="24"/>
  <c r="F20" i="24"/>
  <c r="F21" i="24"/>
  <c r="F22" i="24"/>
  <c r="F23" i="24"/>
  <c r="F24" i="24"/>
  <c r="F25" i="24"/>
  <c r="F12" i="24"/>
  <c r="F8" i="24"/>
  <c r="T55"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53" i="1"/>
  <c r="R8" i="2"/>
  <c r="R9" i="2"/>
  <c r="R8" i="1"/>
  <c r="R9" i="1"/>
  <c r="C38" i="23"/>
  <c r="C39" i="23"/>
  <c r="C40" i="23"/>
  <c r="C41" i="23"/>
  <c r="C42" i="23"/>
  <c r="C43" i="23"/>
  <c r="Q5" i="8"/>
  <c r="Q6" i="8"/>
  <c r="Q7" i="8"/>
  <c r="P5" i="8"/>
  <c r="P6" i="8"/>
  <c r="P7" i="8"/>
  <c r="P9" i="8"/>
  <c r="Q9" i="2"/>
  <c r="Q9" i="1"/>
  <c r="Q8" i="1"/>
  <c r="Q9" i="8"/>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7" i="23"/>
  <c r="C6" i="23"/>
  <c r="N7" i="8"/>
  <c r="N5" i="8"/>
  <c r="O7" i="8"/>
  <c r="O5" i="8"/>
  <c r="M7" i="8"/>
  <c r="M5" i="8"/>
  <c r="T88" i="1"/>
  <c r="T89" i="1"/>
  <c r="T90" i="1"/>
  <c r="T87" i="1"/>
  <c r="T92" i="2"/>
  <c r="T91" i="2"/>
  <c r="T90" i="2"/>
  <c r="T89" i="2"/>
  <c r="T39" i="2"/>
  <c r="B5" i="19"/>
  <c r="O6" i="8"/>
  <c r="P9" i="2"/>
  <c r="P8" i="2"/>
  <c r="P9" i="1"/>
  <c r="P8" i="1"/>
  <c r="T41" i="1"/>
  <c r="C9" i="19"/>
  <c r="E9" i="19"/>
  <c r="T39" i="1"/>
  <c r="C7" i="19"/>
  <c r="E7" i="19"/>
  <c r="T13" i="1"/>
  <c r="D5" i="18"/>
  <c r="T7" i="1"/>
  <c r="T21" i="1"/>
  <c r="T22" i="1"/>
  <c r="T23" i="1"/>
  <c r="T24" i="1"/>
  <c r="T25" i="1"/>
  <c r="T26" i="1"/>
  <c r="T27" i="1"/>
  <c r="D8" i="1"/>
  <c r="E8" i="1"/>
  <c r="F8" i="1"/>
  <c r="G8" i="1"/>
  <c r="H8" i="1"/>
  <c r="I8" i="1"/>
  <c r="J8" i="1"/>
  <c r="K8" i="1"/>
  <c r="L8" i="1"/>
  <c r="M8" i="1"/>
  <c r="N8" i="1"/>
  <c r="O8" i="1"/>
  <c r="D9" i="1"/>
  <c r="E9" i="1"/>
  <c r="F9" i="1"/>
  <c r="G9" i="1"/>
  <c r="H9" i="1"/>
  <c r="I9" i="1"/>
  <c r="J9" i="1"/>
  <c r="K9" i="1"/>
  <c r="L9" i="1"/>
  <c r="M9" i="1"/>
  <c r="N9" i="1"/>
  <c r="O9" i="1"/>
  <c r="T28" i="1"/>
  <c r="T29" i="1"/>
  <c r="T30" i="1"/>
  <c r="T31" i="1"/>
  <c r="T32" i="1"/>
  <c r="T33" i="1"/>
  <c r="T34" i="1"/>
  <c r="C8" i="1"/>
  <c r="C9" i="1"/>
  <c r="I9" i="2"/>
  <c r="T30" i="2"/>
  <c r="T31" i="2"/>
  <c r="T32" i="2"/>
  <c r="T33" i="2"/>
  <c r="T34" i="2"/>
  <c r="T35" i="2"/>
  <c r="T36" i="2"/>
  <c r="T23" i="2"/>
  <c r="T24" i="2"/>
  <c r="T25" i="2"/>
  <c r="T26" i="2"/>
  <c r="T27" i="2"/>
  <c r="T28" i="2"/>
  <c r="T29" i="2"/>
  <c r="D8" i="2"/>
  <c r="E8" i="2"/>
  <c r="F8" i="2"/>
  <c r="G8" i="2"/>
  <c r="H8" i="2"/>
  <c r="I8" i="2"/>
  <c r="J8" i="2"/>
  <c r="K8" i="2"/>
  <c r="L8" i="2"/>
  <c r="M8" i="2"/>
  <c r="N8" i="2"/>
  <c r="O8" i="2"/>
  <c r="D9" i="2"/>
  <c r="E9" i="2"/>
  <c r="F9" i="2"/>
  <c r="G9" i="2"/>
  <c r="H9" i="2"/>
  <c r="J9" i="2"/>
  <c r="K9" i="2"/>
  <c r="L9" i="2"/>
  <c r="M9" i="2"/>
  <c r="N9" i="2"/>
  <c r="O9" i="2"/>
  <c r="C9" i="2"/>
  <c r="C8" i="2"/>
  <c r="T50" i="1"/>
  <c r="C18" i="19"/>
  <c r="E18" i="19"/>
  <c r="T47" i="1"/>
  <c r="C15" i="19"/>
  <c r="E15" i="19"/>
  <c r="T14" i="1"/>
  <c r="D6" i="18"/>
  <c r="T40" i="2"/>
  <c r="B6" i="19"/>
  <c r="T38" i="1"/>
  <c r="C6" i="19"/>
  <c r="E6" i="19"/>
  <c r="T41" i="2"/>
  <c r="B7" i="19"/>
  <c r="T42" i="2"/>
  <c r="B8" i="19"/>
  <c r="T40" i="1"/>
  <c r="C8" i="19"/>
  <c r="E8" i="19"/>
  <c r="T43" i="2"/>
  <c r="B9" i="19"/>
  <c r="T44" i="2"/>
  <c r="B10" i="19"/>
  <c r="T42" i="1"/>
  <c r="C10" i="19"/>
  <c r="E10" i="19"/>
  <c r="T45" i="2"/>
  <c r="B11" i="19"/>
  <c r="T43" i="1"/>
  <c r="C11" i="19"/>
  <c r="E11" i="19"/>
  <c r="T46" i="2"/>
  <c r="B12" i="19"/>
  <c r="T44" i="1"/>
  <c r="C12" i="19"/>
  <c r="E12" i="19"/>
  <c r="T47" i="2"/>
  <c r="B13" i="19"/>
  <c r="T45" i="1"/>
  <c r="C13" i="19"/>
  <c r="E13" i="19"/>
  <c r="T48" i="2"/>
  <c r="B14" i="19"/>
  <c r="T46" i="1"/>
  <c r="C14" i="19"/>
  <c r="E14" i="19"/>
  <c r="T49" i="2"/>
  <c r="B15" i="19"/>
  <c r="T50" i="2"/>
  <c r="B16" i="19"/>
  <c r="T48" i="1"/>
  <c r="C16" i="19"/>
  <c r="E16" i="19"/>
  <c r="T51" i="2"/>
  <c r="B17" i="19"/>
  <c r="T49" i="1"/>
  <c r="C17" i="19"/>
  <c r="E17" i="19"/>
  <c r="T52" i="2"/>
  <c r="B18" i="19"/>
  <c r="T37" i="1"/>
  <c r="C5" i="19"/>
  <c r="E5" i="19"/>
  <c r="T19" i="1"/>
  <c r="T15" i="1"/>
  <c r="T16" i="1"/>
  <c r="T17" i="1"/>
  <c r="T18" i="1"/>
  <c r="L5" i="8"/>
  <c r="L6" i="8"/>
  <c r="M6" i="8"/>
  <c r="N6" i="8"/>
  <c r="L7" i="8"/>
  <c r="L9" i="8"/>
  <c r="C5" i="8"/>
  <c r="D5" i="8"/>
  <c r="E5" i="8"/>
  <c r="F5" i="8"/>
  <c r="G5" i="8"/>
  <c r="H5" i="8"/>
  <c r="I5" i="8"/>
  <c r="J5" i="8"/>
  <c r="K5" i="8"/>
  <c r="C6" i="8"/>
  <c r="D6" i="8"/>
  <c r="E6" i="8"/>
  <c r="F6" i="8"/>
  <c r="G6" i="8"/>
  <c r="H6" i="8"/>
  <c r="I6" i="8"/>
  <c r="J6" i="8"/>
  <c r="K6" i="8"/>
  <c r="C7" i="8"/>
  <c r="D7" i="8"/>
  <c r="E7" i="8"/>
  <c r="F7" i="8"/>
  <c r="G7" i="8"/>
  <c r="H7" i="8"/>
  <c r="I7" i="8"/>
  <c r="J7" i="8"/>
  <c r="K7" i="8"/>
  <c r="B7" i="8"/>
  <c r="B6" i="8"/>
  <c r="B5" i="8"/>
  <c r="T10" i="2"/>
  <c r="T7" i="2"/>
  <c r="T8" i="1"/>
  <c r="K9" i="8"/>
  <c r="G9" i="8"/>
  <c r="C9" i="8"/>
  <c r="T9" i="1"/>
  <c r="B9" i="8"/>
  <c r="H9" i="8"/>
  <c r="D9" i="8"/>
  <c r="T8" i="2"/>
  <c r="T9" i="2"/>
  <c r="M9" i="8"/>
  <c r="N9" i="8"/>
  <c r="J9" i="8"/>
  <c r="F9" i="8"/>
  <c r="I9" i="8"/>
  <c r="E9" i="8"/>
  <c r="O9" i="8"/>
  <c r="E5" i="18"/>
  <c r="C5" i="18"/>
</calcChain>
</file>

<file path=xl/sharedStrings.xml><?xml version="1.0" encoding="utf-8"?>
<sst xmlns="http://schemas.openxmlformats.org/spreadsheetml/2006/main" count="471" uniqueCount="181">
  <si>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</si>
  <si>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</si>
  <si>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</si>
  <si>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</si>
  <si>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</si>
  <si>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</si>
  <si>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</si>
  <si>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</si>
  <si>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</si>
  <si>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</si>
  <si>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</si>
  <si>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</si>
  <si>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</si>
  <si>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</si>
  <si>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</si>
  <si>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</si>
  <si>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</si>
  <si>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</si>
  <si>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</si>
  <si>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</si>
  <si>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</si>
  <si>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</si>
  <si>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</si>
  <si>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</si>
  <si>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</si>
  <si>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</si>
  <si>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</si>
  <si>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</si>
  <si>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</si>
  <si>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</si>
  <si>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</si>
  <si>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</si>
  <si>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</si>
  <si>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</si>
  <si>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</si>
  <si>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</si>
  <si>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</si>
  <si>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</si>
  <si>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</si>
  <si>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</si>
  <si>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</si>
  <si>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</si>
  <si>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</si>
  <si>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</si>
  <si>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</si>
  <si>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</si>
  <si>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</si>
  <si>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</si>
  <si>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</si>
  <si>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</si>
  <si>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</si>
  <si>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</si>
  <si>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</si>
  <si>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</si>
  <si>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</si>
  <si>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</si>
  <si>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</si>
  <si>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</si>
  <si>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</si>
  <si>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</si>
  <si>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</si>
  <si>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</si>
  <si>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</si>
  <si>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</si>
  <si>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</si>
  <si>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</si>
  <si>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</si>
  <si>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</si>
  <si>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</si>
  <si>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</si>
  <si>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</si>
  <si>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</si>
  <si>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</si>
  <si>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</si>
  <si>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</si>
  <si>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</si>
  <si>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</si>
  <si>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</si>
  <si>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</si>
  <si>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</si>
  <si>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Week 2:
 6 Jan</t>
  </si>
  <si>
    <t>Week3:
13 Jan</t>
  </si>
  <si>
    <t>Week 4: 
20 Jan</t>
  </si>
  <si>
    <t>Week 5: 
27 Jan</t>
  </si>
  <si>
    <t>Week 6:
03 Feb</t>
  </si>
  <si>
    <t>Week 7:
10 Feb</t>
  </si>
  <si>
    <t>Week 8: 
17 Feb</t>
  </si>
  <si>
    <t>Week 9:
24 Feb</t>
  </si>
  <si>
    <t>Week 10: 
02 Mar</t>
  </si>
  <si>
    <t>Week 11:
09 Mar</t>
  </si>
  <si>
    <t>Week 12: 
16 Mar</t>
  </si>
  <si>
    <t>Week 13: 
23 Mar</t>
  </si>
  <si>
    <t>Week 14: 
30 Mar</t>
  </si>
  <si>
    <t>Deaths involving coronavirus (COVID-19) in Scotland - Data and Charts</t>
  </si>
  <si>
    <t>Week 15: 
06 Apr</t>
  </si>
  <si>
    <t>Care Home</t>
  </si>
  <si>
    <t>Home / Non-institution</t>
  </si>
  <si>
    <t>Hospital</t>
  </si>
  <si>
    <t>Other institution</t>
  </si>
  <si>
    <t>COVID-19 deaths as a % of total deaths</t>
  </si>
  <si>
    <t>Population (2018)</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</si>
  <si>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</si>
  <si>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</si>
  <si>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</si>
  <si>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</si>
  <si>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</si>
  <si>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</si>
  <si>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</si>
  <si>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</si>
  <si>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t>Week 1:
30 Dec</t>
  </si>
  <si>
    <t>Week 16 (13 to 19 April 2020)</t>
  </si>
  <si>
    <t>COVID-19 deaths registered between weeks 1 and 16, 2020 by age group, Scotland</t>
  </si>
  <si>
    <t>All deaths registered between weeks 1 and 16, 2020 by age group, Scotland</t>
  </si>
  <si>
    <t>COVID-19 deaths registered between weeks 1 and 16 of 2020,  by health board of residence, Scotland</t>
  </si>
  <si>
    <t>Figure 3a: COVID-19 deaths registered between weeks 1 and 16, 2020 by age group, Scotland</t>
  </si>
  <si>
    <t>Figure 3b: All deaths registered between weeks 1 and 16, 2020 by age group, Scotland</t>
  </si>
  <si>
    <t>Figure 4: COVID-19 deaths registered between weeks 1 and 16 of 2020,  by health board of residence, Scotland</t>
  </si>
  <si>
    <t>Week 16: 
13 Apr</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</si>
  <si>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</si>
  <si>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</si>
  <si>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</si>
  <si>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</si>
  <si>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</si>
  <si>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</si>
  <si>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</si>
  <si>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</si>
  <si>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</si>
  <si>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</si>
  <si>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</si>
  <si>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</si>
  <si>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</si>
  <si>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</si>
  <si>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</si>
  <si>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</si>
  <si>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</si>
  <si>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</si>
  <si>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</si>
  <si>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</si>
  <si>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</si>
  <si>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</si>
  <si>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</si>
  <si>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</si>
  <si>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</si>
  <si>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</si>
  <si>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</si>
  <si>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</si>
  <si>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</si>
  <si>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</si>
  <si>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</si>
  <si>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</si>
  <si>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</si>
  <si>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</si>
  <si>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</si>
  <si>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</si>
  <si>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</si>
  <si>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</si>
  <si>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</si>
  <si>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</si>
  <si>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</si>
  <si>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19th April (week 16)</t>
    </r>
  </si>
  <si>
    <t>Figure 7: Deaths involving COVID-19, date of death vs date of registration</t>
  </si>
  <si>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</si>
  <si>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</si>
  <si>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</si>
  <si>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</si>
  <si>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</si>
  <si>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</si>
  <si>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</si>
  <si>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</si>
  <si>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</si>
  <si>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</si>
  <si>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</si>
  <si>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</si>
  <si>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Excess Deaths  by underlying cause of death, weeks 14, 15 and 16, 2020</t>
  </si>
  <si>
    <t>Figure 6 : Excess Deaths  by underlying cause of death, weeks 14, 15 and 16, 2020</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</si>
  <si>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</si>
  <si>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</si>
  <si>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</si>
  <si>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</si>
  <si>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These figures are published on the National Records of Scotland website.</t>
  </si>
  <si>
    <t>Footnote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</si>
</sst>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s>
  <fonts count="34"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ont>
    <font>
      <sz val="11"/>
      <color rgb="FF000000"/>
      <name val="Arial"/>
      <family val="2"/>
    </font>
    <font>
      <sz val="11"/>
      <color rgb="FF24292E"/>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282">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0" fontId="10" fillId="0" borderId="0" xfId="0"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0" xfId="21" applyNumberFormat="1" applyFont="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4" fontId="1" fillId="0" borderId="0" xfId="11" applyFont="1" applyAlignment="1">
      <alignment horizontal="left" wrapText="1"/>
    </xf>
    <xf numFmtId="164"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0" fontId="22" fillId="0" borderId="0" xfId="0" applyFont="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5" fillId="3" borderId="0" xfId="22" applyFont="1" applyFill="1" applyBorder="1" applyAlignment="1">
      <alignment horizontal="left"/>
    </xf>
    <xf numFmtId="0" fontId="27" fillId="3" borderId="0" xfId="0" applyFont="1" applyFill="1" applyAlignment="1">
      <alignment horizontal="center" vertical="center" readingOrder="1"/>
    </xf>
    <xf numFmtId="14" fontId="26" fillId="3" borderId="0" xfId="22" applyNumberFormat="1" applyFont="1" applyFill="1" applyBorder="1" applyAlignment="1">
      <alignment horizontal="left" vertical="center" wrapText="1" inden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 fillId="0" borderId="0" xfId="21" applyNumberFormat="1" applyFont="1" applyAlignment="1">
      <alignment horizontal="right"/>
    </xf>
    <xf numFmtId="1" fontId="10" fillId="0" borderId="0" xfId="21" applyNumberFormat="1" applyFont="1" applyAlignment="1"/>
    <xf numFmtId="1" fontId="3" fillId="0" borderId="0" xfId="21" applyNumberFormat="1" applyFont="1" applyAlignment="1">
      <alignment horizontal="left"/>
    </xf>
    <xf numFmtId="1" fontId="1" fillId="0" borderId="0" xfId="21" applyNumberFormat="1" applyFont="1" applyAlignment="1"/>
    <xf numFmtId="1" fontId="3" fillId="0" borderId="0" xfId="21" applyNumberFormat="1" applyFont="1" applyAlignment="1" applyProtection="1">
      <alignment horizontal="left" wrapText="1"/>
    </xf>
    <xf numFmtId="1" fontId="3" fillId="0" borderId="0" xfId="21" applyNumberFormat="1" applyFont="1" applyAlignment="1">
      <alignment wrapText="1"/>
    </xf>
    <xf numFmtId="1" fontId="1" fillId="0" borderId="0" xfId="21" applyNumberFormat="1" applyFont="1" applyAlignment="1">
      <alignment wrapText="1"/>
    </xf>
    <xf numFmtId="1" fontId="10" fillId="0" borderId="0" xfId="21" applyNumberFormat="1" applyFont="1" applyFill="1" applyBorder="1" applyAlignment="1">
      <alignment horizontal="right"/>
    </xf>
    <xf numFmtId="1" fontId="1" fillId="0" borderId="0" xfId="21" quotePrefix="1" applyNumberFormat="1" applyFont="1" applyAlignment="1">
      <alignment wrapText="1"/>
    </xf>
    <xf numFmtId="1" fontId="1" fillId="0" borderId="0" xfId="21" applyNumberFormat="1" applyFont="1" applyBorder="1" applyAlignment="1">
      <alignment horizontal="right"/>
    </xf>
    <xf numFmtId="1" fontId="10" fillId="0" borderId="0" xfId="21" applyNumberFormat="1" applyFont="1" applyFill="1" applyBorder="1" applyAlignment="1">
      <alignment horizontal="left"/>
    </xf>
    <xf numFmtId="1" fontId="10" fillId="0" borderId="0" xfId="21" applyNumberFormat="1" applyFont="1" applyFill="1" applyBorder="1" applyAlignment="1"/>
    <xf numFmtId="1" fontId="1" fillId="0" borderId="0" xfId="21" applyNumberFormat="1" applyFont="1" applyBorder="1" applyAlignment="1"/>
    <xf numFmtId="1" fontId="10" fillId="0" borderId="0" xfId="21" applyNumberFormat="1" applyFont="1" applyBorder="1" applyAlignment="1"/>
    <xf numFmtId="1" fontId="22" fillId="0" borderId="0" xfId="21" applyNumberFormat="1" applyFont="1" applyFill="1" applyBorder="1" applyAlignment="1">
      <alignment horizontal="left"/>
    </xf>
    <xf numFmtId="1" fontId="23" fillId="0" borderId="0" xfId="0" applyNumberFormat="1" applyFont="1" applyFill="1" applyBorder="1" applyAlignment="1">
      <alignment horizontal="right" vertical="center" wrapText="1"/>
    </xf>
    <xf numFmtId="169" fontId="10" fillId="2" borderId="0" xfId="0" applyNumberFormat="1" applyFont="1" applyFill="1" applyBorder="1" applyAlignment="1">
      <alignment horizontal="right"/>
    </xf>
    <xf numFmtId="0" fontId="10" fillId="0" borderId="0" xfId="0" applyFont="1" applyBorder="1" applyAlignment="1">
      <alignment horizontal="right"/>
    </xf>
    <xf numFmtId="1" fontId="23" fillId="0" borderId="0" xfId="0" applyNumberFormat="1" applyFont="1" applyFill="1" applyBorder="1" applyAlignment="1">
      <alignment horizontal="center" vertical="center" wrapText="1"/>
    </xf>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169" fontId="10" fillId="2" borderId="0" xfId="0" applyNumberFormat="1" applyFont="1" applyFill="1" applyBorder="1" applyAlignment="1">
      <alignment horizontal="center"/>
    </xf>
    <xf numFmtId="0" fontId="10" fillId="0" borderId="0" xfId="0" applyFont="1" applyAlignment="1">
      <alignment horizontal="right"/>
    </xf>
    <xf numFmtId="166" fontId="10" fillId="0" borderId="0" xfId="20" applyNumberFormat="1"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1" fontId="10" fillId="0" borderId="0" xfId="0"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9" fontId="25" fillId="3" borderId="0" xfId="22" applyNumberFormat="1" applyFont="1" applyFill="1" applyBorder="1" applyAlignment="1">
      <alignment horizontal="right"/>
    </xf>
    <xf numFmtId="0" fontId="25" fillId="3" borderId="0" xfId="22" applyFont="1" applyFill="1" applyBorder="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165" fontId="10" fillId="3" borderId="0" xfId="0" applyNumberFormat="1" applyFont="1" applyFill="1" applyBorder="1" applyAlignment="1">
      <alignment horizontal="right"/>
    </xf>
    <xf numFmtId="0" fontId="10" fillId="3" borderId="0" xfId="0" applyFont="1" applyFill="1" applyBorder="1" applyAlignment="1">
      <alignment horizontal="left" vertical="top"/>
    </xf>
    <xf numFmtId="165" fontId="10" fillId="3" borderId="0" xfId="0" applyNumberFormat="1" applyFont="1" applyFill="1" applyBorder="1" applyAlignment="1"/>
    <xf numFmtId="0" fontId="10" fillId="3" borderId="0" xfId="0" applyFont="1" applyFill="1" applyBorder="1" applyAlignment="1">
      <alignment horizontal="left"/>
    </xf>
    <xf numFmtId="0" fontId="10" fillId="3" borderId="4" xfId="0" applyFont="1" applyFill="1" applyBorder="1" applyAlignment="1">
      <alignment horizontal="left" vertical="top"/>
    </xf>
    <xf numFmtId="165" fontId="10" fillId="3" borderId="4" xfId="0" applyNumberFormat="1" applyFont="1" applyFill="1" applyBorder="1" applyAlignment="1">
      <alignment horizontal="right"/>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9" fillId="2" borderId="0" xfId="22" applyNumberFormat="1" applyFont="1" applyFill="1" applyBorder="1" applyAlignment="1">
      <alignment horizontal="left"/>
    </xf>
    <xf numFmtId="169" fontId="29" fillId="2" borderId="0" xfId="22" applyNumberFormat="1" applyFont="1" applyFill="1" applyBorder="1" applyAlignment="1">
      <alignment horizontal="right"/>
    </xf>
    <xf numFmtId="169" fontId="32" fillId="2" borderId="6" xfId="22" applyNumberFormat="1" applyFont="1" applyFill="1" applyBorder="1" applyAlignment="1">
      <alignment horizontal="left"/>
    </xf>
    <xf numFmtId="169" fontId="29" fillId="2" borderId="7" xfId="22" applyNumberFormat="1" applyFont="1" applyFill="1" applyBorder="1" applyAlignment="1">
      <alignment horizontal="right"/>
    </xf>
    <xf numFmtId="169" fontId="29" fillId="2" borderId="8" xfId="22" applyNumberFormat="1" applyFont="1" applyFill="1" applyBorder="1" applyAlignment="1">
      <alignment horizontal="right"/>
    </xf>
    <xf numFmtId="169" fontId="29" fillId="2" borderId="1" xfId="22" applyNumberFormat="1" applyFont="1" applyFill="1" applyBorder="1" applyAlignment="1">
      <alignment horizontal="right"/>
    </xf>
    <xf numFmtId="9" fontId="29" fillId="2" borderId="0" xfId="20" applyFont="1" applyFill="1" applyBorder="1" applyAlignment="1">
      <alignment horizontal="right"/>
    </xf>
    <xf numFmtId="164" fontId="18" fillId="0" borderId="0" xfId="11" applyFont="1" applyAlignment="1"/>
    <xf numFmtId="0" fontId="4" fillId="0" borderId="0" xfId="8" applyAlignment="1" applyProtection="1"/>
    <xf numFmtId="164" fontId="18" fillId="3" borderId="0" xfId="11" applyFont="1" applyFill="1" applyAlignment="1"/>
    <xf numFmtId="164" fontId="1" fillId="3" borderId="0" xfId="11" applyFont="1" applyFill="1" applyAlignment="1"/>
    <xf numFmtId="164" fontId="18" fillId="3" borderId="0" xfId="8" applyNumberFormat="1" applyFont="1" applyFill="1" applyAlignment="1" applyProtection="1">
      <alignment wrapText="1"/>
    </xf>
    <xf numFmtId="0" fontId="4" fillId="0" borderId="0" xfId="8" applyFont="1" applyAlignment="1" applyProtection="1"/>
    <xf numFmtId="0" fontId="22" fillId="0" borderId="0" xfId="0" applyFont="1" applyAlignment="1">
      <alignment horizontal="left"/>
    </xf>
    <xf numFmtId="0" fontId="22" fillId="0" borderId="0" xfId="0" applyFont="1" applyAlignment="1">
      <alignment horizontal="left" wrapTex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xf numFmtId="164" fontId="18" fillId="0" borderId="0" xfId="11" applyFont="1" applyFill="1" applyAlignment="1">
      <alignment wrapText="1"/>
    </xf>
    <xf numFmtId="164" fontId="1" fillId="0" borderId="4" xfId="11" applyFont="1" applyBorder="1" applyAlignment="1">
      <alignment horizontal="left" wrapText="1"/>
    </xf>
    <xf numFmtId="49" fontId="1" fillId="0" borderId="0" xfId="11" applyNumberFormat="1" applyFont="1" applyAlignment="1">
      <alignment horizontal="left"/>
    </xf>
    <xf numFmtId="1" fontId="10"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1" fontId="3" fillId="0" borderId="0" xfId="21" applyNumberFormat="1" applyFont="1" applyAlignment="1">
      <alignment horizontal="left"/>
    </xf>
    <xf numFmtId="1"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8" applyNumberFormat="1" applyFont="1" applyFill="1" applyAlignment="1" applyProtection="1">
      <alignment wrapText="1"/>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64" fontId="15" fillId="3" borderId="0" xfId="11" applyNumberFormat="1" applyFont="1" applyFill="1" applyBorder="1" applyAlignment="1" applyProtection="1">
      <alignment horizontal="left"/>
    </xf>
    <xf numFmtId="164" fontId="18" fillId="3" borderId="0" xfId="11" applyFont="1" applyFill="1" applyAlignment="1"/>
    <xf numFmtId="164" fontId="18" fillId="3" borderId="0" xfId="8" applyNumberFormat="1" applyFont="1" applyFill="1" applyAlignment="1" applyProtection="1">
      <alignment wrapText="1"/>
    </xf>
    <xf numFmtId="49" fontId="18" fillId="3" borderId="0" xfId="11" applyNumberFormat="1" applyFont="1" applyFill="1" applyAlignment="1">
      <alignment horizontal="left"/>
    </xf>
    <xf numFmtId="0" fontId="4" fillId="0" borderId="0" xfId="8" applyFont="1" applyAlignment="1" applyProtection="1"/>
    <xf numFmtId="0" fontId="17" fillId="0" borderId="0" xfId="0" applyFont="1" applyAlignment="1">
      <alignment horizontal="left"/>
    </xf>
    <xf numFmtId="0" fontId="4" fillId="0" borderId="0" xfId="8" applyFont="1" applyAlignment="1" applyProtection="1">
      <alignment horizontal="left"/>
    </xf>
    <xf numFmtId="15" fontId="3" fillId="0" borderId="0" xfId="11" applyNumberFormat="1" applyFont="1" applyFill="1" applyBorder="1" applyAlignment="1">
      <alignment horizontal="left" wrapText="1"/>
    </xf>
    <xf numFmtId="15" fontId="3" fillId="0" borderId="4" xfId="11" applyNumberFormat="1" applyFont="1" applyFill="1" applyBorder="1" applyAlignment="1">
      <alignment horizontal="left"/>
    </xf>
    <xf numFmtId="0" fontId="22" fillId="0" borderId="5" xfId="0" applyFont="1" applyBorder="1" applyAlignment="1">
      <alignment horizontal="left" vertical="center"/>
    </xf>
    <xf numFmtId="0" fontId="22" fillId="0" borderId="6" xfId="0" applyFont="1" applyBorder="1" applyAlignment="1">
      <alignment horizontal="left" vertical="center"/>
    </xf>
    <xf numFmtId="0" fontId="4" fillId="3" borderId="0" xfId="8" applyFont="1" applyFill="1" applyAlignment="1" applyProtection="1"/>
    <xf numFmtId="0" fontId="22" fillId="3" borderId="0" xfId="0" applyFont="1" applyFill="1" applyBorder="1" applyAlignment="1">
      <alignment horizontal="center" vertical="center"/>
    </xf>
    <xf numFmtId="0" fontId="10" fillId="3" borderId="2" xfId="0" applyFont="1" applyFill="1" applyBorder="1" applyAlignment="1">
      <alignment horizontal="right" wrapText="1"/>
    </xf>
    <xf numFmtId="0" fontId="10" fillId="3" borderId="0" xfId="0" applyFont="1" applyFill="1" applyBorder="1" applyAlignment="1">
      <alignment horizontal="right" wrapText="1"/>
    </xf>
    <xf numFmtId="0" fontId="10" fillId="3" borderId="2" xfId="0" applyFont="1" applyFill="1" applyBorder="1" applyAlignment="1">
      <alignment horizontal="right"/>
    </xf>
    <xf numFmtId="0" fontId="10" fillId="3" borderId="0" xfId="0" applyFont="1" applyFill="1" applyBorder="1" applyAlignment="1">
      <alignment horizontal="right"/>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164" fontId="15" fillId="0" borderId="0" xfId="11" applyFont="1" applyFill="1" applyAlignment="1"/>
    <xf numFmtId="164" fontId="4" fillId="0" borderId="0" xfId="8" applyNumberFormat="1" applyFont="1" applyFill="1" applyAlignment="1" applyProtection="1"/>
    <xf numFmtId="0" fontId="22" fillId="0" borderId="0" xfId="0" applyFont="1" applyBorder="1" applyAlignment="1">
      <alignment horizontal="left" wrapText="1"/>
    </xf>
    <xf numFmtId="0" fontId="22" fillId="0" borderId="4" xfId="0" applyFont="1" applyBorder="1" applyAlignment="1">
      <alignment horizontal="left" wrapText="1"/>
    </xf>
    <xf numFmtId="164" fontId="3" fillId="0" borderId="5" xfId="11" applyFont="1" applyFill="1" applyBorder="1" applyAlignment="1">
      <alignment horizontal="left" wrapText="1"/>
    </xf>
    <xf numFmtId="0" fontId="10" fillId="0" borderId="5" xfId="0" applyFont="1" applyFill="1" applyBorder="1" applyAlignment="1">
      <alignment horizontal="left" vertical="top"/>
    </xf>
    <xf numFmtId="164" fontId="3" fillId="0" borderId="6" xfId="11" applyFont="1" applyBorder="1" applyAlignment="1">
      <alignment horizontal="left"/>
    </xf>
    <xf numFmtId="169" fontId="33" fillId="2" borderId="0" xfId="22" applyNumberFormat="1" applyFont="1" applyFill="1" applyBorder="1" applyAlignment="1">
      <alignment horizontal="left"/>
    </xf>
    <xf numFmtId="169" fontId="32" fillId="2" borderId="9" xfId="22" applyNumberFormat="1" applyFont="1" applyFill="1" applyBorder="1" applyAlignment="1">
      <alignment vertical="center"/>
    </xf>
    <xf numFmtId="169" fontId="32" fillId="2" borderId="5" xfId="22" applyNumberFormat="1" applyFont="1" applyFill="1" applyBorder="1" applyAlignment="1">
      <alignment vertical="center"/>
    </xf>
    <xf numFmtId="169" fontId="32" fillId="2" borderId="5" xfId="22" applyNumberFormat="1" applyFont="1" applyFill="1" applyBorder="1" applyAlignment="1">
      <alignment horizontal="left" vertical="center"/>
    </xf>
    <xf numFmtId="169" fontId="28" fillId="2" borderId="0" xfId="22" applyNumberFormat="1" applyFont="1" applyFill="1" applyBorder="1" applyAlignment="1">
      <alignment horizontal="left"/>
    </xf>
    <xf numFmtId="14" fontId="23" fillId="3" borderId="1" xfId="22" applyNumberFormat="1" applyFont="1" applyFill="1" applyBorder="1" applyAlignment="1">
      <alignment horizontal="left" vertical="center" wrapText="1" indent="1"/>
    </xf>
    <xf numFmtId="169" fontId="29" fillId="3" borderId="8" xfId="22" applyNumberFormat="1" applyFont="1" applyFill="1" applyBorder="1" applyAlignment="1">
      <alignment horizontal="right"/>
    </xf>
    <xf numFmtId="169" fontId="29"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169" fontId="29" fillId="3" borderId="7" xfId="22" applyNumberFormat="1" applyFont="1" applyFill="1" applyBorder="1" applyAlignment="1">
      <alignment horizontal="right"/>
    </xf>
    <xf numFmtId="169" fontId="29"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0" fontId="29" fillId="3" borderId="0" xfId="22" applyFont="1" applyFill="1" applyBorder="1" applyAlignment="1">
      <alignment horizontal="right"/>
    </xf>
    <xf numFmtId="0" fontId="33" fillId="3" borderId="0" xfId="22" applyFont="1" applyFill="1" applyBorder="1" applyAlignment="1">
      <alignment horizontal="left"/>
    </xf>
    <xf numFmtId="0" fontId="32" fillId="3" borderId="0" xfId="22" applyFont="1" applyFill="1" applyBorder="1" applyAlignment="1">
      <alignment horizontal="center" wrapText="1"/>
    </xf>
    <xf numFmtId="0" fontId="32" fillId="3" borderId="4" xfId="22" applyFont="1" applyFill="1" applyBorder="1" applyAlignment="1">
      <alignment horizontal="center" wrapText="1"/>
    </xf>
    <xf numFmtId="0" fontId="32" fillId="3" borderId="5" xfId="22" applyFont="1" applyFill="1" applyBorder="1" applyAlignment="1">
      <alignment horizontal="center" vertical="center"/>
    </xf>
    <xf numFmtId="0" fontId="32" fillId="3" borderId="6" xfId="22" applyFont="1" applyFill="1" applyBorder="1" applyAlignment="1">
      <alignment horizontal="center" vertical="center"/>
    </xf>
    <xf numFmtId="0" fontId="28" fillId="3" borderId="0" xfId="0" applyFont="1" applyFill="1" applyAlignment="1">
      <alignment horizontal="left" readingOrder="1"/>
    </xf>
    <xf numFmtId="169" fontId="4" fillId="2" borderId="0" xfId="8" applyNumberFormat="1" applyFont="1" applyFill="1" applyBorder="1" applyAlignment="1" applyProtection="1">
      <alignment horizontal="left"/>
    </xf>
    <xf numFmtId="0" fontId="4" fillId="0" borderId="0" xfId="8" applyFont="1" applyBorder="1" applyAlignment="1" applyProtection="1"/>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calcChain" Target="calcChain.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data'!$A$4:$A$38</c:f>
              <c:numCache>
                <c:formatCode>m/d/yyyy</c:formatCode>
                <c:ptCount val="35"/>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numCache>
            </c:numRef>
          </c:cat>
          <c:val>
            <c:numRef>
              <c:f>'Figure 1 data'!$B$4:$B$38</c:f>
              <c:numCache>
                <c:formatCode>#######0</c:formatCode>
                <c:ptCount val="35"/>
                <c:pt idx="0" formatCode="0">
                  <c:v>0</c:v>
                </c:pt>
                <c:pt idx="1">
                  <c:v>2</c:v>
                </c:pt>
                <c:pt idx="2">
                  <c:v>5</c:v>
                </c:pt>
                <c:pt idx="3">
                  <c:v>6</c:v>
                </c:pt>
                <c:pt idx="4">
                  <c:v>10</c:v>
                </c:pt>
                <c:pt idx="5" formatCode="General">
                  <c:v>10</c:v>
                </c:pt>
                <c:pt idx="6" formatCode="General">
                  <c:v>10</c:v>
                </c:pt>
                <c:pt idx="7">
                  <c:v>12</c:v>
                </c:pt>
                <c:pt idx="8">
                  <c:v>14</c:v>
                </c:pt>
                <c:pt idx="9">
                  <c:v>15</c:v>
                </c:pt>
                <c:pt idx="10">
                  <c:v>30</c:v>
                </c:pt>
                <c:pt idx="11">
                  <c:v>65</c:v>
                </c:pt>
                <c:pt idx="12">
                  <c:v>72</c:v>
                </c:pt>
                <c:pt idx="13" formatCode="General">
                  <c:v>72</c:v>
                </c:pt>
                <c:pt idx="14">
                  <c:v>115</c:v>
                </c:pt>
                <c:pt idx="15">
                  <c:v>166</c:v>
                </c:pt>
                <c:pt idx="16" formatCode="General">
                  <c:v>215</c:v>
                </c:pt>
                <c:pt idx="17" formatCode="General">
                  <c:v>278</c:v>
                </c:pt>
                <c:pt idx="18" formatCode="General">
                  <c:v>349</c:v>
                </c:pt>
                <c:pt idx="19" formatCode="General">
                  <c:v>351</c:v>
                </c:pt>
                <c:pt idx="20" formatCode="General">
                  <c:v>355</c:v>
                </c:pt>
                <c:pt idx="21" formatCode="General">
                  <c:v>477</c:v>
                </c:pt>
                <c:pt idx="22" formatCode="General">
                  <c:v>594</c:v>
                </c:pt>
                <c:pt idx="23" formatCode="General">
                  <c:v>719</c:v>
                </c:pt>
                <c:pt idx="24" formatCode="General">
                  <c:v>820</c:v>
                </c:pt>
                <c:pt idx="25" formatCode="General">
                  <c:v>905</c:v>
                </c:pt>
                <c:pt idx="26" formatCode="General">
                  <c:v>955</c:v>
                </c:pt>
                <c:pt idx="27" formatCode="General">
                  <c:v>965</c:v>
                </c:pt>
                <c:pt idx="28" formatCode="General">
                  <c:v>1043</c:v>
                </c:pt>
                <c:pt idx="29" formatCode="General">
                  <c:v>1187</c:v>
                </c:pt>
                <c:pt idx="30" formatCode="General">
                  <c:v>1336</c:v>
                </c:pt>
                <c:pt idx="31" formatCode="General">
                  <c:v>1465</c:v>
                </c:pt>
                <c:pt idx="32" formatCode="General">
                  <c:v>1574</c:v>
                </c:pt>
                <c:pt idx="33" formatCode="General">
                  <c:v>1599</c:v>
                </c:pt>
                <c:pt idx="34" formatCode="General">
                  <c:v>1616</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2: Cumulative number of deaths involving COVID-19 in Scotland using different data sources 2020
</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917320794057978E-2"/>
          <c:y val="0.10610919547995266"/>
          <c:w val="0.88014498886824033"/>
          <c:h val="0.52411124729064429"/>
        </c:manualLayout>
      </c:layout>
      <c:lineChart>
        <c:grouping val="standard"/>
        <c:varyColors val="0"/>
        <c:ser>
          <c:idx val="0"/>
          <c:order val="0"/>
          <c:tx>
            <c:v>HPS</c:v>
          </c:tx>
          <c:spPr>
            <a:ln w="28575" cap="rnd">
              <a:solidFill>
                <a:schemeClr val="tx1">
                  <a:lumMod val="50000"/>
                  <a:lumOff val="50000"/>
                </a:schemeClr>
              </a:solidFill>
              <a:prstDash val="sysDash"/>
              <a:round/>
            </a:ln>
            <a:effectLst/>
          </c:spPr>
          <c:marker>
            <c:symbol val="none"/>
          </c:marker>
          <c:dPt>
            <c:idx val="30"/>
            <c:marker>
              <c:symbol val="none"/>
            </c:marker>
            <c:bubble3D val="0"/>
            <c:extLst>
              <c:ext xmlns:c16="http://schemas.microsoft.com/office/drawing/2014/chart" uri="{C3380CC4-5D6E-409C-BE32-E72D297353CC}">
                <c16:uniqueId val="{00000000-A5F8-4621-B6F6-24E97B2EAA44}"/>
              </c:ext>
            </c:extLst>
          </c:dPt>
          <c:dPt>
            <c:idx val="37"/>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3-6EAD-4203-AF13-B59061A62D4E}"/>
              </c:ext>
            </c:extLst>
          </c:dPt>
          <c:dLbls>
            <c:dLbl>
              <c:idx val="3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EAD-4203-AF13-B59061A62D4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 data'!$A$4:$A$41</c:f>
              <c:numCache>
                <c:formatCode>m/d/yyyy</c:formatCode>
                <c:ptCount val="38"/>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pt idx="31">
                  <c:v>43934</c:v>
                </c:pt>
                <c:pt idx="32">
                  <c:v>43935</c:v>
                </c:pt>
                <c:pt idx="33">
                  <c:v>43936</c:v>
                </c:pt>
                <c:pt idx="34">
                  <c:v>43937</c:v>
                </c:pt>
                <c:pt idx="35">
                  <c:v>43938</c:v>
                </c:pt>
                <c:pt idx="36">
                  <c:v>43939</c:v>
                </c:pt>
                <c:pt idx="37">
                  <c:v>43940</c:v>
                </c:pt>
              </c:numCache>
            </c:numRef>
          </c:cat>
          <c:val>
            <c:numRef>
              <c:f>'Figure 2 data'!$B$4:$B$41</c:f>
              <c:numCache>
                <c:formatCode>0</c:formatCode>
                <c:ptCount val="38"/>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numCache>
            </c:numRef>
          </c:val>
          <c:smooth val="0"/>
          <c:extLst>
            <c:ext xmlns:c16="http://schemas.microsoft.com/office/drawing/2014/chart" uri="{C3380CC4-5D6E-409C-BE32-E72D297353CC}">
              <c16:uniqueId val="{00000000-3335-4BD7-ADDD-FF0A8C1A575C}"/>
            </c:ext>
          </c:extLst>
        </c:ser>
        <c:ser>
          <c:idx val="1"/>
          <c:order val="1"/>
          <c:tx>
            <c:v>NRS</c:v>
          </c:tx>
          <c:spPr>
            <a:ln w="28575" cap="rnd">
              <a:solidFill>
                <a:schemeClr val="accent5">
                  <a:lumMod val="50000"/>
                </a:schemeClr>
              </a:solidFill>
              <a:round/>
            </a:ln>
            <a:effectLst/>
          </c:spPr>
          <c:marker>
            <c:symbol val="none"/>
          </c:marker>
          <c:dPt>
            <c:idx val="30"/>
            <c:marker>
              <c:symbol val="none"/>
            </c:marker>
            <c:bubble3D val="0"/>
            <c:extLst>
              <c:ext xmlns:c16="http://schemas.microsoft.com/office/drawing/2014/chart" uri="{C3380CC4-5D6E-409C-BE32-E72D297353CC}">
                <c16:uniqueId val="{00000001-A5F8-4621-B6F6-24E97B2EAA44}"/>
              </c:ext>
            </c:extLst>
          </c:dPt>
          <c:dPt>
            <c:idx val="3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6EAD-4203-AF13-B59061A62D4E}"/>
              </c:ext>
            </c:extLst>
          </c:dPt>
          <c:dLbls>
            <c:dLbl>
              <c:idx val="3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EAD-4203-AF13-B59061A62D4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 data'!$A$4:$A$41</c:f>
              <c:numCache>
                <c:formatCode>m/d/yyyy</c:formatCode>
                <c:ptCount val="38"/>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pt idx="31">
                  <c:v>43934</c:v>
                </c:pt>
                <c:pt idx="32">
                  <c:v>43935</c:v>
                </c:pt>
                <c:pt idx="33">
                  <c:v>43936</c:v>
                </c:pt>
                <c:pt idx="34">
                  <c:v>43937</c:v>
                </c:pt>
                <c:pt idx="35">
                  <c:v>43938</c:v>
                </c:pt>
                <c:pt idx="36">
                  <c:v>43939</c:v>
                </c:pt>
                <c:pt idx="37">
                  <c:v>43940</c:v>
                </c:pt>
              </c:numCache>
            </c:numRef>
          </c:cat>
          <c:val>
            <c:numRef>
              <c:f>'Figure 2 data'!$B$42:$B$79</c:f>
              <c:numCache>
                <c:formatCode>0</c:formatCode>
                <c:ptCount val="38"/>
                <c:pt idx="0">
                  <c:v>0</c:v>
                </c:pt>
                <c:pt idx="1">
                  <c:v>0</c:v>
                </c:pt>
                <c:pt idx="2">
                  <c:v>0</c:v>
                </c:pt>
                <c:pt idx="3">
                  <c:v>0</c:v>
                </c:pt>
                <c:pt idx="4" formatCode="#######0">
                  <c:v>2</c:v>
                </c:pt>
                <c:pt idx="5" formatCode="#######0">
                  <c:v>5</c:v>
                </c:pt>
                <c:pt idx="6" formatCode="#######0">
                  <c:v>6</c:v>
                </c:pt>
                <c:pt idx="7" formatCode="#######0">
                  <c:v>10</c:v>
                </c:pt>
                <c:pt idx="8" formatCode="#######0">
                  <c:v>10</c:v>
                </c:pt>
                <c:pt idx="9" formatCode="#######0">
                  <c:v>10</c:v>
                </c:pt>
                <c:pt idx="10" formatCode="#######0">
                  <c:v>12</c:v>
                </c:pt>
                <c:pt idx="11" formatCode="#######0">
                  <c:v>14</c:v>
                </c:pt>
                <c:pt idx="12" formatCode="#######0">
                  <c:v>15</c:v>
                </c:pt>
                <c:pt idx="13" formatCode="#######0">
                  <c:v>30</c:v>
                </c:pt>
                <c:pt idx="14" formatCode="#######0">
                  <c:v>65</c:v>
                </c:pt>
                <c:pt idx="15" formatCode="#######0">
                  <c:v>72</c:v>
                </c:pt>
                <c:pt idx="16" formatCode="#######0">
                  <c:v>72</c:v>
                </c:pt>
                <c:pt idx="17" formatCode="#######0">
                  <c:v>115</c:v>
                </c:pt>
                <c:pt idx="18" formatCode="#######0">
                  <c:v>166</c:v>
                </c:pt>
                <c:pt idx="19" formatCode="#######0">
                  <c:v>215</c:v>
                </c:pt>
                <c:pt idx="20" formatCode="#######0">
                  <c:v>278</c:v>
                </c:pt>
                <c:pt idx="21" formatCode="#######0">
                  <c:v>349</c:v>
                </c:pt>
                <c:pt idx="22" formatCode="#######0">
                  <c:v>351</c:v>
                </c:pt>
                <c:pt idx="23" formatCode="#######0">
                  <c:v>355</c:v>
                </c:pt>
                <c:pt idx="24" formatCode="#######0">
                  <c:v>477</c:v>
                </c:pt>
                <c:pt idx="25" formatCode="#######0">
                  <c:v>594</c:v>
                </c:pt>
                <c:pt idx="26" formatCode="#######0">
                  <c:v>719</c:v>
                </c:pt>
                <c:pt idx="27" formatCode="#######0">
                  <c:v>820</c:v>
                </c:pt>
                <c:pt idx="28" formatCode="#######0">
                  <c:v>905</c:v>
                </c:pt>
                <c:pt idx="29" formatCode="#######0">
                  <c:v>955</c:v>
                </c:pt>
                <c:pt idx="30" formatCode="#######0">
                  <c:v>965</c:v>
                </c:pt>
                <c:pt idx="31" formatCode="#######0">
                  <c:v>1043</c:v>
                </c:pt>
                <c:pt idx="32" formatCode="#######0">
                  <c:v>1187</c:v>
                </c:pt>
                <c:pt idx="33" formatCode="#######0">
                  <c:v>1336</c:v>
                </c:pt>
                <c:pt idx="34" formatCode="#######0">
                  <c:v>1465</c:v>
                </c:pt>
                <c:pt idx="35" formatCode="#######0">
                  <c:v>1574</c:v>
                </c:pt>
                <c:pt idx="36" formatCode="#######0">
                  <c:v>1599</c:v>
                </c:pt>
                <c:pt idx="37" formatCode="#######0">
                  <c:v>1616</c:v>
                </c:pt>
              </c:numCache>
            </c:numRef>
          </c:val>
          <c:smooth val="0"/>
          <c:extLst>
            <c:ext xmlns:c16="http://schemas.microsoft.com/office/drawing/2014/chart" uri="{C3380CC4-5D6E-409C-BE32-E72D297353CC}">
              <c16:uniqueId val="{00000001-3335-4BD7-ADDD-FF0A8C1A575C}"/>
            </c:ext>
          </c:extLst>
        </c:ser>
        <c:dLbls>
          <c:showLegendKey val="0"/>
          <c:showVal val="0"/>
          <c:showCatName val="0"/>
          <c:showSerName val="0"/>
          <c:showPercent val="0"/>
          <c:showBubbleSize val="0"/>
        </c:dLbls>
        <c:smooth val="0"/>
        <c:axId val="647860968"/>
        <c:axId val="647861952"/>
      </c:lineChart>
      <c:dateAx>
        <c:axId val="647860968"/>
        <c:scaling>
          <c:orientation val="minMax"/>
        </c:scaling>
        <c:delete val="0"/>
        <c:axPos val="b"/>
        <c:numFmt formatCode="m/d/yyyy" sourceLinked="0"/>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7861952"/>
        <c:crosses val="autoZero"/>
        <c:auto val="1"/>
        <c:lblOffset val="100"/>
        <c:baseTimeUnit val="days"/>
      </c:dateAx>
      <c:valAx>
        <c:axId val="6478619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7860968"/>
        <c:crosses val="autoZero"/>
        <c:crossBetween val="between"/>
      </c:valAx>
      <c:spPr>
        <a:noFill/>
        <a:ln>
          <a:noFill/>
        </a:ln>
        <a:effectLst/>
      </c:spPr>
    </c:plotArea>
    <c:legend>
      <c:legendPos val="r"/>
      <c:layout>
        <c:manualLayout>
          <c:xMode val="edge"/>
          <c:yMode val="edge"/>
          <c:x val="0.41149783605606105"/>
          <c:y val="0.37386205250989396"/>
          <c:w val="8.5865457586817878E-2"/>
          <c:h val="8.06764318267277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16,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0"/>
              <c:layout/>
              <c:tx>
                <c:rich>
                  <a:bodyPr/>
                  <a:lstStyle/>
                  <a:p>
                    <a:fld id="{52A96067-42BD-4AE1-9950-F547BAA1B1C4}" type="CELLRANGE">
                      <a:rPr lang="en-US"/>
                      <a:pPr/>
                      <a:t>[CELLRANGE]</a:t>
                    </a:fld>
                    <a:endParaRPr lang="en-US" baseline="0"/>
                  </a:p>
                  <a:p>
                    <a:fld id="{19A144D7-F008-4015-89A5-EF9791EBC963}"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C854-4337-B9D9-C1589BDB3557}"/>
                </c:ext>
              </c:extLst>
            </c:dLbl>
            <c:dLbl>
              <c:idx val="1"/>
              <c:layout/>
              <c:tx>
                <c:rich>
                  <a:bodyPr/>
                  <a:lstStyle/>
                  <a:p>
                    <a:fld id="{7D0F007A-E17C-425A-896E-9765D08862B6}" type="CELLRANGE">
                      <a:rPr lang="en-US"/>
                      <a:pPr/>
                      <a:t>[CELLRANGE]</a:t>
                    </a:fld>
                    <a:endParaRPr lang="en-US" baseline="0"/>
                  </a:p>
                  <a:p>
                    <a:fld id="{1CAD6DA2-0FE3-443B-A043-F6D3D5B2BE0C}"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C854-4337-B9D9-C1589BDB3557}"/>
                </c:ext>
              </c:extLst>
            </c:dLbl>
            <c:dLbl>
              <c:idx val="2"/>
              <c:layout/>
              <c:tx>
                <c:rich>
                  <a:bodyPr/>
                  <a:lstStyle/>
                  <a:p>
                    <a:fld id="{41A74BB1-13FA-492B-8EC4-9D147EBBE599}" type="CELLRANGE">
                      <a:rPr lang="en-US"/>
                      <a:pPr/>
                      <a:t>[CELLRANGE]</a:t>
                    </a:fld>
                    <a:endParaRPr lang="en-US" baseline="0"/>
                  </a:p>
                  <a:p>
                    <a:fld id="{747D2CB5-DACF-4F08-AC0F-1D11BB134EEF}"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C854-4337-B9D9-C1589BDB3557}"/>
                </c:ext>
              </c:extLst>
            </c:dLbl>
            <c:dLbl>
              <c:idx val="3"/>
              <c:layout>
                <c:manualLayout>
                  <c:x val="0"/>
                  <c:y val="3.7680341476858441E-2"/>
                </c:manualLayout>
              </c:layout>
              <c:tx>
                <c:rich>
                  <a:bodyPr/>
                  <a:lstStyle/>
                  <a:p>
                    <a:fld id="{650B08BC-D29F-4D96-9011-EDE9DC636634}" type="CELLRANGE">
                      <a:rPr lang="en-US"/>
                      <a:pPr/>
                      <a:t>[CELLRANGE]</a:t>
                    </a:fld>
                    <a:endParaRPr lang="en-US" baseline="0"/>
                  </a:p>
                  <a:p>
                    <a:fld id="{252694D2-17CC-496A-A0D4-2A6FC93A4B80}"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C854-4337-B9D9-C1589BDB3557}"/>
                </c:ext>
              </c:extLst>
            </c:dLbl>
            <c:dLbl>
              <c:idx val="4"/>
              <c:layout>
                <c:manualLayout>
                  <c:x val="-1.0021429118378569E-16"/>
                  <c:y val="3.7680341476858399E-2"/>
                </c:manualLayout>
              </c:layout>
              <c:tx>
                <c:rich>
                  <a:bodyPr/>
                  <a:lstStyle/>
                  <a:p>
                    <a:fld id="{5FE20F90-52CB-427D-9A56-0B83A2FCD52E}" type="CELLRANGE">
                      <a:rPr lang="en-US"/>
                      <a:pPr/>
                      <a:t>[CELLRANGE]</a:t>
                    </a:fld>
                    <a:endParaRPr lang="en-US" baseline="0"/>
                  </a:p>
                  <a:p>
                    <a:fld id="{EA1B44EC-590B-49F7-A37E-CC5D3736DD09}"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C854-4337-B9D9-C1589BDB3557}"/>
                </c:ext>
              </c:extLst>
            </c:dLbl>
            <c:dLbl>
              <c:idx val="5"/>
              <c:layout>
                <c:manualLayout>
                  <c:x val="0"/>
                  <c:y val="3.7680341476858392E-2"/>
                </c:manualLayout>
              </c:layout>
              <c:tx>
                <c:rich>
                  <a:bodyPr/>
                  <a:lstStyle/>
                  <a:p>
                    <a:fld id="{AC9634C0-BC3A-4F71-8DBE-F27EAB11850A}" type="CELLRANGE">
                      <a:rPr lang="en-US"/>
                      <a:pPr/>
                      <a:t>[CELLRANGE]</a:t>
                    </a:fld>
                    <a:endParaRPr lang="en-US" baseline="0"/>
                  </a:p>
                  <a:p>
                    <a:fld id="{8FC1CDAC-D8D9-44B5-9633-CD55CAB372DE}"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C854-4337-B9D9-C1589BDB3557}"/>
                </c:ext>
              </c:extLst>
            </c:dLbl>
            <c:dLbl>
              <c:idx val="6"/>
              <c:layout>
                <c:manualLayout>
                  <c:x val="-1.0021429118378569E-16"/>
                  <c:y val="3.7680341476858399E-2"/>
                </c:manualLayout>
              </c:layout>
              <c:tx>
                <c:rich>
                  <a:bodyPr/>
                  <a:lstStyle/>
                  <a:p>
                    <a:fld id="{942AF0F1-248B-478F-865A-FAAA59220ED2}" type="CELLRANGE">
                      <a:rPr lang="en-US"/>
                      <a:pPr/>
                      <a:t>[CELLRANGE]</a:t>
                    </a:fld>
                    <a:endParaRPr lang="en-US" baseline="0"/>
                  </a:p>
                  <a:p>
                    <a:fld id="{DFF5093B-2083-4B80-9241-6422F6C435A8}"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General</c:formatCode>
                <c:ptCount val="7"/>
                <c:pt idx="0">
                  <c:v>0</c:v>
                </c:pt>
                <c:pt idx="1">
                  <c:v>0</c:v>
                </c:pt>
                <c:pt idx="2" formatCode="0">
                  <c:v>10</c:v>
                </c:pt>
                <c:pt idx="3" formatCode="0">
                  <c:v>154</c:v>
                </c:pt>
                <c:pt idx="4" formatCode="0">
                  <c:v>263</c:v>
                </c:pt>
                <c:pt idx="5" formatCode="0">
                  <c:v>586</c:v>
                </c:pt>
                <c:pt idx="6" formatCode="0">
                  <c:v>603</c:v>
                </c:pt>
              </c:numCache>
            </c:numRef>
          </c:val>
          <c:extLst>
            <c:ext xmlns:c15="http://schemas.microsoft.com/office/drawing/2012/chart" uri="{02D57815-91ED-43cb-92C2-25804820EDAC}">
              <c15:datalabelsRange>
                <c15:f>'Figure 3a and 3b data'!$E$5:$E$11</c15:f>
                <c15:dlblRangeCache>
                  <c:ptCount val="7"/>
                  <c:pt idx="0">
                    <c:v>0.0%</c:v>
                  </c:pt>
                  <c:pt idx="1">
                    <c:v>0.0%</c:v>
                  </c:pt>
                  <c:pt idx="2">
                    <c:v>0.6%</c:v>
                  </c:pt>
                  <c:pt idx="3">
                    <c:v>9.5%</c:v>
                  </c:pt>
                  <c:pt idx="4">
                    <c:v>16.3%</c:v>
                  </c:pt>
                  <c:pt idx="5">
                    <c:v>36.3%</c:v>
                  </c:pt>
                  <c:pt idx="6">
                    <c:v>37.3%</c:v>
                  </c:pt>
                </c15:dlblRangeCache>
              </c15:datalabelsRange>
            </c:ex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16,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853855423540636E-2"/>
          <c:y val="0.55243583792771966"/>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0"/>
              <c:layout/>
              <c:tx>
                <c:rich>
                  <a:bodyPr/>
                  <a:lstStyle/>
                  <a:p>
                    <a:fld id="{3868270D-7BB0-4F4B-911C-20879909E01C}" type="CELLRANGE">
                      <a:rPr lang="en-US"/>
                      <a:pPr/>
                      <a:t>[CELLRANGE]</a:t>
                    </a:fld>
                    <a:endParaRPr lang="en-US" baseline="0"/>
                  </a:p>
                  <a:p>
                    <a:fld id="{09CF7681-AD35-4546-B95E-DA32B50432C2}"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7B6A-44C8-B9C0-5E4CD3522BB4}"/>
                </c:ext>
              </c:extLst>
            </c:dLbl>
            <c:dLbl>
              <c:idx val="1"/>
              <c:layout/>
              <c:tx>
                <c:rich>
                  <a:bodyPr/>
                  <a:lstStyle/>
                  <a:p>
                    <a:fld id="{59F8E42E-1B21-4B06-B237-AD5770B2C929}" type="CELLRANGE">
                      <a:rPr lang="en-US"/>
                      <a:pPr/>
                      <a:t>[CELLRANGE]</a:t>
                    </a:fld>
                    <a:endParaRPr lang="en-US" baseline="0"/>
                  </a:p>
                  <a:p>
                    <a:fld id="{AD197593-CD1A-4867-9A6D-02F4EDED8270}"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7B6A-44C8-B9C0-5E4CD3522BB4}"/>
                </c:ext>
              </c:extLst>
            </c:dLbl>
            <c:dLbl>
              <c:idx val="2"/>
              <c:layout>
                <c:manualLayout>
                  <c:x val="-5.0107145591892844E-17"/>
                  <c:y val="3.7680341476858399E-2"/>
                </c:manualLayout>
              </c:layout>
              <c:tx>
                <c:rich>
                  <a:bodyPr/>
                  <a:lstStyle/>
                  <a:p>
                    <a:fld id="{B4044D6F-0934-4DA9-A9FC-A1614F93E184}" type="CELLRANGE">
                      <a:rPr lang="en-US"/>
                      <a:pPr/>
                      <a:t>[CELLRANGE]</a:t>
                    </a:fld>
                    <a:endParaRPr lang="en-US" baseline="0"/>
                  </a:p>
                  <a:p>
                    <a:fld id="{DD06743C-2773-4E1A-8AF9-9A878F3C220C}"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7B6A-44C8-B9C0-5E4CD3522BB4}"/>
                </c:ext>
              </c:extLst>
            </c:dLbl>
            <c:dLbl>
              <c:idx val="3"/>
              <c:layout>
                <c:manualLayout>
                  <c:x val="-1.0021429118378569E-16"/>
                  <c:y val="3.9773693781128161E-2"/>
                </c:manualLayout>
              </c:layout>
              <c:tx>
                <c:rich>
                  <a:bodyPr/>
                  <a:lstStyle/>
                  <a:p>
                    <a:fld id="{292249F8-3FCF-441A-BCD8-0B665FA3D5E0}" type="CELLRANGE">
                      <a:rPr lang="en-US"/>
                      <a:pPr/>
                      <a:t>[CELLRANGE]</a:t>
                    </a:fld>
                    <a:endParaRPr lang="en-US" baseline="0"/>
                  </a:p>
                  <a:p>
                    <a:fld id="{555BDFEC-6E6B-40AE-9622-BF4F4A97EDC5}"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7B6A-44C8-B9C0-5E4CD3522BB4}"/>
                </c:ext>
              </c:extLst>
            </c:dLbl>
            <c:dLbl>
              <c:idx val="4"/>
              <c:layout>
                <c:manualLayout>
                  <c:x val="0"/>
                  <c:y val="3.7680341476858399E-2"/>
                </c:manualLayout>
              </c:layout>
              <c:tx>
                <c:rich>
                  <a:bodyPr/>
                  <a:lstStyle/>
                  <a:p>
                    <a:fld id="{50BBC816-FDB7-4FB5-A66B-6DCD14C436E6}" type="CELLRANGE">
                      <a:rPr lang="en-US"/>
                      <a:pPr/>
                      <a:t>[CELLRANGE]</a:t>
                    </a:fld>
                    <a:endParaRPr lang="en-US" baseline="0"/>
                  </a:p>
                  <a:p>
                    <a:fld id="{F9E0F53C-E428-43F0-8D82-5FAEEA7766ED}"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7B6A-44C8-B9C0-5E4CD3522BB4}"/>
                </c:ext>
              </c:extLst>
            </c:dLbl>
            <c:dLbl>
              <c:idx val="5"/>
              <c:layout>
                <c:manualLayout>
                  <c:x val="-1.0021429118378569E-16"/>
                  <c:y val="3.9773693781128314E-2"/>
                </c:manualLayout>
              </c:layout>
              <c:tx>
                <c:rich>
                  <a:bodyPr/>
                  <a:lstStyle/>
                  <a:p>
                    <a:fld id="{233D1494-E3FC-4059-BD83-4AE77C30A0BC}" type="CELLRANGE">
                      <a:rPr lang="en-US"/>
                      <a:pPr/>
                      <a:t>[CELLRANGE]</a:t>
                    </a:fld>
                    <a:endParaRPr lang="en-US" baseline="0"/>
                  </a:p>
                  <a:p>
                    <a:fld id="{067BD0BE-3CB7-410E-89DD-FC3AC0BFFCA2}"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7B6A-44C8-B9C0-5E4CD3522BB4}"/>
                </c:ext>
              </c:extLst>
            </c:dLbl>
            <c:dLbl>
              <c:idx val="6"/>
              <c:layout>
                <c:manualLayout>
                  <c:x val="-1.0021429118378569E-16"/>
                  <c:y val="3.9773693781128314E-2"/>
                </c:manualLayout>
              </c:layout>
              <c:tx>
                <c:rich>
                  <a:bodyPr/>
                  <a:lstStyle/>
                  <a:p>
                    <a:fld id="{2753074A-F6D5-4263-BC1F-987633902207}" type="CELLRANGE">
                      <a:rPr lang="en-US"/>
                      <a:pPr/>
                      <a:t>[CELLRANGE]</a:t>
                    </a:fld>
                    <a:endParaRPr lang="en-US" baseline="0"/>
                  </a:p>
                  <a:p>
                    <a:fld id="{D11DB310-D88B-461F-A8D6-0E374E66F25F}"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General</c:formatCode>
                <c:ptCount val="7"/>
                <c:pt idx="0">
                  <c:v>53</c:v>
                </c:pt>
                <c:pt idx="1">
                  <c:v>27</c:v>
                </c:pt>
                <c:pt idx="2">
                  <c:v>689</c:v>
                </c:pt>
                <c:pt idx="3">
                  <c:v>2914</c:v>
                </c:pt>
                <c:pt idx="4">
                  <c:v>3881</c:v>
                </c:pt>
                <c:pt idx="5">
                  <c:v>6434</c:v>
                </c:pt>
                <c:pt idx="6">
                  <c:v>7448</c:v>
                </c:pt>
              </c:numCache>
            </c:numRef>
          </c:val>
          <c:extLst>
            <c:ext xmlns:c15="http://schemas.microsoft.com/office/drawing/2012/chart" uri="{02D57815-91ED-43cb-92C2-25804820EDAC}">
              <c15:datalabelsRange>
                <c15:f>'Figure 3a and 3b data'!$C$5:$C$11</c15:f>
                <c15:dlblRangeCache>
                  <c:ptCount val="7"/>
                  <c:pt idx="0">
                    <c:v>0.2%</c:v>
                  </c:pt>
                  <c:pt idx="1">
                    <c:v>0.1%</c:v>
                  </c:pt>
                  <c:pt idx="2">
                    <c:v>3.2%</c:v>
                  </c:pt>
                  <c:pt idx="3">
                    <c:v>13.6%</c:v>
                  </c:pt>
                  <c:pt idx="4">
                    <c:v>18.1%</c:v>
                  </c:pt>
                  <c:pt idx="5">
                    <c:v>30.0%</c:v>
                  </c:pt>
                  <c:pt idx="6">
                    <c:v>34.7%</c:v>
                  </c:pt>
                </c15:dlblRangeCache>
              </c15:datalabelsRange>
            </c:ex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1.3020270244817543E-2"/>
              <c:y val="0.623656121237102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16 of 2020, </a:t>
            </a:r>
          </a:p>
          <a:p>
            <a:pPr>
              <a:defRPr sz="1200"/>
            </a:pPr>
            <a:r>
              <a:rPr lang="en-US" sz="1200"/>
              <a:t>by health board of residence,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44456354419361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tx>
                <c:rich>
                  <a:bodyPr/>
                  <a:lstStyle/>
                  <a:p>
                    <a:fld id="{385781F0-5F14-419C-9B8F-95FBC20A129B}" type="CELLRANGE">
                      <a:rPr lang="en-US"/>
                      <a:pPr/>
                      <a:t>[CELLRANGE]</a:t>
                    </a:fld>
                    <a:r>
                      <a:rPr lang="en-US" baseline="0"/>
                      <a:t>
</a:t>
                    </a:r>
                    <a:fld id="{C4EE1EFF-E772-494E-9B72-E686EE679680}"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03DE-4376-A5F6-509EBB8C7AAE}"/>
                </c:ext>
              </c:extLst>
            </c:dLbl>
            <c:dLbl>
              <c:idx val="1"/>
              <c:layout>
                <c:manualLayout>
                  <c:x val="0"/>
                  <c:y val="3.977369378112839E-2"/>
                </c:manualLayout>
              </c:layout>
              <c:tx>
                <c:rich>
                  <a:bodyPr/>
                  <a:lstStyle/>
                  <a:p>
                    <a:fld id="{84B6B0D3-91F4-4979-B7CD-DAEF96C5395B}" type="CELLRANGE">
                      <a:rPr lang="en-US"/>
                      <a:pPr/>
                      <a:t>[CELLRANGE]</a:t>
                    </a:fld>
                    <a:r>
                      <a:rPr lang="en-US" baseline="0"/>
                      <a:t>
</a:t>
                    </a:r>
                    <a:fld id="{10DB2612-E714-4B36-9CFD-416889AB2812}"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03DE-4376-A5F6-509EBB8C7AAE}"/>
                </c:ext>
              </c:extLst>
            </c:dLbl>
            <c:dLbl>
              <c:idx val="2"/>
              <c:layout>
                <c:manualLayout>
                  <c:x val="0"/>
                  <c:y val="3.9773693781128237E-2"/>
                </c:manualLayout>
              </c:layout>
              <c:tx>
                <c:rich>
                  <a:bodyPr/>
                  <a:lstStyle/>
                  <a:p>
                    <a:fld id="{8A723847-60DC-4E14-8DD6-3BC37306D118}" type="CELLRANGE">
                      <a:rPr lang="en-US"/>
                      <a:pPr/>
                      <a:t>[CELLRANGE]</a:t>
                    </a:fld>
                    <a:r>
                      <a:rPr lang="en-US" baseline="0"/>
                      <a:t>
</a:t>
                    </a:r>
                    <a:fld id="{2F67A8D7-202B-4DD9-BA9E-557B781F7807}"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03DE-4376-A5F6-509EBB8C7AAE}"/>
                </c:ext>
              </c:extLst>
            </c:dLbl>
            <c:dLbl>
              <c:idx val="3"/>
              <c:layout>
                <c:manualLayout>
                  <c:x val="0"/>
                  <c:y val="3.7680341476858323E-2"/>
                </c:manualLayout>
              </c:layout>
              <c:tx>
                <c:rich>
                  <a:bodyPr/>
                  <a:lstStyle/>
                  <a:p>
                    <a:fld id="{D4AF5EC5-FB54-456B-8EAB-6D6013F00BBC}" type="CELLRANGE">
                      <a:rPr lang="en-US"/>
                      <a:pPr/>
                      <a:t>[CELLRANGE]</a:t>
                    </a:fld>
                    <a:r>
                      <a:rPr lang="en-US" baseline="0"/>
                      <a:t>
</a:t>
                    </a:r>
                    <a:fld id="{CD2A7ABE-F631-4AC4-8F81-F68C601B44B2}"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03DE-4376-A5F6-509EBB8C7AAE}"/>
                </c:ext>
              </c:extLst>
            </c:dLbl>
            <c:dLbl>
              <c:idx val="4"/>
              <c:layout>
                <c:manualLayout>
                  <c:x val="0"/>
                  <c:y val="4.1867046085398145E-2"/>
                </c:manualLayout>
              </c:layout>
              <c:tx>
                <c:rich>
                  <a:bodyPr/>
                  <a:lstStyle/>
                  <a:p>
                    <a:fld id="{31F24178-BADB-4D42-9B99-D461D5A62C7B}" type="CELLRANGE">
                      <a:rPr lang="en-US"/>
                      <a:pPr/>
                      <a:t>[CELLRANGE]</a:t>
                    </a:fld>
                    <a:r>
                      <a:rPr lang="en-US" baseline="0"/>
                      <a:t>
</a:t>
                    </a:r>
                    <a:fld id="{8538D981-A690-457D-ABF8-EA3F1393E8CE}"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03DE-4376-A5F6-509EBB8C7AAE}"/>
                </c:ext>
              </c:extLst>
            </c:dLbl>
            <c:dLbl>
              <c:idx val="5"/>
              <c:layout>
                <c:manualLayout>
                  <c:x val="0"/>
                  <c:y val="4.1867046085398145E-2"/>
                </c:manualLayout>
              </c:layout>
              <c:tx>
                <c:rich>
                  <a:bodyPr/>
                  <a:lstStyle/>
                  <a:p>
                    <a:fld id="{2E9CFA2C-115C-48FF-9C4B-95B2A1024BCA}" type="CELLRANGE">
                      <a:rPr lang="en-US"/>
                      <a:pPr/>
                      <a:t>[CELLRANGE]</a:t>
                    </a:fld>
                    <a:r>
                      <a:rPr lang="en-US" baseline="0"/>
                      <a:t>
</a:t>
                    </a:r>
                    <a:fld id="{D29B4CF2-7829-4E57-8F43-2DA502EEAFE4}"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tx>
                <c:rich>
                  <a:bodyPr/>
                  <a:lstStyle/>
                  <a:p>
                    <a:fld id="{6ECE6497-A801-45BE-86E5-DA53270CD223}" type="CELLRANGE">
                      <a:rPr lang="en-US"/>
                      <a:pPr/>
                      <a:t>[CELLRANGE]</a:t>
                    </a:fld>
                    <a:r>
                      <a:rPr lang="en-US" baseline="0"/>
                      <a:t>
</a:t>
                    </a:r>
                    <a:fld id="{4E54E651-BE62-48D5-9F27-E814C3FB22AF}"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03DE-4376-A5F6-509EBB8C7AAE}"/>
                </c:ext>
              </c:extLst>
            </c:dLbl>
            <c:dLbl>
              <c:idx val="7"/>
              <c:layout>
                <c:manualLayout>
                  <c:x val="0"/>
                  <c:y val="3.9773693781128237E-2"/>
                </c:manualLayout>
              </c:layout>
              <c:tx>
                <c:rich>
                  <a:bodyPr/>
                  <a:lstStyle/>
                  <a:p>
                    <a:fld id="{41571788-AAA6-4A81-98B3-F214FDD5AB34}" type="CELLRANGE">
                      <a:rPr lang="en-US"/>
                      <a:pPr/>
                      <a:t>[CELLRANGE]</a:t>
                    </a:fld>
                    <a:r>
                      <a:rPr lang="en-US" baseline="0"/>
                      <a:t>
</a:t>
                    </a:r>
                    <a:fld id="{BBB9FC82-4C1F-4BBF-9711-CE49D14718D7}"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03DE-4376-A5F6-509EBB8C7AAE}"/>
                </c:ext>
              </c:extLst>
            </c:dLbl>
            <c:dLbl>
              <c:idx val="8"/>
              <c:layout>
                <c:manualLayout>
                  <c:x val="0"/>
                  <c:y val="3.7680341476858399E-2"/>
                </c:manualLayout>
              </c:layout>
              <c:tx>
                <c:rich>
                  <a:bodyPr/>
                  <a:lstStyle/>
                  <a:p>
                    <a:fld id="{DEA03861-1D55-45D5-B2AF-A4DBD15269EE}" type="CELLRANGE">
                      <a:rPr lang="en-US"/>
                      <a:pPr/>
                      <a:t>[CELLRANGE]</a:t>
                    </a:fld>
                    <a:r>
                      <a:rPr lang="en-US" baseline="0"/>
                      <a:t>
</a:t>
                    </a:r>
                    <a:fld id="{43432BA3-1523-47A4-815E-9FC14AA22909}"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03DE-4376-A5F6-509EBB8C7AAE}"/>
                </c:ext>
              </c:extLst>
            </c:dLbl>
            <c:dLbl>
              <c:idx val="9"/>
              <c:layout>
                <c:manualLayout>
                  <c:x val="0"/>
                  <c:y val="3.9773693781128314E-2"/>
                </c:manualLayout>
              </c:layout>
              <c:tx>
                <c:rich>
                  <a:bodyPr/>
                  <a:lstStyle/>
                  <a:p>
                    <a:fld id="{6D9FC6C2-1412-41B6-BF70-EB0F58FC37D9}" type="CELLRANGE">
                      <a:rPr lang="en-US"/>
                      <a:pPr/>
                      <a:t>[CELLRANGE]</a:t>
                    </a:fld>
                    <a:r>
                      <a:rPr lang="en-US" baseline="0"/>
                      <a:t>
</a:t>
                    </a:r>
                    <a:fld id="{F06EB0A9-0BB2-4E3F-A68F-BD0FF0750E08}"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03DE-4376-A5F6-509EBB8C7AAE}"/>
                </c:ext>
              </c:extLst>
            </c:dLbl>
            <c:dLbl>
              <c:idx val="10"/>
              <c:layout/>
              <c:tx>
                <c:rich>
                  <a:bodyPr/>
                  <a:lstStyle/>
                  <a:p>
                    <a:fld id="{82421D7E-8A1B-424B-B5A7-4A9CF94D8104}" type="CELLRANGE">
                      <a:rPr lang="en-US"/>
                      <a:pPr/>
                      <a:t>[CELLRANGE]</a:t>
                    </a:fld>
                    <a:r>
                      <a:rPr lang="en-US" baseline="0"/>
                      <a:t>
</a:t>
                    </a:r>
                    <a:fld id="{6A7F62E5-E10E-4814-9C36-593425B47B9E}"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03DE-4376-A5F6-509EBB8C7AAE}"/>
                </c:ext>
              </c:extLst>
            </c:dLbl>
            <c:dLbl>
              <c:idx val="11"/>
              <c:layout/>
              <c:tx>
                <c:rich>
                  <a:bodyPr/>
                  <a:lstStyle/>
                  <a:p>
                    <a:fld id="{960A62A1-AFFE-45A3-B1A3-4A65FDC07710}" type="CELLRANGE">
                      <a:rPr lang="en-US"/>
                      <a:pPr/>
                      <a:t>[CELLRANGE]</a:t>
                    </a:fld>
                    <a:r>
                      <a:rPr lang="en-US" baseline="0"/>
                      <a:t>
</a:t>
                    </a:r>
                    <a:fld id="{D0FC8E37-2560-4EF8-998E-3B79A8907C3E}"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03DE-4376-A5F6-509EBB8C7AAE}"/>
                </c:ext>
              </c:extLst>
            </c:dLbl>
            <c:dLbl>
              <c:idx val="12"/>
              <c:layout>
                <c:manualLayout>
                  <c:x val="0"/>
                  <c:y val="3.7680341476858323E-2"/>
                </c:manualLayout>
              </c:layout>
              <c:tx>
                <c:rich>
                  <a:bodyPr/>
                  <a:lstStyle/>
                  <a:p>
                    <a:fld id="{D6BC7019-BF25-4CAC-8014-B7E1EE657340}" type="CELLRANGE">
                      <a:rPr lang="en-US"/>
                      <a:pPr/>
                      <a:t>[CELLRANGE]</a:t>
                    </a:fld>
                    <a:r>
                      <a:rPr lang="en-US" baseline="0"/>
                      <a:t>
</a:t>
                    </a:r>
                    <a:fld id="{F7EA44C3-0BA3-4182-AD01-75377A94781F}"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C-03DE-4376-A5F6-509EBB8C7AAE}"/>
                </c:ext>
              </c:extLst>
            </c:dLbl>
            <c:dLbl>
              <c:idx val="13"/>
              <c:layout/>
              <c:tx>
                <c:rich>
                  <a:bodyPr/>
                  <a:lstStyle/>
                  <a:p>
                    <a:fld id="{C502342A-43AA-479B-B163-89713D438149}" type="CELLRANGE">
                      <a:rPr lang="en-US"/>
                      <a:pPr/>
                      <a:t>[CELLRANGE]</a:t>
                    </a:fld>
                    <a:r>
                      <a:rPr lang="en-US" baseline="0"/>
                      <a:t>
</a:t>
                    </a:r>
                    <a:fld id="{0E77F711-B07E-429D-88E4-94A074A8D2DF}" type="VALUE">
                      <a:rPr lang="en-US" baseline="0"/>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layout/>
                <c15:showDataLabelsRange val="1"/>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120</c:v>
                </c:pt>
                <c:pt idx="1">
                  <c:v>38</c:v>
                </c:pt>
                <c:pt idx="2">
                  <c:v>31</c:v>
                </c:pt>
                <c:pt idx="3">
                  <c:v>85</c:v>
                </c:pt>
                <c:pt idx="4">
                  <c:v>90</c:v>
                </c:pt>
                <c:pt idx="5">
                  <c:v>90</c:v>
                </c:pt>
                <c:pt idx="6">
                  <c:v>513</c:v>
                </c:pt>
                <c:pt idx="7">
                  <c:v>50</c:v>
                </c:pt>
                <c:pt idx="8">
                  <c:v>228</c:v>
                </c:pt>
                <c:pt idx="9">
                  <c:v>256</c:v>
                </c:pt>
                <c:pt idx="10">
                  <c:v>2</c:v>
                </c:pt>
                <c:pt idx="11">
                  <c:v>6</c:v>
                </c:pt>
                <c:pt idx="12">
                  <c:v>106</c:v>
                </c:pt>
                <c:pt idx="13">
                  <c:v>1</c:v>
                </c:pt>
              </c:numCache>
            </c:numRef>
          </c:val>
          <c:extLst>
            <c:ext xmlns:c15="http://schemas.microsoft.com/office/drawing/2012/chart" uri="{02D57815-91ED-43cb-92C2-25804820EDAC}">
              <c15:datalabelsRange>
                <c15:f>'Figure 4 data'!$E$5:$E$18</c15:f>
                <c15:dlblRangeCache>
                  <c:ptCount val="14"/>
                  <c:pt idx="0">
                    <c:v>3.2</c:v>
                  </c:pt>
                  <c:pt idx="1">
                    <c:v>3.3</c:v>
                  </c:pt>
                  <c:pt idx="2">
                    <c:v>2.1</c:v>
                  </c:pt>
                  <c:pt idx="3">
                    <c:v>2.3</c:v>
                  </c:pt>
                  <c:pt idx="4">
                    <c:v>2.9</c:v>
                  </c:pt>
                  <c:pt idx="5">
                    <c:v>1.5</c:v>
                  </c:pt>
                  <c:pt idx="6">
                    <c:v>4.4</c:v>
                  </c:pt>
                  <c:pt idx="7">
                    <c:v>1.6</c:v>
                  </c:pt>
                  <c:pt idx="8">
                    <c:v>3.5</c:v>
                  </c:pt>
                  <c:pt idx="9">
                    <c:v>2.9</c:v>
                  </c:pt>
                  <c:pt idx="10">
                    <c:v>0.9</c:v>
                  </c:pt>
                  <c:pt idx="11">
                    <c:v>2.6</c:v>
                  </c:pt>
                  <c:pt idx="12">
                    <c:v>2.5</c:v>
                  </c:pt>
                  <c:pt idx="13">
                    <c:v>0.4</c:v>
                  </c:pt>
                </c15:dlblRangeCache>
              </c15:datalabelsRange>
            </c:ex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Lbls>
            <c:dLbl>
              <c:idx val="15"/>
              <c:layout/>
              <c:tx>
                <c:rich>
                  <a:bodyPr/>
                  <a:lstStyle/>
                  <a:p>
                    <a:fld id="{68C8F69A-092C-410A-8A16-C64C8BE1C73B}"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B733-45CA-A404-C51E7459AA0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data'!$B$3:$Q$3</c:f>
              <c:strCache>
                <c:ptCount val="16"/>
                <c:pt idx="0">
                  <c:v>Week 1:
30 Dec</c:v>
                </c:pt>
                <c:pt idx="1">
                  <c:v>Week 2:
 6 Jan</c:v>
                </c:pt>
                <c:pt idx="2">
                  <c:v>Week3: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pt idx="15">
                  <c:v>Week 16: 
13 Apr</c:v>
                </c:pt>
              </c:strCache>
            </c:strRef>
          </c:cat>
          <c:val>
            <c:numRef>
              <c:f>'Figure 5 data'!$B$5:$Q$5</c:f>
              <c:numCache>
                <c:formatCode>General</c:formatCode>
                <c:ptCount val="16"/>
                <c:pt idx="0">
                  <c:v>1161</c:v>
                </c:pt>
                <c:pt idx="1">
                  <c:v>1567</c:v>
                </c:pt>
                <c:pt idx="2">
                  <c:v>1322</c:v>
                </c:pt>
                <c:pt idx="3">
                  <c:v>1226</c:v>
                </c:pt>
                <c:pt idx="4">
                  <c:v>1188</c:v>
                </c:pt>
                <c:pt idx="5">
                  <c:v>1216</c:v>
                </c:pt>
                <c:pt idx="6">
                  <c:v>1162</c:v>
                </c:pt>
                <c:pt idx="7">
                  <c:v>1162</c:v>
                </c:pt>
                <c:pt idx="8">
                  <c:v>1171</c:v>
                </c:pt>
                <c:pt idx="9">
                  <c:v>1207</c:v>
                </c:pt>
                <c:pt idx="10">
                  <c:v>1156</c:v>
                </c:pt>
                <c:pt idx="11">
                  <c:v>1196</c:v>
                </c:pt>
                <c:pt idx="12">
                  <c:v>1079</c:v>
                </c:pt>
                <c:pt idx="13">
                  <c:v>1744</c:v>
                </c:pt>
                <c:pt idx="14">
                  <c:v>1978</c:v>
                </c:pt>
                <c:pt idx="15">
                  <c:v>1911</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Lbls>
            <c:dLbl>
              <c:idx val="15"/>
              <c:layout/>
              <c:tx>
                <c:rich>
                  <a:bodyPr/>
                  <a:lstStyle/>
                  <a:p>
                    <a:fld id="{1FDC4698-DAFE-45D4-A81F-C320B52EA9A6}"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733-45CA-A404-C51E7459AA0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data'!$B$3:$Q$3</c:f>
              <c:strCache>
                <c:ptCount val="16"/>
                <c:pt idx="0">
                  <c:v>Week 1:
30 Dec</c:v>
                </c:pt>
                <c:pt idx="1">
                  <c:v>Week 2:
 6 Jan</c:v>
                </c:pt>
                <c:pt idx="2">
                  <c:v>Week3: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pt idx="15">
                  <c:v>Week 16: 
13 Apr</c:v>
                </c:pt>
              </c:strCache>
            </c:strRef>
          </c:cat>
          <c:val>
            <c:numRef>
              <c:f>'Figure 5 data'!$B$6:$Q$6</c:f>
              <c:numCache>
                <c:formatCode>0</c:formatCode>
                <c:ptCount val="16"/>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5"/>
            <c:marker>
              <c:symbol val="none"/>
            </c:marker>
            <c:bubble3D val="0"/>
            <c:extLst>
              <c:ext xmlns:c16="http://schemas.microsoft.com/office/drawing/2014/chart" uri="{C3380CC4-5D6E-409C-BE32-E72D297353CC}">
                <c16:uniqueId val="{00000002-B733-45CA-A404-C51E7459AA0C}"/>
              </c:ext>
            </c:extLst>
          </c:dPt>
          <c:dLbls>
            <c:dLbl>
              <c:idx val="13"/>
              <c:delete val="1"/>
              <c:extLst>
                <c:ext xmlns:c15="http://schemas.microsoft.com/office/drawing/2012/chart" uri="{CE6537A1-D6FC-4f65-9D91-7224C49458BB}"/>
                <c:ext xmlns:c16="http://schemas.microsoft.com/office/drawing/2014/chart" uri="{C3380CC4-5D6E-409C-BE32-E72D297353CC}">
                  <c16:uniqueId val="{00000003-B7FD-45DB-A3AC-D4D92BE8AE44}"/>
                </c:ext>
              </c:extLst>
            </c:dLbl>
            <c:dLbl>
              <c:idx val="15"/>
              <c:layout>
                <c:manualLayout>
                  <c:x val="-8.8843398157625389E-3"/>
                  <c:y val="-2.4346917450365727E-2"/>
                </c:manualLayout>
              </c:layout>
              <c:dLblPos val="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B733-45CA-A404-C51E7459AA0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data'!$B$3:$Q$3</c:f>
              <c:strCache>
                <c:ptCount val="16"/>
                <c:pt idx="0">
                  <c:v>Week 1:
30 Dec</c:v>
                </c:pt>
                <c:pt idx="1">
                  <c:v>Week 2:
 6 Jan</c:v>
                </c:pt>
                <c:pt idx="2">
                  <c:v>Week3: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pt idx="15">
                  <c:v>Week 16: 
13 Apr</c:v>
                </c:pt>
              </c:strCache>
            </c:strRef>
          </c:cat>
          <c:val>
            <c:numRef>
              <c:f>'Figure 5 data'!$B$7:$Q$7</c:f>
              <c:numCache>
                <c:formatCode>#,##0</c:formatCode>
                <c:ptCount val="16"/>
                <c:pt idx="0">
                  <c:v>0</c:v>
                </c:pt>
                <c:pt idx="1">
                  <c:v>0</c:v>
                </c:pt>
                <c:pt idx="2">
                  <c:v>0</c:v>
                </c:pt>
                <c:pt idx="3">
                  <c:v>0</c:v>
                </c:pt>
                <c:pt idx="4">
                  <c:v>0</c:v>
                </c:pt>
                <c:pt idx="5">
                  <c:v>0</c:v>
                </c:pt>
                <c:pt idx="6">
                  <c:v>0</c:v>
                </c:pt>
                <c:pt idx="7">
                  <c:v>0</c:v>
                </c:pt>
                <c:pt idx="8">
                  <c:v>0</c:v>
                </c:pt>
                <c:pt idx="9">
                  <c:v>0</c:v>
                </c:pt>
                <c:pt idx="10">
                  <c:v>0</c:v>
                </c:pt>
                <c:pt idx="11">
                  <c:v>10</c:v>
                </c:pt>
                <c:pt idx="12">
                  <c:v>62</c:v>
                </c:pt>
                <c:pt idx="13">
                  <c:v>283</c:v>
                </c:pt>
                <c:pt idx="14">
                  <c:v>610</c:v>
                </c:pt>
                <c:pt idx="15">
                  <c:v>651</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 and date beginning</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14, 15 and 16,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6826352830548437E-2"/>
          <c:y val="7.1520195277253493E-2"/>
          <c:w val="0.7976474169121861"/>
          <c:h val="0.82910553224997252"/>
        </c:manualLayout>
      </c:layout>
      <c:barChart>
        <c:barDir val="col"/>
        <c:grouping val="stacked"/>
        <c:varyColors val="0"/>
        <c:ser>
          <c:idx val="3"/>
          <c:order val="0"/>
          <c:tx>
            <c:strRef>
              <c:f>'Figure 6 data'!$A$26</c:f>
              <c:strCache>
                <c:ptCount val="1"/>
                <c:pt idx="0">
                  <c:v>Respiratory</c:v>
                </c:pt>
              </c:strCache>
            </c:strRef>
          </c:tx>
          <c:spPr>
            <a:solidFill>
              <a:srgbClr val="002060"/>
            </a:solidFill>
            <a:ln>
              <a:solidFill>
                <a:schemeClr val="tx1"/>
              </a:solidFill>
            </a:ln>
            <a:effectLst/>
          </c:spPr>
          <c:invertIfNegative val="0"/>
          <c:dLbls>
            <c:dLbl>
              <c:idx val="0"/>
              <c:layout>
                <c:manualLayout>
                  <c:x val="8.1994458164587405E-2"/>
                  <c:y val="-2.512022765123893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8F3F-4E69-A1A2-CFC56B046C3F}"/>
                </c:ext>
              </c:extLst>
            </c:dLbl>
            <c:dLbl>
              <c:idx val="1"/>
              <c:layout>
                <c:manualLayout>
                  <c:x val="9.0193903981046153E-2"/>
                  <c:y val="-5.23338076067477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8F3F-4E69-A1A2-CFC56B046C3F}"/>
                </c:ext>
              </c:extLst>
            </c:dLbl>
            <c:dLbl>
              <c:idx val="2"/>
              <c:layout>
                <c:manualLayout>
                  <c:x val="-8.6023485063611987E-2"/>
                  <c:y val="4.39613873750087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data'!$O$3:$Q$3</c:f>
              <c:numCache>
                <c:formatCode>#######0</c:formatCode>
                <c:ptCount val="3"/>
                <c:pt idx="0">
                  <c:v>14</c:v>
                </c:pt>
                <c:pt idx="1">
                  <c:v>15</c:v>
                </c:pt>
                <c:pt idx="2">
                  <c:v>16</c:v>
                </c:pt>
              </c:numCache>
            </c:numRef>
          </c:cat>
          <c:val>
            <c:numRef>
              <c:f>'Figure 6 data'!$O$26:$Q$26</c:f>
              <c:numCache>
                <c:formatCode>#######0</c:formatCode>
                <c:ptCount val="3"/>
                <c:pt idx="0">
                  <c:v>17</c:v>
                </c:pt>
                <c:pt idx="1">
                  <c:v>2</c:v>
                </c:pt>
                <c:pt idx="2">
                  <c:v>-26</c:v>
                </c:pt>
              </c:numCache>
            </c:numRef>
          </c:val>
          <c:extLst>
            <c:ext xmlns:c16="http://schemas.microsoft.com/office/drawing/2014/chart" uri="{C3380CC4-5D6E-409C-BE32-E72D297353CC}">
              <c16:uniqueId val="{00000002-0B3A-4014-B98D-226C2028580B}"/>
            </c:ext>
          </c:extLst>
        </c:ser>
        <c:ser>
          <c:idx val="4"/>
          <c:order val="1"/>
          <c:tx>
            <c:strRef>
              <c:f>'Figure 6 data'!$A$27</c:f>
              <c:strCache>
                <c:ptCount val="1"/>
                <c:pt idx="0">
                  <c:v>COVID-19</c:v>
                </c:pt>
              </c:strCache>
            </c:strRef>
          </c:tx>
          <c:spPr>
            <a:solidFill>
              <a:schemeClr val="accent5">
                <a:lumMod val="75000"/>
              </a:schemeClr>
            </a:solidFill>
            <a:ln>
              <a:solidFill>
                <a:schemeClr val="tx1"/>
              </a:solid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F3F-4E69-A1A2-CFC56B046C3F}"/>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F3F-4E69-A1A2-CFC56B046C3F}"/>
                </c:ext>
              </c:extLst>
            </c:dLbl>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data'!$O$3:$Q$3</c:f>
              <c:numCache>
                <c:formatCode>#######0</c:formatCode>
                <c:ptCount val="3"/>
                <c:pt idx="0">
                  <c:v>14</c:v>
                </c:pt>
                <c:pt idx="1">
                  <c:v>15</c:v>
                </c:pt>
                <c:pt idx="2">
                  <c:v>16</c:v>
                </c:pt>
              </c:numCache>
            </c:numRef>
          </c:cat>
          <c:val>
            <c:numRef>
              <c:f>'Figure 6 data'!$O$27:$Q$27</c:f>
              <c:numCache>
                <c:formatCode>#######0</c:formatCode>
                <c:ptCount val="3"/>
                <c:pt idx="0">
                  <c:v>257</c:v>
                </c:pt>
                <c:pt idx="1">
                  <c:v>588</c:v>
                </c:pt>
                <c:pt idx="2">
                  <c:v>637</c:v>
                </c:pt>
              </c:numCache>
            </c:numRef>
          </c:val>
          <c:extLst>
            <c:ext xmlns:c16="http://schemas.microsoft.com/office/drawing/2014/chart" uri="{C3380CC4-5D6E-409C-BE32-E72D297353CC}">
              <c16:uniqueId val="{00000000-0B3A-4014-B98D-226C2028580B}"/>
            </c:ext>
          </c:extLst>
        </c:ser>
        <c:ser>
          <c:idx val="5"/>
          <c:order val="2"/>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F3F-4E69-A1A2-CFC56B046C3F}"/>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F3F-4E69-A1A2-CFC56B046C3F}"/>
                </c:ext>
              </c:extLst>
            </c:dLbl>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data'!$O$3:$Q$3</c:f>
              <c:numCache>
                <c:formatCode>#######0</c:formatCode>
                <c:ptCount val="3"/>
                <c:pt idx="0">
                  <c:v>14</c:v>
                </c:pt>
                <c:pt idx="1">
                  <c:v>15</c:v>
                </c:pt>
                <c:pt idx="2">
                  <c:v>16</c:v>
                </c:pt>
              </c:numCache>
            </c:numRef>
          </c:cat>
          <c:val>
            <c:numRef>
              <c:f>'Figure 6 data'!$O$28:$Q$28</c:f>
              <c:numCache>
                <c:formatCode>#######0</c:formatCode>
                <c:ptCount val="3"/>
                <c:pt idx="0">
                  <c:v>100</c:v>
                </c:pt>
                <c:pt idx="1">
                  <c:v>93</c:v>
                </c:pt>
                <c:pt idx="2">
                  <c:v>101</c:v>
                </c:pt>
              </c:numCache>
            </c:numRef>
          </c:val>
          <c:extLst>
            <c:ext xmlns:c16="http://schemas.microsoft.com/office/drawing/2014/chart" uri="{C3380CC4-5D6E-409C-BE32-E72D297353CC}">
              <c16:uniqueId val="{00000001-0B3A-4014-B98D-226C2028580B}"/>
            </c:ext>
          </c:extLst>
        </c:ser>
        <c:ser>
          <c:idx val="1"/>
          <c:order val="3"/>
          <c:tx>
            <c:strRef>
              <c:f>'Figure 6 data'!$A$24</c:f>
              <c:strCache>
                <c:ptCount val="1"/>
                <c:pt idx="0">
                  <c:v>Dementia / Alzheimers</c:v>
                </c:pt>
              </c:strCache>
            </c:strRef>
          </c:tx>
          <c:spPr>
            <a:solidFill>
              <a:schemeClr val="bg1">
                <a:lumMod val="85000"/>
              </a:schemeClr>
            </a:solidFill>
            <a:ln>
              <a:solidFill>
                <a:schemeClr val="tx1"/>
              </a:solid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F3F-4E69-A1A2-CFC56B046C3F}"/>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F3F-4E69-A1A2-CFC56B046C3F}"/>
                </c:ext>
              </c:extLst>
            </c:dLbl>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data'!$O$3:$Q$3</c:f>
              <c:numCache>
                <c:formatCode>#######0</c:formatCode>
                <c:ptCount val="3"/>
                <c:pt idx="0">
                  <c:v>14</c:v>
                </c:pt>
                <c:pt idx="1">
                  <c:v>15</c:v>
                </c:pt>
                <c:pt idx="2">
                  <c:v>16</c:v>
                </c:pt>
              </c:numCache>
            </c:numRef>
          </c:cat>
          <c:val>
            <c:numRef>
              <c:f>'Figure 6 data'!$O$24:$Q$24</c:f>
              <c:numCache>
                <c:formatCode>#######0</c:formatCode>
                <c:ptCount val="3"/>
                <c:pt idx="0">
                  <c:v>85</c:v>
                </c:pt>
                <c:pt idx="1">
                  <c:v>102</c:v>
                </c:pt>
                <c:pt idx="2">
                  <c:v>83</c:v>
                </c:pt>
              </c:numCache>
            </c:numRef>
          </c:val>
          <c:extLst>
            <c:ext xmlns:c16="http://schemas.microsoft.com/office/drawing/2014/chart" uri="{C3380CC4-5D6E-409C-BE32-E72D297353CC}">
              <c16:uniqueId val="{00000003-0B3A-4014-B98D-226C2028580B}"/>
            </c:ext>
          </c:extLst>
        </c:ser>
        <c:ser>
          <c:idx val="2"/>
          <c:order val="4"/>
          <c:tx>
            <c:strRef>
              <c:f>'Figure 6 data'!$A$25</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F3F-4E69-A1A2-CFC56B046C3F}"/>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F3F-4E69-A1A2-CFC56B046C3F}"/>
                </c:ext>
              </c:extLst>
            </c:dLbl>
            <c:dLbl>
              <c:idx val="2"/>
              <c:layout>
                <c:manualLayout>
                  <c:x val="-7.9100871583873703E-2"/>
                  <c:y val="4.186704608539784E-3"/>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data'!$O$3:$Q$3</c:f>
              <c:numCache>
                <c:formatCode>#######0</c:formatCode>
                <c:ptCount val="3"/>
                <c:pt idx="0">
                  <c:v>14</c:v>
                </c:pt>
                <c:pt idx="1">
                  <c:v>15</c:v>
                </c:pt>
                <c:pt idx="2">
                  <c:v>16</c:v>
                </c:pt>
              </c:numCache>
            </c:numRef>
          </c:cat>
          <c:val>
            <c:numRef>
              <c:f>'Figure 6 data'!$O$25:$Q$25</c:f>
              <c:numCache>
                <c:formatCode>#######0</c:formatCode>
                <c:ptCount val="3"/>
                <c:pt idx="0">
                  <c:v>103</c:v>
                </c:pt>
                <c:pt idx="1">
                  <c:v>53</c:v>
                </c:pt>
                <c:pt idx="2">
                  <c:v>11</c:v>
                </c:pt>
              </c:numCache>
            </c:numRef>
          </c:val>
          <c:extLst>
            <c:ext xmlns:c16="http://schemas.microsoft.com/office/drawing/2014/chart" uri="{C3380CC4-5D6E-409C-BE32-E72D297353CC}">
              <c16:uniqueId val="{00000004-0B3A-4014-B98D-226C2028580B}"/>
            </c:ext>
          </c:extLst>
        </c:ser>
        <c:ser>
          <c:idx val="0"/>
          <c:order val="5"/>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data'!$O$3:$Q$3</c:f>
              <c:numCache>
                <c:formatCode>#######0</c:formatCode>
                <c:ptCount val="3"/>
                <c:pt idx="0">
                  <c:v>14</c:v>
                </c:pt>
                <c:pt idx="1">
                  <c:v>15</c:v>
                </c:pt>
                <c:pt idx="2">
                  <c:v>16</c:v>
                </c:pt>
              </c:numCache>
            </c:numRef>
          </c:cat>
          <c:val>
            <c:numRef>
              <c:f>'Figure 6 data'!$O$23:$Q$23</c:f>
              <c:numCache>
                <c:formatCode>#######0</c:formatCode>
                <c:ptCount val="3"/>
                <c:pt idx="0">
                  <c:v>83</c:v>
                </c:pt>
                <c:pt idx="1">
                  <c:v>40</c:v>
                </c:pt>
                <c:pt idx="2">
                  <c:v>38</c:v>
                </c:pt>
              </c:numCache>
            </c:numRef>
          </c:val>
          <c:extLst>
            <c:ext xmlns:c16="http://schemas.microsoft.com/office/drawing/2014/chart" uri="{C3380CC4-5D6E-409C-BE32-E72D297353CC}">
              <c16:uniqueId val="{00000005-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7: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7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7 data'!$A$6:$A$43</c:f>
              <c:numCache>
                <c:formatCode>m/d/yyyy</c:formatCode>
                <c:ptCount val="3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numCache>
            </c:numRef>
          </c:cat>
          <c:val>
            <c:numRef>
              <c:f>'Figure 7 data'!$B$6:$B$43</c:f>
              <c:numCache>
                <c:formatCode>#######0</c:formatCode>
                <c:ptCount val="38"/>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239</c:v>
                </c:pt>
                <c:pt idx="19">
                  <c:v>297</c:v>
                </c:pt>
                <c:pt idx="20">
                  <c:v>361</c:v>
                </c:pt>
                <c:pt idx="21">
                  <c:v>421</c:v>
                </c:pt>
                <c:pt idx="22">
                  <c:v>497</c:v>
                </c:pt>
                <c:pt idx="23">
                  <c:v>552</c:v>
                </c:pt>
                <c:pt idx="24">
                  <c:v>637</c:v>
                </c:pt>
                <c:pt idx="25">
                  <c:v>726</c:v>
                </c:pt>
                <c:pt idx="26">
                  <c:v>810</c:v>
                </c:pt>
                <c:pt idx="27">
                  <c:v>900</c:v>
                </c:pt>
                <c:pt idx="28">
                  <c:v>1005</c:v>
                </c:pt>
                <c:pt idx="29">
                  <c:v>1097</c:v>
                </c:pt>
                <c:pt idx="30">
                  <c:v>1190</c:v>
                </c:pt>
                <c:pt idx="31">
                  <c:v>1260</c:v>
                </c:pt>
              </c:numCache>
            </c:numRef>
          </c:val>
          <c:smooth val="0"/>
          <c:extLst>
            <c:ext xmlns:c16="http://schemas.microsoft.com/office/drawing/2014/chart" uri="{C3380CC4-5D6E-409C-BE32-E72D297353CC}">
              <c16:uniqueId val="{00000008-689A-473C-9904-F6AB9F381A73}"/>
            </c:ext>
          </c:extLst>
        </c:ser>
        <c:ser>
          <c:idx val="4"/>
          <c:order val="1"/>
          <c:tx>
            <c:strRef>
              <c:f>'Figure 7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7 data'!$A$6:$A$43</c:f>
              <c:numCache>
                <c:formatCode>m/d/yyyy</c:formatCode>
                <c:ptCount val="38"/>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numCache>
            </c:numRef>
          </c:cat>
          <c:val>
            <c:numRef>
              <c:f>'Figure 7 data'!$C$6:$C$43</c:f>
              <c:numCache>
                <c:formatCode>#######0</c:formatCode>
                <c:ptCount val="38"/>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166</c:v>
                </c:pt>
                <c:pt idx="20">
                  <c:v>215</c:v>
                </c:pt>
                <c:pt idx="21">
                  <c:v>278</c:v>
                </c:pt>
                <c:pt idx="22">
                  <c:v>349</c:v>
                </c:pt>
                <c:pt idx="23">
                  <c:v>351</c:v>
                </c:pt>
                <c:pt idx="24">
                  <c:v>355</c:v>
                </c:pt>
                <c:pt idx="25">
                  <c:v>477</c:v>
                </c:pt>
                <c:pt idx="26">
                  <c:v>594</c:v>
                </c:pt>
                <c:pt idx="27">
                  <c:v>719</c:v>
                </c:pt>
                <c:pt idx="28">
                  <c:v>820</c:v>
                </c:pt>
                <c:pt idx="29">
                  <c:v>905</c:v>
                </c:pt>
                <c:pt idx="30">
                  <c:v>955</c:v>
                </c:pt>
                <c:pt idx="31">
                  <c:v>965</c:v>
                </c:pt>
                <c:pt idx="32">
                  <c:v>1043</c:v>
                </c:pt>
                <c:pt idx="33">
                  <c:v>1187</c:v>
                </c:pt>
                <c:pt idx="34">
                  <c:v>1336</c:v>
                </c:pt>
                <c:pt idx="35">
                  <c:v>1465</c:v>
                </c:pt>
                <c:pt idx="36">
                  <c:v>1574</c:v>
                </c:pt>
                <c:pt idx="37">
                  <c:v>1599</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4901415652612938"/>
          <c:y val="0.2501977143139239"/>
          <c:w val="0.32978321719783188"/>
          <c:h val="0.15738372045187141"/>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12088"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0.09975</cdr:x>
      <cdr:y>0.24936</cdr:y>
    </cdr:from>
    <cdr:to>
      <cdr:x>0.2701</cdr:x>
      <cdr:y>0.33986</cdr:y>
    </cdr:to>
    <cdr:sp macro="" textlink="">
      <cdr:nvSpPr>
        <cdr:cNvPr id="3" name="TextBox 2"/>
        <cdr:cNvSpPr txBox="1"/>
      </cdr:nvSpPr>
      <cdr:spPr>
        <a:xfrm xmlns:a="http://schemas.openxmlformats.org/drawingml/2006/main">
          <a:off x="926998" y="1512793"/>
          <a:ext cx="1583120" cy="54909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0.79703</cdr:x>
      <cdr:y>0.10713</cdr:y>
    </cdr:from>
    <cdr:to>
      <cdr:x>0.86818</cdr:x>
      <cdr:y>0.14592</cdr:y>
    </cdr:to>
    <cdr:sp macro="" textlink="">
      <cdr:nvSpPr>
        <cdr:cNvPr id="2" name="TextBox 1"/>
        <cdr:cNvSpPr txBox="1"/>
      </cdr:nvSpPr>
      <cdr:spPr>
        <a:xfrm xmlns:a="http://schemas.openxmlformats.org/drawingml/2006/main">
          <a:off x="7407090" y="649943"/>
          <a:ext cx="661146" cy="2353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Cancer</a:t>
          </a:r>
        </a:p>
      </cdr:txBody>
    </cdr:sp>
  </cdr:relSizeAnchor>
  <cdr:relSizeAnchor xmlns:cdr="http://schemas.openxmlformats.org/drawingml/2006/chartDrawing">
    <cdr:from>
      <cdr:x>0.79647</cdr:x>
      <cdr:y>0.15799</cdr:y>
    </cdr:from>
    <cdr:to>
      <cdr:x>0.95982</cdr:x>
      <cdr:y>0.22165</cdr:y>
    </cdr:to>
    <cdr:sp macro="" textlink="">
      <cdr:nvSpPr>
        <cdr:cNvPr id="6" name="TextBox 1"/>
        <cdr:cNvSpPr txBox="1"/>
      </cdr:nvSpPr>
      <cdr:spPr>
        <a:xfrm xmlns:a="http://schemas.openxmlformats.org/drawingml/2006/main">
          <a:off x="7401858" y="958476"/>
          <a:ext cx="1518024" cy="3862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Circulatory</a:t>
          </a:r>
          <a:r>
            <a:rPr lang="en-GB" sz="1100" baseline="0">
              <a:latin typeface="Arial" panose="020B0604020202020204" pitchFamily="34" charset="0"/>
              <a:cs typeface="Arial" panose="020B0604020202020204" pitchFamily="34" charset="0"/>
            </a:rPr>
            <a:t> (heart disease and stroke)</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0.79768</cdr:x>
      <cdr:y>0.23187</cdr:y>
    </cdr:from>
    <cdr:to>
      <cdr:x>0.99397</cdr:x>
      <cdr:y>0.29553</cdr:y>
    </cdr:to>
    <cdr:sp macro="" textlink="">
      <cdr:nvSpPr>
        <cdr:cNvPr id="7" name="TextBox 1"/>
        <cdr:cNvSpPr txBox="1"/>
      </cdr:nvSpPr>
      <cdr:spPr>
        <a:xfrm xmlns:a="http://schemas.openxmlformats.org/drawingml/2006/main">
          <a:off x="7413065" y="1406713"/>
          <a:ext cx="1824217" cy="3862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Dementia and Alzheimer's</a:t>
          </a:r>
        </a:p>
      </cdr:txBody>
    </cdr:sp>
  </cdr:relSizeAnchor>
  <cdr:relSizeAnchor xmlns:cdr="http://schemas.openxmlformats.org/drawingml/2006/chartDrawing">
    <cdr:from>
      <cdr:x>0.79768</cdr:x>
      <cdr:y>0.29282</cdr:y>
    </cdr:from>
    <cdr:to>
      <cdr:x>0.87662</cdr:x>
      <cdr:y>0.33801</cdr:y>
    </cdr:to>
    <cdr:sp macro="" textlink="">
      <cdr:nvSpPr>
        <cdr:cNvPr id="8" name="TextBox 1"/>
        <cdr:cNvSpPr txBox="1"/>
      </cdr:nvSpPr>
      <cdr:spPr>
        <a:xfrm xmlns:a="http://schemas.openxmlformats.org/drawingml/2006/main">
          <a:off x="7413065" y="1776506"/>
          <a:ext cx="733612" cy="2741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Other</a:t>
          </a:r>
        </a:p>
      </cdr:txBody>
    </cdr:sp>
  </cdr:relSizeAnchor>
  <cdr:relSizeAnchor xmlns:cdr="http://schemas.openxmlformats.org/drawingml/2006/chartDrawing">
    <cdr:from>
      <cdr:x>0.79888</cdr:x>
      <cdr:y>0.54957</cdr:y>
    </cdr:from>
    <cdr:to>
      <cdr:x>0.90073</cdr:x>
      <cdr:y>0.59476</cdr:y>
    </cdr:to>
    <cdr:sp macro="" textlink="">
      <cdr:nvSpPr>
        <cdr:cNvPr id="9" name="TextBox 1"/>
        <cdr:cNvSpPr txBox="1"/>
      </cdr:nvSpPr>
      <cdr:spPr>
        <a:xfrm xmlns:a="http://schemas.openxmlformats.org/drawingml/2006/main">
          <a:off x="7424270" y="3334124"/>
          <a:ext cx="946523" cy="2741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a:t>
          </a:r>
        </a:p>
      </cdr:txBody>
    </cdr:sp>
  </cdr:relSizeAnchor>
  <cdr:relSizeAnchor xmlns:cdr="http://schemas.openxmlformats.org/drawingml/2006/chartDrawing">
    <cdr:from>
      <cdr:x>0.79647</cdr:x>
      <cdr:y>0.76013</cdr:y>
    </cdr:from>
    <cdr:to>
      <cdr:x>0.89832</cdr:x>
      <cdr:y>0.80532</cdr:y>
    </cdr:to>
    <cdr:sp macro="" textlink="">
      <cdr:nvSpPr>
        <cdr:cNvPr id="10" name="TextBox 1"/>
        <cdr:cNvSpPr txBox="1"/>
      </cdr:nvSpPr>
      <cdr:spPr>
        <a:xfrm xmlns:a="http://schemas.openxmlformats.org/drawingml/2006/main">
          <a:off x="7401859" y="4611594"/>
          <a:ext cx="946524" cy="2741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Respiratory</a:t>
          </a:r>
        </a:p>
      </cdr:txBody>
    </cdr:sp>
  </cdr:relSizeAnchor>
  <cdr:relSizeAnchor xmlns:cdr="http://schemas.openxmlformats.org/drawingml/2006/chartDrawing">
    <cdr:from>
      <cdr:x>0.77051</cdr:x>
      <cdr:y>0.13484</cdr:y>
    </cdr:from>
    <cdr:to>
      <cdr:x>0.80306</cdr:x>
      <cdr:y>0.18101</cdr:y>
    </cdr:to>
    <cdr:cxnSp macro="">
      <cdr:nvCxnSpPr>
        <cdr:cNvPr id="14" name="Straight Connector 13"/>
        <cdr:cNvCxnSpPr/>
      </cdr:nvCxnSpPr>
      <cdr:spPr>
        <a:xfrm xmlns:a="http://schemas.openxmlformats.org/drawingml/2006/main" flipV="1">
          <a:off x="7160559" y="818029"/>
          <a:ext cx="302559" cy="280147"/>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0.76994</cdr:x>
      <cdr:y>0.18982</cdr:y>
    </cdr:from>
    <cdr:to>
      <cdr:x>0.79647</cdr:x>
      <cdr:y>0.19862</cdr:y>
    </cdr:to>
    <cdr:cxnSp macro="">
      <cdr:nvCxnSpPr>
        <cdr:cNvPr id="15" name="Straight Connector 14"/>
        <cdr:cNvCxnSpPr>
          <a:endCxn xmlns:a="http://schemas.openxmlformats.org/drawingml/2006/main" id="6" idx="1"/>
        </cdr:cNvCxnSpPr>
      </cdr:nvCxnSpPr>
      <cdr:spPr>
        <a:xfrm xmlns:a="http://schemas.openxmlformats.org/drawingml/2006/main" flipV="1">
          <a:off x="7155329" y="1151591"/>
          <a:ext cx="246529" cy="53415"/>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0.7693</cdr:x>
      <cdr:y>0.2235</cdr:y>
    </cdr:from>
    <cdr:to>
      <cdr:x>0.80491</cdr:x>
      <cdr:y>0.25773</cdr:y>
    </cdr:to>
    <cdr:cxnSp macro="">
      <cdr:nvCxnSpPr>
        <cdr:cNvPr id="17" name="Straight Connector 16"/>
        <cdr:cNvCxnSpPr/>
      </cdr:nvCxnSpPr>
      <cdr:spPr>
        <a:xfrm xmlns:a="http://schemas.openxmlformats.org/drawingml/2006/main">
          <a:off x="7149353" y="1355912"/>
          <a:ext cx="330947" cy="207683"/>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0.77051</cdr:x>
      <cdr:y>0.28999</cdr:y>
    </cdr:from>
    <cdr:to>
      <cdr:x>0.8025</cdr:x>
      <cdr:y>0.31683</cdr:y>
    </cdr:to>
    <cdr:cxnSp macro="">
      <cdr:nvCxnSpPr>
        <cdr:cNvPr id="18" name="Straight Connector 17"/>
        <cdr:cNvCxnSpPr/>
      </cdr:nvCxnSpPr>
      <cdr:spPr>
        <a:xfrm xmlns:a="http://schemas.openxmlformats.org/drawingml/2006/main">
          <a:off x="7160559" y="1759324"/>
          <a:ext cx="297331" cy="162858"/>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0.77051</cdr:x>
      <cdr:y>0.57173</cdr:y>
    </cdr:from>
    <cdr:to>
      <cdr:x>0.80371</cdr:x>
      <cdr:y>0.57259</cdr:y>
    </cdr:to>
    <cdr:cxnSp macro="">
      <cdr:nvCxnSpPr>
        <cdr:cNvPr id="22" name="Straight Connector 21"/>
        <cdr:cNvCxnSpPr/>
      </cdr:nvCxnSpPr>
      <cdr:spPr>
        <a:xfrm xmlns:a="http://schemas.openxmlformats.org/drawingml/2006/main" flipV="1">
          <a:off x="7160559" y="3468594"/>
          <a:ext cx="308536" cy="5230"/>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0.7693</cdr:x>
      <cdr:y>0.78045</cdr:y>
    </cdr:from>
    <cdr:to>
      <cdr:x>0.80073</cdr:x>
      <cdr:y>0.83303</cdr:y>
    </cdr:to>
    <cdr:cxnSp macro="">
      <cdr:nvCxnSpPr>
        <cdr:cNvPr id="25" name="Straight Connector 24"/>
        <cdr:cNvCxnSpPr/>
      </cdr:nvCxnSpPr>
      <cdr:spPr>
        <a:xfrm xmlns:a="http://schemas.openxmlformats.org/drawingml/2006/main" flipV="1">
          <a:off x="7149353" y="4734859"/>
          <a:ext cx="292101" cy="318994"/>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0.36841</cdr:x>
      <cdr:y>0.07302</cdr:y>
    </cdr:from>
    <cdr:to>
      <cdr:x>0.53876</cdr:x>
      <cdr:y>0.16353</cdr:y>
    </cdr:to>
    <cdr:sp macro="" textlink="">
      <cdr:nvSpPr>
        <cdr:cNvPr id="28" name="TextBox 1"/>
        <cdr:cNvSpPr txBox="1"/>
      </cdr:nvSpPr>
      <cdr:spPr>
        <a:xfrm xmlns:a="http://schemas.openxmlformats.org/drawingml/2006/main">
          <a:off x="3423772" y="443006"/>
          <a:ext cx="1583120" cy="54909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878</a:t>
          </a:r>
        </a:p>
      </cdr:txBody>
    </cdr:sp>
  </cdr:relSizeAnchor>
  <cdr:relSizeAnchor xmlns:cdr="http://schemas.openxmlformats.org/drawingml/2006/chartDrawing">
    <cdr:from>
      <cdr:x>0.62887</cdr:x>
      <cdr:y>0.07672</cdr:y>
    </cdr:from>
    <cdr:to>
      <cdr:x>0.79922</cdr:x>
      <cdr:y>0.16722</cdr:y>
    </cdr:to>
    <cdr:sp macro="" textlink="">
      <cdr:nvSpPr>
        <cdr:cNvPr id="29" name="TextBox 1"/>
        <cdr:cNvSpPr txBox="1"/>
      </cdr:nvSpPr>
      <cdr:spPr>
        <a:xfrm xmlns:a="http://schemas.openxmlformats.org/drawingml/2006/main">
          <a:off x="5844241" y="465417"/>
          <a:ext cx="1583120" cy="54909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844</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tabSelected="1" workbookViewId="0">
      <selection sqref="A1:I1"/>
    </sheetView>
  </sheetViews>
  <sheetFormatPr defaultRowHeight="14.25" x14ac:dyDescent="0.2"/>
  <cols>
    <col min="1" max="1" width="12" style="35" customWidth="1"/>
    <col min="2" max="16384" width="9.140625" style="35"/>
  </cols>
  <sheetData>
    <row r="1" spans="1:16" ht="18" customHeight="1" x14ac:dyDescent="0.25">
      <c r="A1" s="204" t="s">
        <v>93</v>
      </c>
      <c r="B1" s="204"/>
      <c r="C1" s="204"/>
      <c r="D1" s="204"/>
      <c r="E1" s="204"/>
      <c r="F1" s="204"/>
      <c r="G1" s="204"/>
      <c r="H1" s="204"/>
      <c r="I1" s="204"/>
      <c r="J1" s="28"/>
      <c r="K1" s="28"/>
      <c r="L1" s="27"/>
    </row>
    <row r="2" spans="1:16" ht="15" customHeight="1" x14ac:dyDescent="0.25">
      <c r="A2" s="62"/>
      <c r="B2" s="62"/>
      <c r="C2" s="62"/>
      <c r="D2" s="62"/>
      <c r="E2" s="62"/>
      <c r="F2" s="62"/>
      <c r="G2" s="62"/>
      <c r="H2" s="62"/>
      <c r="I2" s="61"/>
      <c r="J2" s="61"/>
      <c r="K2" s="61"/>
      <c r="L2" s="27"/>
    </row>
    <row r="3" spans="1:16" ht="15.75" x14ac:dyDescent="0.25">
      <c r="A3" s="207" t="s">
        <v>110</v>
      </c>
      <c r="B3" s="207"/>
      <c r="C3" s="207"/>
      <c r="D3" s="207"/>
      <c r="E3" s="28"/>
      <c r="F3" s="28"/>
      <c r="G3" s="28"/>
    </row>
    <row r="4" spans="1:16" ht="15" customHeight="1" x14ac:dyDescent="0.25">
      <c r="A4" s="25"/>
    </row>
    <row r="5" spans="1:16" ht="14.25" customHeight="1" x14ac:dyDescent="0.2">
      <c r="A5" s="36" t="s">
        <v>53</v>
      </c>
      <c r="B5" s="36"/>
      <c r="C5" s="36"/>
      <c r="D5" s="36"/>
      <c r="E5" s="36"/>
      <c r="F5" s="36"/>
      <c r="G5" s="36"/>
      <c r="H5" s="36"/>
      <c r="I5" s="36"/>
      <c r="J5" s="36"/>
      <c r="K5" s="36"/>
      <c r="L5" s="36"/>
      <c r="M5" s="36"/>
      <c r="N5" s="36"/>
      <c r="O5" s="36"/>
      <c r="P5" s="36"/>
    </row>
    <row r="6" spans="1:16" x14ac:dyDescent="0.2">
      <c r="A6" s="37" t="s">
        <v>43</v>
      </c>
      <c r="B6" s="206" t="s">
        <v>45</v>
      </c>
      <c r="C6" s="206"/>
      <c r="D6" s="206"/>
      <c r="E6" s="206"/>
      <c r="F6" s="206"/>
      <c r="G6" s="206"/>
      <c r="H6" s="206"/>
      <c r="I6" s="206"/>
      <c r="J6" s="206"/>
      <c r="K6" s="206"/>
      <c r="L6" s="206"/>
      <c r="M6" s="206"/>
      <c r="N6" s="36"/>
      <c r="O6" s="36"/>
      <c r="P6" s="36"/>
    </row>
    <row r="7" spans="1:16" ht="14.25" customHeight="1" x14ac:dyDescent="0.2">
      <c r="A7" s="37" t="s">
        <v>44</v>
      </c>
      <c r="B7" s="206" t="s">
        <v>46</v>
      </c>
      <c r="C7" s="206"/>
      <c r="D7" s="206"/>
      <c r="E7" s="206"/>
      <c r="F7" s="206"/>
      <c r="G7" s="206"/>
      <c r="H7" s="206"/>
      <c r="I7" s="206"/>
      <c r="J7" s="206"/>
      <c r="K7" s="206"/>
      <c r="L7" s="206"/>
      <c r="M7" s="206"/>
      <c r="N7" s="36"/>
      <c r="O7" s="36"/>
      <c r="P7" s="36"/>
    </row>
    <row r="8" spans="1:16" ht="14.25" customHeight="1" x14ac:dyDescent="0.2">
      <c r="A8" s="37" t="s">
        <v>156</v>
      </c>
      <c r="B8" s="206" t="s">
        <v>157</v>
      </c>
      <c r="C8" s="206"/>
      <c r="D8" s="206"/>
      <c r="E8" s="206"/>
      <c r="F8" s="206"/>
      <c r="G8" s="206"/>
      <c r="H8" s="206"/>
      <c r="I8" s="206"/>
      <c r="J8" s="206"/>
      <c r="K8" s="206"/>
      <c r="L8" s="206"/>
      <c r="M8" s="206"/>
      <c r="N8" s="36"/>
      <c r="O8" s="36"/>
      <c r="P8" s="36"/>
    </row>
    <row r="9" spans="1:16" ht="14.25" customHeight="1" x14ac:dyDescent="0.2">
      <c r="A9" s="26" t="s">
        <v>48</v>
      </c>
      <c r="B9" s="206" t="s">
        <v>47</v>
      </c>
      <c r="C9" s="206"/>
      <c r="D9" s="206"/>
      <c r="E9" s="206"/>
      <c r="F9" s="206"/>
      <c r="G9" s="206"/>
      <c r="H9" s="206"/>
      <c r="I9" s="206"/>
      <c r="J9" s="206"/>
      <c r="K9" s="206"/>
      <c r="L9" s="206"/>
      <c r="M9" s="206"/>
      <c r="N9" s="36"/>
      <c r="O9" s="36"/>
      <c r="P9" s="36"/>
    </row>
    <row r="10" spans="1:16" ht="14.25" customHeight="1" x14ac:dyDescent="0.2">
      <c r="A10" s="26" t="s">
        <v>54</v>
      </c>
      <c r="B10" s="206" t="s">
        <v>52</v>
      </c>
      <c r="C10" s="206"/>
      <c r="D10" s="206"/>
      <c r="E10" s="206"/>
      <c r="F10" s="206"/>
      <c r="G10" s="206"/>
      <c r="H10" s="206"/>
      <c r="I10" s="206"/>
      <c r="J10" s="206"/>
      <c r="K10" s="206"/>
      <c r="L10" s="206"/>
      <c r="M10" s="206"/>
      <c r="N10" s="36"/>
      <c r="O10" s="36"/>
      <c r="P10" s="36"/>
    </row>
    <row r="11" spans="1:16" ht="14.25" customHeight="1" x14ac:dyDescent="0.2">
      <c r="A11" s="26" t="s">
        <v>55</v>
      </c>
      <c r="B11" s="206" t="s">
        <v>111</v>
      </c>
      <c r="C11" s="206"/>
      <c r="D11" s="206"/>
      <c r="E11" s="206"/>
      <c r="F11" s="206"/>
      <c r="G11" s="206"/>
      <c r="H11" s="206"/>
      <c r="I11" s="206"/>
      <c r="J11" s="206"/>
      <c r="K11" s="206"/>
      <c r="L11" s="206"/>
      <c r="M11" s="206"/>
      <c r="N11" s="36"/>
      <c r="O11" s="36"/>
      <c r="P11" s="36"/>
    </row>
    <row r="12" spans="1:16" ht="14.25" customHeight="1" x14ac:dyDescent="0.2">
      <c r="A12" s="26" t="s">
        <v>56</v>
      </c>
      <c r="B12" s="206" t="s">
        <v>112</v>
      </c>
      <c r="C12" s="206"/>
      <c r="D12" s="206"/>
      <c r="E12" s="206"/>
      <c r="F12" s="206"/>
      <c r="G12" s="206"/>
      <c r="H12" s="206"/>
      <c r="I12" s="206"/>
      <c r="J12" s="206"/>
      <c r="K12" s="206"/>
      <c r="L12" s="206"/>
      <c r="M12" s="206"/>
      <c r="N12" s="36"/>
      <c r="O12" s="36"/>
      <c r="P12" s="36"/>
    </row>
    <row r="13" spans="1:16" ht="14.25" customHeight="1" x14ac:dyDescent="0.2">
      <c r="A13" s="26" t="s">
        <v>49</v>
      </c>
      <c r="B13" s="209" t="s">
        <v>113</v>
      </c>
      <c r="C13" s="209"/>
      <c r="D13" s="209"/>
      <c r="E13" s="209"/>
      <c r="F13" s="209"/>
      <c r="G13" s="209"/>
      <c r="H13" s="209"/>
      <c r="I13" s="209"/>
      <c r="J13" s="209"/>
      <c r="K13" s="209"/>
      <c r="L13" s="209"/>
      <c r="M13" s="209"/>
      <c r="N13" s="36"/>
      <c r="O13" s="36"/>
      <c r="P13" s="36"/>
    </row>
    <row r="14" spans="1:16" ht="14.25" customHeight="1" x14ac:dyDescent="0.2">
      <c r="A14" s="26" t="s">
        <v>50</v>
      </c>
      <c r="B14" s="206" t="s">
        <v>51</v>
      </c>
      <c r="C14" s="206"/>
      <c r="D14" s="206"/>
      <c r="E14" s="206"/>
      <c r="F14" s="206"/>
      <c r="G14" s="206"/>
      <c r="H14" s="206"/>
      <c r="I14" s="206"/>
      <c r="J14" s="206"/>
      <c r="K14" s="206"/>
      <c r="L14" s="206"/>
      <c r="M14" s="206"/>
      <c r="N14" s="36"/>
      <c r="O14" s="36"/>
      <c r="P14" s="36"/>
    </row>
    <row r="15" spans="1:16" ht="14.25" customHeight="1" x14ac:dyDescent="0.2">
      <c r="A15" s="165" t="s">
        <v>172</v>
      </c>
      <c r="B15" s="206" t="s">
        <v>173</v>
      </c>
      <c r="C15" s="206"/>
      <c r="D15" s="206"/>
      <c r="E15" s="206"/>
      <c r="F15" s="206"/>
      <c r="G15" s="206"/>
      <c r="H15" s="206"/>
      <c r="I15" s="206"/>
      <c r="J15" s="206"/>
      <c r="K15" s="206"/>
      <c r="L15" s="206"/>
      <c r="M15" s="206"/>
      <c r="N15" s="36"/>
      <c r="O15" s="36"/>
      <c r="P15" s="36"/>
    </row>
    <row r="16" spans="1:16" ht="14.25" customHeight="1" x14ac:dyDescent="0.2">
      <c r="A16" s="111" t="s">
        <v>161</v>
      </c>
      <c r="B16" s="206" t="s">
        <v>105</v>
      </c>
      <c r="C16" s="206"/>
      <c r="D16" s="206"/>
      <c r="E16" s="206"/>
      <c r="F16" s="206"/>
      <c r="G16" s="206"/>
      <c r="H16" s="206"/>
      <c r="I16" s="206"/>
      <c r="J16" s="206"/>
      <c r="K16" s="206"/>
      <c r="L16" s="206"/>
      <c r="M16" s="206"/>
      <c r="N16" s="36"/>
      <c r="O16" s="36"/>
      <c r="P16" s="36"/>
    </row>
    <row r="17" spans="1:16" ht="14.25" customHeight="1" x14ac:dyDescent="0.2">
      <c r="A17" s="111"/>
      <c r="B17" s="110"/>
      <c r="C17" s="110"/>
      <c r="D17" s="110"/>
      <c r="E17" s="110"/>
      <c r="F17" s="110"/>
      <c r="G17" s="110"/>
      <c r="H17" s="110"/>
      <c r="I17" s="110"/>
      <c r="J17" s="110"/>
      <c r="K17" s="110"/>
      <c r="L17" s="110"/>
      <c r="M17" s="110"/>
      <c r="N17" s="36"/>
      <c r="O17" s="36"/>
      <c r="P17" s="36"/>
    </row>
    <row r="18" spans="1:16" ht="14.25" customHeight="1" x14ac:dyDescent="0.2">
      <c r="A18" s="208" t="s">
        <v>179</v>
      </c>
      <c r="B18" s="208"/>
      <c r="C18" s="208"/>
      <c r="D18" s="208"/>
      <c r="E18" s="208"/>
      <c r="F18" s="208"/>
      <c r="G18" s="208"/>
      <c r="H18" s="36"/>
      <c r="I18" s="36"/>
      <c r="J18" s="36"/>
      <c r="K18" s="36"/>
      <c r="L18" s="36"/>
      <c r="M18" s="36"/>
      <c r="N18" s="36"/>
      <c r="O18" s="36"/>
      <c r="P18" s="36"/>
    </row>
    <row r="20" spans="1:16" x14ac:dyDescent="0.2">
      <c r="A20" s="205" t="s">
        <v>66</v>
      </c>
      <c r="B20" s="205"/>
    </row>
  </sheetData>
  <mergeCells count="15">
    <mergeCell ref="A1:I1"/>
    <mergeCell ref="A20:B20"/>
    <mergeCell ref="B6:M6"/>
    <mergeCell ref="B7:M7"/>
    <mergeCell ref="B9:M9"/>
    <mergeCell ref="A3:D3"/>
    <mergeCell ref="A18:G18"/>
    <mergeCell ref="B14:M14"/>
    <mergeCell ref="B12:M12"/>
    <mergeCell ref="B11:M11"/>
    <mergeCell ref="B10:M10"/>
    <mergeCell ref="B16:M16"/>
    <mergeCell ref="B13:M13"/>
    <mergeCell ref="B8:M8"/>
    <mergeCell ref="B15:M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3:M13" location="'Figure 4 data'!A1" display="COVID-19 deaths registered between weeks 1 and 16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zoomScaleNormal="100" workbookViewId="0">
      <selection sqref="A1:J1"/>
    </sheetView>
  </sheetViews>
  <sheetFormatPr defaultColWidth="11.42578125" defaultRowHeight="12" customHeight="1" x14ac:dyDescent="0.2"/>
  <cols>
    <col min="1" max="1" width="34.85546875" style="189" customWidth="1"/>
    <col min="2" max="14" width="6.7109375" style="190" bestFit="1" customWidth="1"/>
    <col min="15" max="15" width="6.85546875" style="190" customWidth="1"/>
    <col min="16" max="17" width="6.7109375" style="190" bestFit="1" customWidth="1"/>
    <col min="18" max="16384" width="11.42578125" style="190"/>
  </cols>
  <sheetData>
    <row r="1" spans="1:17" ht="18" customHeight="1" x14ac:dyDescent="0.25">
      <c r="A1" s="265" t="s">
        <v>174</v>
      </c>
      <c r="B1" s="265"/>
      <c r="C1" s="265"/>
      <c r="D1" s="265"/>
      <c r="E1" s="265"/>
      <c r="F1" s="265"/>
      <c r="G1" s="265"/>
      <c r="H1" s="265"/>
      <c r="I1" s="265"/>
      <c r="J1" s="265"/>
      <c r="L1" s="280" t="s">
        <v>70</v>
      </c>
      <c r="M1" s="280"/>
      <c r="N1" s="280"/>
      <c r="O1" s="201"/>
      <c r="P1" s="281"/>
    </row>
    <row r="3" spans="1:17" ht="14.1" customHeight="1" x14ac:dyDescent="0.2">
      <c r="A3" s="191" t="s">
        <v>78</v>
      </c>
      <c r="B3" s="192">
        <v>1</v>
      </c>
      <c r="C3" s="190">
        <v>2</v>
      </c>
      <c r="D3" s="190">
        <v>3</v>
      </c>
      <c r="E3" s="190">
        <v>4</v>
      </c>
      <c r="F3" s="190">
        <v>5</v>
      </c>
      <c r="G3" s="190">
        <v>6</v>
      </c>
      <c r="H3" s="190">
        <v>7</v>
      </c>
      <c r="I3" s="190">
        <v>8</v>
      </c>
      <c r="J3" s="190">
        <v>9</v>
      </c>
      <c r="K3" s="190">
        <v>10</v>
      </c>
      <c r="L3" s="190">
        <v>11</v>
      </c>
      <c r="M3" s="190">
        <v>12</v>
      </c>
      <c r="N3" s="190">
        <v>13</v>
      </c>
      <c r="O3" s="190">
        <v>14</v>
      </c>
      <c r="P3" s="190">
        <v>15</v>
      </c>
      <c r="Q3" s="190">
        <v>16</v>
      </c>
    </row>
    <row r="4" spans="1:17" ht="12.75" x14ac:dyDescent="0.2">
      <c r="A4" s="262" t="s">
        <v>175</v>
      </c>
      <c r="B4" s="193"/>
      <c r="C4" s="194"/>
      <c r="D4" s="194"/>
      <c r="E4" s="194"/>
      <c r="F4" s="194"/>
      <c r="G4" s="194"/>
      <c r="H4" s="194"/>
      <c r="I4" s="194"/>
      <c r="J4" s="194"/>
      <c r="K4" s="194"/>
      <c r="L4" s="194"/>
      <c r="M4" s="194"/>
      <c r="N4" s="194"/>
      <c r="O4" s="194"/>
      <c r="P4" s="194"/>
      <c r="Q4" s="194"/>
    </row>
    <row r="5" spans="1:17" ht="12.75" x14ac:dyDescent="0.2">
      <c r="A5" s="263"/>
      <c r="B5" s="192"/>
    </row>
    <row r="6" spans="1:17" ht="14.1" customHeight="1" x14ac:dyDescent="0.2">
      <c r="A6" s="189" t="s">
        <v>162</v>
      </c>
      <c r="B6" s="192">
        <v>328</v>
      </c>
      <c r="C6" s="190">
        <v>359</v>
      </c>
      <c r="D6" s="190">
        <v>321</v>
      </c>
      <c r="E6" s="190">
        <v>326</v>
      </c>
      <c r="F6" s="190">
        <v>315</v>
      </c>
      <c r="G6" s="190">
        <v>322</v>
      </c>
      <c r="H6" s="190">
        <v>328</v>
      </c>
      <c r="I6" s="190">
        <v>319</v>
      </c>
      <c r="J6" s="190">
        <v>303</v>
      </c>
      <c r="K6" s="190">
        <v>324</v>
      </c>
      <c r="L6" s="190">
        <v>314</v>
      </c>
      <c r="M6" s="190">
        <v>295</v>
      </c>
      <c r="N6" s="190">
        <v>309</v>
      </c>
      <c r="O6" s="190">
        <v>292</v>
      </c>
      <c r="P6" s="190">
        <v>301</v>
      </c>
      <c r="Q6" s="190">
        <v>296</v>
      </c>
    </row>
    <row r="7" spans="1:17" ht="14.1" customHeight="1" x14ac:dyDescent="0.2">
      <c r="A7" s="189" t="s">
        <v>163</v>
      </c>
      <c r="B7" s="192">
        <v>148</v>
      </c>
      <c r="C7" s="190">
        <v>173</v>
      </c>
      <c r="D7" s="190">
        <v>161</v>
      </c>
      <c r="E7" s="190">
        <v>152</v>
      </c>
      <c r="F7" s="190">
        <v>156</v>
      </c>
      <c r="G7" s="190">
        <v>148</v>
      </c>
      <c r="H7" s="190">
        <v>137</v>
      </c>
      <c r="I7" s="190">
        <v>137</v>
      </c>
      <c r="J7" s="190">
        <v>134</v>
      </c>
      <c r="K7" s="190">
        <v>134</v>
      </c>
      <c r="L7" s="190">
        <v>126</v>
      </c>
      <c r="M7" s="190">
        <v>118</v>
      </c>
      <c r="N7" s="190">
        <v>120</v>
      </c>
      <c r="O7" s="190">
        <v>118</v>
      </c>
      <c r="P7" s="190">
        <v>113</v>
      </c>
      <c r="Q7" s="190">
        <v>113</v>
      </c>
    </row>
    <row r="8" spans="1:17" ht="14.1" customHeight="1" x14ac:dyDescent="0.2">
      <c r="A8" s="189" t="s">
        <v>168</v>
      </c>
      <c r="B8" s="192">
        <v>324</v>
      </c>
      <c r="C8" s="190">
        <v>418</v>
      </c>
      <c r="D8" s="190">
        <v>369</v>
      </c>
      <c r="E8" s="190">
        <v>345</v>
      </c>
      <c r="F8" s="190">
        <v>326</v>
      </c>
      <c r="G8" s="190">
        <v>315</v>
      </c>
      <c r="H8" s="190">
        <v>327</v>
      </c>
      <c r="I8" s="190">
        <v>323</v>
      </c>
      <c r="J8" s="190">
        <v>304</v>
      </c>
      <c r="K8" s="190">
        <v>332</v>
      </c>
      <c r="L8" s="190">
        <v>306</v>
      </c>
      <c r="M8" s="190">
        <v>302</v>
      </c>
      <c r="N8" s="190">
        <v>301</v>
      </c>
      <c r="O8" s="190">
        <v>286</v>
      </c>
      <c r="P8" s="190">
        <v>299</v>
      </c>
      <c r="Q8" s="190">
        <v>283</v>
      </c>
    </row>
    <row r="9" spans="1:17" ht="14.1" customHeight="1" x14ac:dyDescent="0.2">
      <c r="A9" s="189" t="s">
        <v>164</v>
      </c>
      <c r="B9" s="192">
        <v>205</v>
      </c>
      <c r="C9" s="190">
        <v>268</v>
      </c>
      <c r="D9" s="190">
        <v>228</v>
      </c>
      <c r="E9" s="190">
        <v>203</v>
      </c>
      <c r="F9" s="190">
        <v>194</v>
      </c>
      <c r="G9" s="190">
        <v>185</v>
      </c>
      <c r="H9" s="190">
        <v>181</v>
      </c>
      <c r="I9" s="190">
        <v>191</v>
      </c>
      <c r="J9" s="190">
        <v>172</v>
      </c>
      <c r="K9" s="190">
        <v>158</v>
      </c>
      <c r="L9" s="190">
        <v>162</v>
      </c>
      <c r="M9" s="190">
        <v>157</v>
      </c>
      <c r="N9" s="190">
        <v>136</v>
      </c>
      <c r="O9" s="190">
        <v>143</v>
      </c>
      <c r="P9" s="190">
        <v>139</v>
      </c>
      <c r="Q9" s="190">
        <v>125</v>
      </c>
    </row>
    <row r="10" spans="1:17" ht="14.1" customHeight="1" x14ac:dyDescent="0.2">
      <c r="A10" s="189" t="s">
        <v>165</v>
      </c>
      <c r="B10" s="192">
        <v>271</v>
      </c>
      <c r="C10" s="190">
        <v>341</v>
      </c>
      <c r="D10" s="190">
        <v>304</v>
      </c>
      <c r="E10" s="190">
        <v>291</v>
      </c>
      <c r="F10" s="190">
        <v>289</v>
      </c>
      <c r="G10" s="190">
        <v>284</v>
      </c>
      <c r="H10" s="190">
        <v>286</v>
      </c>
      <c r="I10" s="190">
        <v>277</v>
      </c>
      <c r="J10" s="190">
        <v>252</v>
      </c>
      <c r="K10" s="190">
        <v>281</v>
      </c>
      <c r="L10" s="190">
        <v>261</v>
      </c>
      <c r="M10" s="190">
        <v>249</v>
      </c>
      <c r="N10" s="190">
        <v>252</v>
      </c>
      <c r="O10" s="190">
        <v>260</v>
      </c>
      <c r="P10" s="190">
        <v>248</v>
      </c>
      <c r="Q10" s="190">
        <v>250</v>
      </c>
    </row>
    <row r="11" spans="1:17" ht="14.1" customHeight="1" x14ac:dyDescent="0.2">
      <c r="A11" s="189" t="s">
        <v>148</v>
      </c>
      <c r="B11" s="192">
        <v>1276</v>
      </c>
      <c r="C11" s="190">
        <v>1560</v>
      </c>
      <c r="D11" s="190">
        <v>1382</v>
      </c>
      <c r="E11" s="190">
        <v>1317</v>
      </c>
      <c r="F11" s="190">
        <v>1280</v>
      </c>
      <c r="G11" s="190">
        <v>1254</v>
      </c>
      <c r="H11" s="190">
        <v>1259</v>
      </c>
      <c r="I11" s="190">
        <v>1247</v>
      </c>
      <c r="J11" s="190">
        <v>1165</v>
      </c>
      <c r="K11" s="190">
        <v>1229</v>
      </c>
      <c r="L11" s="190">
        <v>1169</v>
      </c>
      <c r="M11" s="190">
        <v>1120</v>
      </c>
      <c r="N11" s="190">
        <v>1118</v>
      </c>
      <c r="O11" s="190">
        <v>1098</v>
      </c>
      <c r="P11" s="190">
        <v>1100</v>
      </c>
      <c r="Q11" s="190">
        <v>1067</v>
      </c>
    </row>
    <row r="12" spans="1:17" ht="14.1" customHeight="1" x14ac:dyDescent="0.2">
      <c r="A12" s="264" t="s">
        <v>176</v>
      </c>
      <c r="B12" s="192"/>
    </row>
    <row r="13" spans="1:17" ht="12.75" x14ac:dyDescent="0.2">
      <c r="A13" s="264"/>
      <c r="B13" s="192"/>
    </row>
    <row r="14" spans="1:17" ht="14.1" customHeight="1" x14ac:dyDescent="0.2">
      <c r="A14" s="189" t="s">
        <v>162</v>
      </c>
      <c r="B14" s="192">
        <v>308</v>
      </c>
      <c r="C14" s="190">
        <v>377</v>
      </c>
      <c r="D14" s="190">
        <v>331</v>
      </c>
      <c r="E14" s="190">
        <v>310</v>
      </c>
      <c r="F14" s="190">
        <v>326</v>
      </c>
      <c r="G14" s="190">
        <v>335</v>
      </c>
      <c r="H14" s="190">
        <v>322</v>
      </c>
      <c r="I14" s="190">
        <v>318</v>
      </c>
      <c r="J14" s="190">
        <v>301</v>
      </c>
      <c r="K14" s="190">
        <v>296</v>
      </c>
      <c r="L14" s="190">
        <v>311</v>
      </c>
      <c r="M14" s="190">
        <v>337</v>
      </c>
      <c r="N14" s="190">
        <v>273</v>
      </c>
      <c r="O14" s="190">
        <v>375</v>
      </c>
      <c r="P14" s="190">
        <v>341</v>
      </c>
      <c r="Q14" s="190">
        <v>334</v>
      </c>
    </row>
    <row r="15" spans="1:17" ht="14.1" customHeight="1" x14ac:dyDescent="0.2">
      <c r="A15" s="189" t="s">
        <v>163</v>
      </c>
      <c r="B15" s="192">
        <v>147</v>
      </c>
      <c r="C15" s="190">
        <v>211</v>
      </c>
      <c r="D15" s="190">
        <v>155</v>
      </c>
      <c r="E15" s="190">
        <v>137</v>
      </c>
      <c r="F15" s="190">
        <v>155</v>
      </c>
      <c r="G15" s="190">
        <v>133</v>
      </c>
      <c r="H15" s="190">
        <v>120</v>
      </c>
      <c r="I15" s="190">
        <v>115</v>
      </c>
      <c r="J15" s="190">
        <v>117</v>
      </c>
      <c r="K15" s="190">
        <v>164</v>
      </c>
      <c r="L15" s="190">
        <v>130</v>
      </c>
      <c r="M15" s="190">
        <v>123</v>
      </c>
      <c r="N15" s="190">
        <v>135</v>
      </c>
      <c r="O15" s="190">
        <v>203</v>
      </c>
      <c r="P15" s="190">
        <v>215</v>
      </c>
      <c r="Q15" s="190">
        <v>196</v>
      </c>
    </row>
    <row r="16" spans="1:17" ht="14.1" customHeight="1" x14ac:dyDescent="0.2">
      <c r="A16" s="189" t="s">
        <v>168</v>
      </c>
      <c r="B16" s="192">
        <v>312</v>
      </c>
      <c r="C16" s="190">
        <v>381</v>
      </c>
      <c r="D16" s="190">
        <v>330</v>
      </c>
      <c r="E16" s="190">
        <v>297</v>
      </c>
      <c r="F16" s="190">
        <v>282</v>
      </c>
      <c r="G16" s="190">
        <v>339</v>
      </c>
      <c r="H16" s="190">
        <v>281</v>
      </c>
      <c r="I16" s="190">
        <v>305</v>
      </c>
      <c r="J16" s="190">
        <v>323</v>
      </c>
      <c r="K16" s="190">
        <v>313</v>
      </c>
      <c r="L16" s="190">
        <v>318</v>
      </c>
      <c r="M16" s="190">
        <v>289</v>
      </c>
      <c r="N16" s="190">
        <v>270</v>
      </c>
      <c r="O16" s="190">
        <v>389</v>
      </c>
      <c r="P16" s="190">
        <v>352</v>
      </c>
      <c r="Q16" s="190">
        <v>294</v>
      </c>
    </row>
    <row r="17" spans="1:18" ht="14.1" customHeight="1" x14ac:dyDescent="0.2">
      <c r="A17" s="189" t="s">
        <v>164</v>
      </c>
      <c r="B17" s="192">
        <v>162</v>
      </c>
      <c r="C17" s="190">
        <v>228</v>
      </c>
      <c r="D17" s="190">
        <v>192</v>
      </c>
      <c r="E17" s="190">
        <v>154</v>
      </c>
      <c r="F17" s="190">
        <v>139</v>
      </c>
      <c r="G17" s="190">
        <v>120</v>
      </c>
      <c r="H17" s="190">
        <v>137</v>
      </c>
      <c r="I17" s="190">
        <v>132</v>
      </c>
      <c r="J17" s="190">
        <v>131</v>
      </c>
      <c r="K17" s="190">
        <v>128</v>
      </c>
      <c r="L17" s="190">
        <v>119</v>
      </c>
      <c r="M17" s="190">
        <v>143</v>
      </c>
      <c r="N17" s="190">
        <v>113</v>
      </c>
      <c r="O17" s="190">
        <v>160</v>
      </c>
      <c r="P17" s="190">
        <v>141</v>
      </c>
      <c r="Q17" s="190">
        <v>99</v>
      </c>
    </row>
    <row r="18" spans="1:18" ht="14.1" customHeight="1" x14ac:dyDescent="0.2">
      <c r="A18" s="189" t="s">
        <v>166</v>
      </c>
      <c r="B18" s="192">
        <v>0</v>
      </c>
      <c r="C18" s="190">
        <v>0</v>
      </c>
      <c r="D18" s="190">
        <v>0</v>
      </c>
      <c r="E18" s="190">
        <v>0</v>
      </c>
      <c r="F18" s="190">
        <v>0</v>
      </c>
      <c r="G18" s="190">
        <v>0</v>
      </c>
      <c r="H18" s="190">
        <v>0</v>
      </c>
      <c r="I18" s="190">
        <v>0</v>
      </c>
      <c r="J18" s="190">
        <v>0</v>
      </c>
      <c r="K18" s="190">
        <v>0</v>
      </c>
      <c r="L18" s="190">
        <v>0</v>
      </c>
      <c r="M18" s="190">
        <v>10</v>
      </c>
      <c r="N18" s="190">
        <v>54</v>
      </c>
      <c r="O18" s="190">
        <v>257</v>
      </c>
      <c r="P18" s="190">
        <v>588</v>
      </c>
      <c r="Q18" s="190">
        <v>637</v>
      </c>
    </row>
    <row r="19" spans="1:18" ht="14.1" customHeight="1" x14ac:dyDescent="0.2">
      <c r="A19" s="189" t="s">
        <v>165</v>
      </c>
      <c r="B19" s="192">
        <v>232</v>
      </c>
      <c r="C19" s="190">
        <v>370</v>
      </c>
      <c r="D19" s="190">
        <v>314</v>
      </c>
      <c r="E19" s="190">
        <v>328</v>
      </c>
      <c r="F19" s="190">
        <v>286</v>
      </c>
      <c r="G19" s="190">
        <v>289</v>
      </c>
      <c r="H19" s="190">
        <v>302</v>
      </c>
      <c r="I19" s="190">
        <v>292</v>
      </c>
      <c r="J19" s="190">
        <v>299</v>
      </c>
      <c r="K19" s="190">
        <v>306</v>
      </c>
      <c r="L19" s="190">
        <v>278</v>
      </c>
      <c r="M19" s="190">
        <v>294</v>
      </c>
      <c r="N19" s="190">
        <v>234</v>
      </c>
      <c r="O19" s="190">
        <v>360</v>
      </c>
      <c r="P19" s="190">
        <v>341</v>
      </c>
      <c r="Q19" s="190">
        <v>351</v>
      </c>
    </row>
    <row r="20" spans="1:18" ht="14.1" customHeight="1" x14ac:dyDescent="0.2">
      <c r="A20" s="189" t="s">
        <v>148</v>
      </c>
      <c r="B20" s="192">
        <v>1161</v>
      </c>
      <c r="C20" s="190">
        <v>1567</v>
      </c>
      <c r="D20" s="190">
        <v>1322</v>
      </c>
      <c r="E20" s="190">
        <v>1226</v>
      </c>
      <c r="F20" s="190">
        <v>1188</v>
      </c>
      <c r="G20" s="190">
        <v>1216</v>
      </c>
      <c r="H20" s="190">
        <v>1162</v>
      </c>
      <c r="I20" s="190">
        <v>1162</v>
      </c>
      <c r="J20" s="190">
        <v>1171</v>
      </c>
      <c r="K20" s="190">
        <v>1207</v>
      </c>
      <c r="L20" s="190">
        <v>1156</v>
      </c>
      <c r="M20" s="190">
        <v>1196</v>
      </c>
      <c r="N20" s="190">
        <v>1079</v>
      </c>
      <c r="O20" s="190">
        <v>1744</v>
      </c>
      <c r="P20" s="190">
        <v>1978</v>
      </c>
      <c r="Q20" s="190">
        <v>1911</v>
      </c>
    </row>
    <row r="21" spans="1:18" ht="14.1" customHeight="1" x14ac:dyDescent="0.2">
      <c r="A21" s="263" t="s">
        <v>167</v>
      </c>
      <c r="B21" s="192"/>
    </row>
    <row r="22" spans="1:18" ht="12.75" x14ac:dyDescent="0.2">
      <c r="A22" s="263"/>
      <c r="B22" s="192"/>
    </row>
    <row r="23" spans="1:18" ht="12" customHeight="1" x14ac:dyDescent="0.2">
      <c r="A23" s="189" t="s">
        <v>162</v>
      </c>
      <c r="B23" s="192">
        <f t="shared" ref="B23:C23" si="0">B14-B6</f>
        <v>-20</v>
      </c>
      <c r="C23" s="190">
        <f t="shared" si="0"/>
        <v>18</v>
      </c>
      <c r="D23" s="190">
        <f t="shared" ref="D23:Q23" si="1">D14-D6</f>
        <v>10</v>
      </c>
      <c r="E23" s="190">
        <f t="shared" si="1"/>
        <v>-16</v>
      </c>
      <c r="F23" s="190">
        <f t="shared" si="1"/>
        <v>11</v>
      </c>
      <c r="G23" s="190">
        <f t="shared" si="1"/>
        <v>13</v>
      </c>
      <c r="H23" s="190">
        <f t="shared" si="1"/>
        <v>-6</v>
      </c>
      <c r="I23" s="190">
        <f t="shared" si="1"/>
        <v>-1</v>
      </c>
      <c r="J23" s="190">
        <f t="shared" si="1"/>
        <v>-2</v>
      </c>
      <c r="K23" s="190">
        <f t="shared" si="1"/>
        <v>-28</v>
      </c>
      <c r="L23" s="190">
        <f t="shared" si="1"/>
        <v>-3</v>
      </c>
      <c r="M23" s="190">
        <f t="shared" si="1"/>
        <v>42</v>
      </c>
      <c r="N23" s="190">
        <f t="shared" si="1"/>
        <v>-36</v>
      </c>
      <c r="O23" s="190">
        <f t="shared" si="1"/>
        <v>83</v>
      </c>
      <c r="P23" s="190">
        <f t="shared" si="1"/>
        <v>40</v>
      </c>
      <c r="Q23" s="190">
        <f t="shared" si="1"/>
        <v>38</v>
      </c>
      <c r="R23" s="195"/>
    </row>
    <row r="24" spans="1:18" ht="12" customHeight="1" x14ac:dyDescent="0.2">
      <c r="A24" s="189" t="s">
        <v>163</v>
      </c>
      <c r="B24" s="192">
        <f t="shared" ref="B24:C24" si="2">B15-B7</f>
        <v>-1</v>
      </c>
      <c r="C24" s="190">
        <f t="shared" si="2"/>
        <v>38</v>
      </c>
      <c r="D24" s="190">
        <f t="shared" ref="D24:Q24" si="3">D15-D7</f>
        <v>-6</v>
      </c>
      <c r="E24" s="190">
        <f t="shared" si="3"/>
        <v>-15</v>
      </c>
      <c r="F24" s="190">
        <f t="shared" si="3"/>
        <v>-1</v>
      </c>
      <c r="G24" s="190">
        <f t="shared" si="3"/>
        <v>-15</v>
      </c>
      <c r="H24" s="190">
        <f t="shared" si="3"/>
        <v>-17</v>
      </c>
      <c r="I24" s="190">
        <f t="shared" si="3"/>
        <v>-22</v>
      </c>
      <c r="J24" s="190">
        <f t="shared" si="3"/>
        <v>-17</v>
      </c>
      <c r="K24" s="190">
        <f t="shared" si="3"/>
        <v>30</v>
      </c>
      <c r="L24" s="190">
        <f t="shared" si="3"/>
        <v>4</v>
      </c>
      <c r="M24" s="190">
        <f t="shared" si="3"/>
        <v>5</v>
      </c>
      <c r="N24" s="190">
        <f t="shared" si="3"/>
        <v>15</v>
      </c>
      <c r="O24" s="190">
        <f t="shared" si="3"/>
        <v>85</v>
      </c>
      <c r="P24" s="190">
        <f t="shared" si="3"/>
        <v>102</v>
      </c>
      <c r="Q24" s="190">
        <f t="shared" si="3"/>
        <v>83</v>
      </c>
      <c r="R24" s="195"/>
    </row>
    <row r="25" spans="1:18" ht="12" customHeight="1" x14ac:dyDescent="0.2">
      <c r="A25" s="189" t="s">
        <v>168</v>
      </c>
      <c r="B25" s="192">
        <f t="shared" ref="B25:C25" si="4">B16-B8</f>
        <v>-12</v>
      </c>
      <c r="C25" s="190">
        <f t="shared" si="4"/>
        <v>-37</v>
      </c>
      <c r="D25" s="190">
        <f t="shared" ref="D25:Q25" si="5">D16-D8</f>
        <v>-39</v>
      </c>
      <c r="E25" s="190">
        <f t="shared" si="5"/>
        <v>-48</v>
      </c>
      <c r="F25" s="190">
        <f t="shared" si="5"/>
        <v>-44</v>
      </c>
      <c r="G25" s="190">
        <f t="shared" si="5"/>
        <v>24</v>
      </c>
      <c r="H25" s="190">
        <f t="shared" si="5"/>
        <v>-46</v>
      </c>
      <c r="I25" s="190">
        <f t="shared" si="5"/>
        <v>-18</v>
      </c>
      <c r="J25" s="190">
        <f t="shared" si="5"/>
        <v>19</v>
      </c>
      <c r="K25" s="190">
        <f t="shared" si="5"/>
        <v>-19</v>
      </c>
      <c r="L25" s="190">
        <f t="shared" si="5"/>
        <v>12</v>
      </c>
      <c r="M25" s="190">
        <f t="shared" si="5"/>
        <v>-13</v>
      </c>
      <c r="N25" s="190">
        <f t="shared" si="5"/>
        <v>-31</v>
      </c>
      <c r="O25" s="190">
        <f t="shared" si="5"/>
        <v>103</v>
      </c>
      <c r="P25" s="190">
        <f t="shared" si="5"/>
        <v>53</v>
      </c>
      <c r="Q25" s="190">
        <f t="shared" si="5"/>
        <v>11</v>
      </c>
      <c r="R25" s="195"/>
    </row>
    <row r="26" spans="1:18" ht="12" customHeight="1" x14ac:dyDescent="0.2">
      <c r="A26" s="189" t="s">
        <v>164</v>
      </c>
      <c r="B26" s="192">
        <f t="shared" ref="B26:C26" si="6">B17-B9</f>
        <v>-43</v>
      </c>
      <c r="C26" s="190">
        <f t="shared" si="6"/>
        <v>-40</v>
      </c>
      <c r="D26" s="190">
        <f t="shared" ref="D26:Q26" si="7">D17-D9</f>
        <v>-36</v>
      </c>
      <c r="E26" s="190">
        <f t="shared" si="7"/>
        <v>-49</v>
      </c>
      <c r="F26" s="190">
        <f t="shared" si="7"/>
        <v>-55</v>
      </c>
      <c r="G26" s="190">
        <f t="shared" si="7"/>
        <v>-65</v>
      </c>
      <c r="H26" s="190">
        <f t="shared" si="7"/>
        <v>-44</v>
      </c>
      <c r="I26" s="190">
        <f t="shared" si="7"/>
        <v>-59</v>
      </c>
      <c r="J26" s="190">
        <f t="shared" si="7"/>
        <v>-41</v>
      </c>
      <c r="K26" s="190">
        <f t="shared" si="7"/>
        <v>-30</v>
      </c>
      <c r="L26" s="190">
        <f t="shared" si="7"/>
        <v>-43</v>
      </c>
      <c r="M26" s="190">
        <f t="shared" si="7"/>
        <v>-14</v>
      </c>
      <c r="N26" s="190">
        <f t="shared" si="7"/>
        <v>-23</v>
      </c>
      <c r="O26" s="190">
        <f t="shared" si="7"/>
        <v>17</v>
      </c>
      <c r="P26" s="190">
        <f t="shared" si="7"/>
        <v>2</v>
      </c>
      <c r="Q26" s="190">
        <f t="shared" si="7"/>
        <v>-26</v>
      </c>
      <c r="R26" s="195"/>
    </row>
    <row r="27" spans="1:18" ht="12" customHeight="1" x14ac:dyDescent="0.2">
      <c r="A27" s="189" t="s">
        <v>166</v>
      </c>
      <c r="B27" s="192">
        <f t="shared" ref="B27:L27" si="8">B18</f>
        <v>0</v>
      </c>
      <c r="C27" s="190">
        <f t="shared" si="8"/>
        <v>0</v>
      </c>
      <c r="D27" s="190">
        <f t="shared" si="8"/>
        <v>0</v>
      </c>
      <c r="E27" s="190">
        <f t="shared" si="8"/>
        <v>0</v>
      </c>
      <c r="F27" s="190">
        <f t="shared" si="8"/>
        <v>0</v>
      </c>
      <c r="G27" s="190">
        <f t="shared" si="8"/>
        <v>0</v>
      </c>
      <c r="H27" s="190">
        <f t="shared" si="8"/>
        <v>0</v>
      </c>
      <c r="I27" s="190">
        <f t="shared" si="8"/>
        <v>0</v>
      </c>
      <c r="J27" s="190">
        <f t="shared" si="8"/>
        <v>0</v>
      </c>
      <c r="K27" s="190">
        <f t="shared" si="8"/>
        <v>0</v>
      </c>
      <c r="L27" s="190">
        <f t="shared" si="8"/>
        <v>0</v>
      </c>
      <c r="M27" s="190">
        <f>M18</f>
        <v>10</v>
      </c>
      <c r="N27" s="190">
        <f t="shared" ref="N27:Q27" si="9">N18</f>
        <v>54</v>
      </c>
      <c r="O27" s="190">
        <f t="shared" si="9"/>
        <v>257</v>
      </c>
      <c r="P27" s="190">
        <f t="shared" si="9"/>
        <v>588</v>
      </c>
      <c r="Q27" s="190">
        <f t="shared" si="9"/>
        <v>637</v>
      </c>
      <c r="R27" s="195"/>
    </row>
    <row r="28" spans="1:18" ht="12" customHeight="1" x14ac:dyDescent="0.2">
      <c r="A28" s="189" t="s">
        <v>165</v>
      </c>
      <c r="B28" s="192">
        <f>B19-B10</f>
        <v>-39</v>
      </c>
      <c r="C28" s="190">
        <f t="shared" ref="C28:Q28" si="10">C19-C10</f>
        <v>29</v>
      </c>
      <c r="D28" s="190">
        <f t="shared" si="10"/>
        <v>10</v>
      </c>
      <c r="E28" s="190">
        <f t="shared" si="10"/>
        <v>37</v>
      </c>
      <c r="F28" s="190">
        <f t="shared" si="10"/>
        <v>-3</v>
      </c>
      <c r="G28" s="190">
        <f t="shared" si="10"/>
        <v>5</v>
      </c>
      <c r="H28" s="190">
        <f t="shared" si="10"/>
        <v>16</v>
      </c>
      <c r="I28" s="190">
        <f t="shared" si="10"/>
        <v>15</v>
      </c>
      <c r="J28" s="190">
        <f t="shared" si="10"/>
        <v>47</v>
      </c>
      <c r="K28" s="190">
        <f t="shared" si="10"/>
        <v>25</v>
      </c>
      <c r="L28" s="190">
        <f t="shared" si="10"/>
        <v>17</v>
      </c>
      <c r="M28" s="190">
        <f t="shared" si="10"/>
        <v>45</v>
      </c>
      <c r="N28" s="190">
        <f t="shared" si="10"/>
        <v>-18</v>
      </c>
      <c r="O28" s="190">
        <f t="shared" si="10"/>
        <v>100</v>
      </c>
      <c r="P28" s="190">
        <f t="shared" si="10"/>
        <v>93</v>
      </c>
      <c r="Q28" s="190">
        <f t="shared" si="10"/>
        <v>101</v>
      </c>
      <c r="R28" s="195"/>
    </row>
    <row r="29" spans="1:18" ht="12" customHeight="1" x14ac:dyDescent="0.2">
      <c r="A29" s="189" t="s">
        <v>148</v>
      </c>
      <c r="B29" s="192">
        <f>B20-B11</f>
        <v>-115</v>
      </c>
      <c r="C29" s="190">
        <f>C20-C11</f>
        <v>7</v>
      </c>
      <c r="D29" s="190">
        <f t="shared" ref="D29:Q29" si="11">D20-D11</f>
        <v>-60</v>
      </c>
      <c r="E29" s="190">
        <f t="shared" si="11"/>
        <v>-91</v>
      </c>
      <c r="F29" s="190">
        <f t="shared" si="11"/>
        <v>-92</v>
      </c>
      <c r="G29" s="190">
        <f t="shared" si="11"/>
        <v>-38</v>
      </c>
      <c r="H29" s="190">
        <f t="shared" si="11"/>
        <v>-97</v>
      </c>
      <c r="I29" s="190">
        <f t="shared" si="11"/>
        <v>-85</v>
      </c>
      <c r="J29" s="190">
        <f t="shared" si="11"/>
        <v>6</v>
      </c>
      <c r="K29" s="190">
        <f t="shared" si="11"/>
        <v>-22</v>
      </c>
      <c r="L29" s="190">
        <f t="shared" si="11"/>
        <v>-13</v>
      </c>
      <c r="M29" s="190">
        <f t="shared" si="11"/>
        <v>76</v>
      </c>
      <c r="N29" s="190">
        <f t="shared" si="11"/>
        <v>-39</v>
      </c>
      <c r="O29" s="190">
        <f t="shared" si="11"/>
        <v>646</v>
      </c>
      <c r="P29" s="190">
        <f t="shared" si="11"/>
        <v>878</v>
      </c>
      <c r="Q29" s="190">
        <f t="shared" si="11"/>
        <v>844</v>
      </c>
      <c r="R29" s="195"/>
    </row>
    <row r="30" spans="1:18" ht="12" customHeight="1" x14ac:dyDescent="0.2">
      <c r="B30" s="192"/>
    </row>
    <row r="32" spans="1:18" ht="12" customHeight="1" x14ac:dyDescent="0.2">
      <c r="A32" s="261" t="s">
        <v>177</v>
      </c>
    </row>
  </sheetData>
  <mergeCells count="5">
    <mergeCell ref="A4:A5"/>
    <mergeCell ref="A12:A13"/>
    <mergeCell ref="A21:A22"/>
    <mergeCell ref="A1:J1"/>
    <mergeCell ref="L1:N1"/>
  </mergeCells>
  <hyperlinks>
    <hyperlink ref="L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G1"/>
    </sheetView>
  </sheetViews>
  <sheetFormatPr defaultRowHeight="14.25" x14ac:dyDescent="0.2"/>
  <cols>
    <col min="1" max="1" width="17.5703125" style="114" bestFit="1" customWidth="1"/>
    <col min="2" max="2" width="15.42578125" style="114" customWidth="1"/>
    <col min="3" max="3" width="17.42578125" style="114" customWidth="1"/>
    <col min="4" max="16384" width="9.140625" style="114"/>
  </cols>
  <sheetData>
    <row r="1" spans="1:10" ht="18" customHeight="1" x14ac:dyDescent="0.25">
      <c r="A1" s="279" t="s">
        <v>160</v>
      </c>
      <c r="B1" s="279"/>
      <c r="C1" s="279"/>
      <c r="D1" s="279"/>
      <c r="E1" s="279"/>
      <c r="F1" s="279"/>
      <c r="G1" s="279"/>
      <c r="I1" s="241" t="s">
        <v>70</v>
      </c>
      <c r="J1" s="241"/>
    </row>
    <row r="2" spans="1:10" ht="15" x14ac:dyDescent="0.2">
      <c r="A2" s="115"/>
    </row>
    <row r="3" spans="1:10" ht="15" customHeight="1" x14ac:dyDescent="0.2">
      <c r="A3" s="277" t="s">
        <v>57</v>
      </c>
      <c r="B3" s="275" t="s">
        <v>103</v>
      </c>
      <c r="C3" s="275" t="s">
        <v>104</v>
      </c>
    </row>
    <row r="4" spans="1:10" ht="15" customHeight="1" x14ac:dyDescent="0.2">
      <c r="A4" s="277"/>
      <c r="B4" s="275"/>
      <c r="C4" s="275"/>
    </row>
    <row r="5" spans="1:10" x14ac:dyDescent="0.2">
      <c r="A5" s="278"/>
      <c r="B5" s="276"/>
      <c r="C5" s="276"/>
    </row>
    <row r="6" spans="1:10" x14ac:dyDescent="0.2">
      <c r="A6" s="266">
        <v>43902</v>
      </c>
      <c r="B6" s="267">
        <v>2</v>
      </c>
      <c r="C6" s="268">
        <f>'Figure 2 data'!B4</f>
        <v>1</v>
      </c>
    </row>
    <row r="7" spans="1:10" x14ac:dyDescent="0.2">
      <c r="A7" s="269">
        <v>43903</v>
      </c>
      <c r="B7" s="270">
        <v>2</v>
      </c>
      <c r="C7" s="271">
        <f>'Figure 2 data'!B42</f>
        <v>0</v>
      </c>
    </row>
    <row r="8" spans="1:10" x14ac:dyDescent="0.2">
      <c r="A8" s="269">
        <v>43904</v>
      </c>
      <c r="B8" s="270">
        <v>4</v>
      </c>
      <c r="C8" s="271">
        <f>'Figure 2 data'!B43</f>
        <v>0</v>
      </c>
    </row>
    <row r="9" spans="1:10" x14ac:dyDescent="0.2">
      <c r="A9" s="269">
        <v>43905</v>
      </c>
      <c r="B9" s="270">
        <v>5</v>
      </c>
      <c r="C9" s="271">
        <f>'Figure 2 data'!B44</f>
        <v>0</v>
      </c>
    </row>
    <row r="10" spans="1:10" x14ac:dyDescent="0.2">
      <c r="A10" s="269">
        <v>43906</v>
      </c>
      <c r="B10" s="270">
        <v>8</v>
      </c>
      <c r="C10" s="271">
        <f>'Figure 2 data'!B45</f>
        <v>0</v>
      </c>
    </row>
    <row r="11" spans="1:10" x14ac:dyDescent="0.2">
      <c r="A11" s="269">
        <v>43907</v>
      </c>
      <c r="B11" s="270">
        <v>10</v>
      </c>
      <c r="C11" s="271">
        <f>'Figure 2 data'!B46</f>
        <v>2</v>
      </c>
    </row>
    <row r="12" spans="1:10" x14ac:dyDescent="0.2">
      <c r="A12" s="269">
        <v>43908</v>
      </c>
      <c r="B12" s="270">
        <v>14</v>
      </c>
      <c r="C12" s="271">
        <f>'Figure 2 data'!B47</f>
        <v>5</v>
      </c>
    </row>
    <row r="13" spans="1:10" x14ac:dyDescent="0.2">
      <c r="A13" s="269">
        <v>43909</v>
      </c>
      <c r="B13" s="270">
        <v>18</v>
      </c>
      <c r="C13" s="271">
        <f>'Figure 2 data'!B48</f>
        <v>6</v>
      </c>
    </row>
    <row r="14" spans="1:10" x14ac:dyDescent="0.2">
      <c r="A14" s="269">
        <v>43910</v>
      </c>
      <c r="B14" s="270">
        <v>23</v>
      </c>
      <c r="C14" s="271">
        <f>'Figure 2 data'!B49</f>
        <v>10</v>
      </c>
    </row>
    <row r="15" spans="1:10" x14ac:dyDescent="0.2">
      <c r="A15" s="269">
        <v>43911</v>
      </c>
      <c r="B15" s="270">
        <v>30</v>
      </c>
      <c r="C15" s="271">
        <f>'Figure 2 data'!B50</f>
        <v>10</v>
      </c>
    </row>
    <row r="16" spans="1:10" x14ac:dyDescent="0.2">
      <c r="A16" s="269">
        <v>43912</v>
      </c>
      <c r="B16" s="270">
        <v>36</v>
      </c>
      <c r="C16" s="271">
        <f>'Figure 2 data'!B51</f>
        <v>10</v>
      </c>
    </row>
    <row r="17" spans="1:3" x14ac:dyDescent="0.2">
      <c r="A17" s="269">
        <v>43913</v>
      </c>
      <c r="B17" s="270">
        <v>43</v>
      </c>
      <c r="C17" s="271">
        <f>'Figure 2 data'!B52</f>
        <v>12</v>
      </c>
    </row>
    <row r="18" spans="1:3" x14ac:dyDescent="0.2">
      <c r="A18" s="269">
        <v>43914</v>
      </c>
      <c r="B18" s="270">
        <v>55</v>
      </c>
      <c r="C18" s="271">
        <f>'Figure 2 data'!B53</f>
        <v>14</v>
      </c>
    </row>
    <row r="19" spans="1:3" x14ac:dyDescent="0.2">
      <c r="A19" s="269">
        <v>43915</v>
      </c>
      <c r="B19" s="270">
        <v>77</v>
      </c>
      <c r="C19" s="271">
        <f>'Figure 2 data'!B54</f>
        <v>15</v>
      </c>
    </row>
    <row r="20" spans="1:3" x14ac:dyDescent="0.2">
      <c r="A20" s="269">
        <v>43916</v>
      </c>
      <c r="B20" s="270">
        <v>100</v>
      </c>
      <c r="C20" s="271">
        <f>'Figure 2 data'!B55</f>
        <v>30</v>
      </c>
    </row>
    <row r="21" spans="1:3" x14ac:dyDescent="0.2">
      <c r="A21" s="269">
        <v>43917</v>
      </c>
      <c r="B21" s="270">
        <v>123</v>
      </c>
      <c r="C21" s="271">
        <f>'Figure 2 data'!B56</f>
        <v>65</v>
      </c>
    </row>
    <row r="22" spans="1:3" x14ac:dyDescent="0.2">
      <c r="A22" s="269">
        <v>43918</v>
      </c>
      <c r="B22" s="270">
        <v>160</v>
      </c>
      <c r="C22" s="271">
        <f>'Figure 2 data'!B57</f>
        <v>72</v>
      </c>
    </row>
    <row r="23" spans="1:3" x14ac:dyDescent="0.2">
      <c r="A23" s="269">
        <v>43919</v>
      </c>
      <c r="B23" s="270">
        <v>187</v>
      </c>
      <c r="C23" s="271">
        <f>'Figure 2 data'!B58</f>
        <v>72</v>
      </c>
    </row>
    <row r="24" spans="1:3" x14ac:dyDescent="0.2">
      <c r="A24" s="269">
        <v>43920</v>
      </c>
      <c r="B24" s="270">
        <v>239</v>
      </c>
      <c r="C24" s="271">
        <f>'Figure 2 data'!B59</f>
        <v>115</v>
      </c>
    </row>
    <row r="25" spans="1:3" x14ac:dyDescent="0.2">
      <c r="A25" s="269">
        <v>43921</v>
      </c>
      <c r="B25" s="270">
        <v>297</v>
      </c>
      <c r="C25" s="271">
        <f>'Figure 2 data'!B60</f>
        <v>166</v>
      </c>
    </row>
    <row r="26" spans="1:3" x14ac:dyDescent="0.2">
      <c r="A26" s="269">
        <v>43922</v>
      </c>
      <c r="B26" s="270">
        <v>361</v>
      </c>
      <c r="C26" s="271">
        <f>'Figure 2 data'!B61</f>
        <v>215</v>
      </c>
    </row>
    <row r="27" spans="1:3" x14ac:dyDescent="0.2">
      <c r="A27" s="269">
        <v>43923</v>
      </c>
      <c r="B27" s="270">
        <v>421</v>
      </c>
      <c r="C27" s="271">
        <f>'Figure 2 data'!B62</f>
        <v>278</v>
      </c>
    </row>
    <row r="28" spans="1:3" x14ac:dyDescent="0.2">
      <c r="A28" s="269">
        <v>43924</v>
      </c>
      <c r="B28" s="270">
        <v>497</v>
      </c>
      <c r="C28" s="271">
        <f>'Figure 2 data'!B63</f>
        <v>349</v>
      </c>
    </row>
    <row r="29" spans="1:3" x14ac:dyDescent="0.2">
      <c r="A29" s="269">
        <v>43925</v>
      </c>
      <c r="B29" s="270">
        <v>552</v>
      </c>
      <c r="C29" s="271">
        <f>'Figure 2 data'!B64</f>
        <v>351</v>
      </c>
    </row>
    <row r="30" spans="1:3" x14ac:dyDescent="0.2">
      <c r="A30" s="269">
        <v>43926</v>
      </c>
      <c r="B30" s="270">
        <v>637</v>
      </c>
      <c r="C30" s="271">
        <f>'Figure 2 data'!B65</f>
        <v>355</v>
      </c>
    </row>
    <row r="31" spans="1:3" x14ac:dyDescent="0.2">
      <c r="A31" s="269">
        <v>43927</v>
      </c>
      <c r="B31" s="270">
        <v>726</v>
      </c>
      <c r="C31" s="271">
        <f>'Figure 2 data'!B66</f>
        <v>477</v>
      </c>
    </row>
    <row r="32" spans="1:3" x14ac:dyDescent="0.2">
      <c r="A32" s="269">
        <v>43928</v>
      </c>
      <c r="B32" s="270">
        <v>810</v>
      </c>
      <c r="C32" s="271">
        <f>'Figure 2 data'!B67</f>
        <v>594</v>
      </c>
    </row>
    <row r="33" spans="1:3" x14ac:dyDescent="0.2">
      <c r="A33" s="269">
        <v>43929</v>
      </c>
      <c r="B33" s="270">
        <v>900</v>
      </c>
      <c r="C33" s="271">
        <f>'Figure 2 data'!B68</f>
        <v>719</v>
      </c>
    </row>
    <row r="34" spans="1:3" x14ac:dyDescent="0.2">
      <c r="A34" s="269">
        <v>43930</v>
      </c>
      <c r="B34" s="270">
        <v>1005</v>
      </c>
      <c r="C34" s="271">
        <f>'Figure 2 data'!B69</f>
        <v>820</v>
      </c>
    </row>
    <row r="35" spans="1:3" x14ac:dyDescent="0.2">
      <c r="A35" s="269">
        <v>43931</v>
      </c>
      <c r="B35" s="270">
        <v>1097</v>
      </c>
      <c r="C35" s="271">
        <f>'Figure 2 data'!B70</f>
        <v>905</v>
      </c>
    </row>
    <row r="36" spans="1:3" x14ac:dyDescent="0.2">
      <c r="A36" s="272">
        <v>43932</v>
      </c>
      <c r="B36" s="270">
        <v>1190</v>
      </c>
      <c r="C36" s="271">
        <f>'Figure 2 data'!B71</f>
        <v>955</v>
      </c>
    </row>
    <row r="37" spans="1:3" x14ac:dyDescent="0.2">
      <c r="A37" s="272">
        <v>43933</v>
      </c>
      <c r="B37" s="270">
        <v>1260</v>
      </c>
      <c r="C37" s="271">
        <f>'Figure 2 data'!B72</f>
        <v>965</v>
      </c>
    </row>
    <row r="38" spans="1:3" x14ac:dyDescent="0.2">
      <c r="A38" s="272">
        <v>43934</v>
      </c>
      <c r="B38" s="273"/>
      <c r="C38" s="271">
        <f>'Figure 2 data'!B73</f>
        <v>1043</v>
      </c>
    </row>
    <row r="39" spans="1:3" x14ac:dyDescent="0.2">
      <c r="A39" s="272">
        <v>43935</v>
      </c>
      <c r="B39" s="273"/>
      <c r="C39" s="271">
        <f>'Figure 2 data'!B74</f>
        <v>1187</v>
      </c>
    </row>
    <row r="40" spans="1:3" x14ac:dyDescent="0.2">
      <c r="A40" s="272">
        <v>43936</v>
      </c>
      <c r="B40" s="273"/>
      <c r="C40" s="271">
        <f>'Figure 2 data'!B75</f>
        <v>1336</v>
      </c>
    </row>
    <row r="41" spans="1:3" x14ac:dyDescent="0.2">
      <c r="A41" s="272">
        <v>43937</v>
      </c>
      <c r="B41" s="273"/>
      <c r="C41" s="271">
        <f>'Figure 2 data'!B76</f>
        <v>1465</v>
      </c>
    </row>
    <row r="42" spans="1:3" x14ac:dyDescent="0.2">
      <c r="A42" s="272">
        <v>43938</v>
      </c>
      <c r="B42" s="273"/>
      <c r="C42" s="271">
        <f>'Figure 2 data'!B77</f>
        <v>1574</v>
      </c>
    </row>
    <row r="43" spans="1:3" x14ac:dyDescent="0.2">
      <c r="A43" s="272">
        <v>43939</v>
      </c>
      <c r="B43" s="273"/>
      <c r="C43" s="271">
        <f>'Figure 2 data'!B78</f>
        <v>1599</v>
      </c>
    </row>
    <row r="44" spans="1:3" x14ac:dyDescent="0.2">
      <c r="A44" s="116"/>
      <c r="B44" s="153"/>
      <c r="C44" s="152"/>
    </row>
    <row r="46" spans="1:3" x14ac:dyDescent="0.2">
      <c r="A46" s="274" t="s">
        <v>177</v>
      </c>
      <c r="B46" s="274"/>
    </row>
  </sheetData>
  <mergeCells count="6">
    <mergeCell ref="I1:J1"/>
    <mergeCell ref="A1:G1"/>
    <mergeCell ref="A46:B46"/>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
  <sheetViews>
    <sheetView showGridLines="0" zoomScaleNormal="100" workbookViewId="0">
      <selection sqref="A1:N1"/>
    </sheetView>
  </sheetViews>
  <sheetFormatPr defaultRowHeight="12.75" x14ac:dyDescent="0.2"/>
  <cols>
    <col min="1" max="1" width="9.140625" style="38"/>
    <col min="2" max="2" width="25.140625" style="38" bestFit="1" customWidth="1"/>
    <col min="3" max="3" width="10.85546875" style="38" bestFit="1" customWidth="1"/>
    <col min="4" max="7" width="10.28515625" style="38" bestFit="1" customWidth="1"/>
    <col min="8" max="11" width="10.5703125" style="38" bestFit="1" customWidth="1"/>
    <col min="12" max="15" width="10.42578125" style="38" bestFit="1" customWidth="1"/>
    <col min="16" max="17" width="10.42578125" style="38" customWidth="1"/>
    <col min="18" max="18" width="10.42578125" style="38" bestFit="1" customWidth="1"/>
    <col min="19" max="19" width="5.5703125" style="38" customWidth="1"/>
    <col min="20" max="20" width="9.42578125" style="38" bestFit="1" customWidth="1"/>
    <col min="21" max="16384" width="9.140625" style="38"/>
  </cols>
  <sheetData>
    <row r="1" spans="1:22" ht="18" customHeight="1" x14ac:dyDescent="0.25">
      <c r="A1" s="217" t="s">
        <v>62</v>
      </c>
      <c r="B1" s="217"/>
      <c r="C1" s="217"/>
      <c r="D1" s="217"/>
      <c r="E1" s="217"/>
      <c r="F1" s="217"/>
      <c r="G1" s="217"/>
      <c r="H1" s="217"/>
      <c r="I1" s="217"/>
      <c r="J1" s="217"/>
      <c r="K1" s="217"/>
      <c r="L1" s="217"/>
      <c r="M1" s="217"/>
      <c r="N1" s="217"/>
      <c r="O1" s="197"/>
      <c r="P1" s="239" t="s">
        <v>70</v>
      </c>
      <c r="Q1" s="239"/>
    </row>
    <row r="2" spans="1:22" ht="15" customHeight="1" x14ac:dyDescent="0.2">
      <c r="A2" s="214"/>
      <c r="B2" s="214"/>
      <c r="C2" s="214"/>
      <c r="D2" s="214"/>
      <c r="E2" s="214"/>
      <c r="F2" s="214"/>
      <c r="G2" s="214"/>
      <c r="H2" s="214"/>
      <c r="I2" s="214"/>
      <c r="J2" s="214"/>
      <c r="K2" s="214"/>
      <c r="L2" s="14"/>
      <c r="M2" s="14"/>
      <c r="N2" s="14"/>
      <c r="O2" s="14"/>
      <c r="P2" s="14"/>
      <c r="Q2" s="14"/>
      <c r="R2" s="14"/>
    </row>
    <row r="3" spans="1:22" ht="14.1" customHeight="1" x14ac:dyDescent="0.2">
      <c r="A3" s="218" t="s">
        <v>35</v>
      </c>
      <c r="B3" s="218"/>
      <c r="C3" s="5">
        <v>1</v>
      </c>
      <c r="D3" s="5">
        <v>2</v>
      </c>
      <c r="E3" s="5">
        <v>3</v>
      </c>
      <c r="F3" s="5">
        <v>4</v>
      </c>
      <c r="G3" s="5">
        <v>5</v>
      </c>
      <c r="H3" s="5">
        <v>6</v>
      </c>
      <c r="I3" s="5">
        <v>7</v>
      </c>
      <c r="J3" s="5">
        <v>8</v>
      </c>
      <c r="K3" s="5">
        <v>9</v>
      </c>
      <c r="L3" s="5">
        <v>10</v>
      </c>
      <c r="M3" s="5">
        <v>11</v>
      </c>
      <c r="N3" s="5">
        <v>12</v>
      </c>
      <c r="O3" s="5">
        <v>13</v>
      </c>
      <c r="P3" s="107">
        <v>14</v>
      </c>
      <c r="Q3" s="117">
        <v>15</v>
      </c>
      <c r="R3" s="6">
        <v>16</v>
      </c>
      <c r="S3" s="210"/>
      <c r="T3" s="210"/>
    </row>
    <row r="4" spans="1:22" ht="14.1" customHeight="1" x14ac:dyDescent="0.2">
      <c r="A4" s="219" t="s">
        <v>26</v>
      </c>
      <c r="B4" s="219"/>
      <c r="C4" s="7">
        <v>43829</v>
      </c>
      <c r="D4" s="7">
        <v>43836</v>
      </c>
      <c r="E4" s="7">
        <v>43843</v>
      </c>
      <c r="F4" s="7">
        <v>43850</v>
      </c>
      <c r="G4" s="7">
        <v>43857</v>
      </c>
      <c r="H4" s="7">
        <v>43864</v>
      </c>
      <c r="I4" s="7">
        <v>43871</v>
      </c>
      <c r="J4" s="7">
        <v>43878</v>
      </c>
      <c r="K4" s="7">
        <v>43885</v>
      </c>
      <c r="L4" s="7">
        <v>43892</v>
      </c>
      <c r="M4" s="7">
        <v>43899</v>
      </c>
      <c r="N4" s="7">
        <v>43906</v>
      </c>
      <c r="O4" s="7">
        <v>43913</v>
      </c>
      <c r="P4" s="108">
        <v>43920</v>
      </c>
      <c r="Q4" s="118">
        <v>43927</v>
      </c>
      <c r="R4" s="7">
        <v>43934</v>
      </c>
      <c r="S4" s="211" t="s">
        <v>27</v>
      </c>
      <c r="T4" s="211"/>
    </row>
    <row r="5" spans="1:22" ht="14.1" customHeight="1" thickBot="1" x14ac:dyDescent="0.25">
      <c r="A5" s="8"/>
      <c r="B5" s="8"/>
      <c r="C5" s="9"/>
      <c r="D5" s="9"/>
      <c r="E5" s="9"/>
      <c r="F5" s="9"/>
      <c r="G5" s="9"/>
      <c r="H5" s="9"/>
      <c r="I5" s="9"/>
      <c r="J5" s="9"/>
      <c r="K5" s="39"/>
      <c r="L5" s="39"/>
      <c r="M5" s="40"/>
      <c r="N5" s="40"/>
      <c r="O5" s="40"/>
      <c r="P5" s="41"/>
      <c r="Q5" s="41"/>
      <c r="R5" s="41"/>
      <c r="S5" s="41"/>
      <c r="T5" s="41"/>
    </row>
    <row r="6" spans="1:22" ht="14.1" customHeight="1" x14ac:dyDescent="0.2">
      <c r="A6" s="42"/>
      <c r="B6" s="10"/>
      <c r="C6" s="11"/>
      <c r="D6" s="11"/>
      <c r="E6" s="11"/>
      <c r="F6" s="11"/>
      <c r="G6" s="11"/>
      <c r="H6" s="11"/>
      <c r="I6" s="11"/>
      <c r="J6" s="11"/>
      <c r="K6" s="43"/>
      <c r="L6" s="43"/>
      <c r="M6" s="44"/>
      <c r="N6" s="44"/>
      <c r="O6" s="44"/>
      <c r="P6" s="42"/>
      <c r="Q6" s="42"/>
      <c r="R6" s="42"/>
    </row>
    <row r="7" spans="1:22" ht="14.1" customHeight="1" x14ac:dyDescent="0.2">
      <c r="A7" s="220" t="s">
        <v>38</v>
      </c>
      <c r="B7" s="220"/>
      <c r="C7" s="120">
        <v>0</v>
      </c>
      <c r="D7" s="120">
        <v>0</v>
      </c>
      <c r="E7" s="120">
        <v>0</v>
      </c>
      <c r="F7" s="120">
        <v>0</v>
      </c>
      <c r="G7" s="120">
        <v>0</v>
      </c>
      <c r="H7" s="120">
        <v>0</v>
      </c>
      <c r="I7" s="120">
        <v>0</v>
      </c>
      <c r="J7" s="120">
        <v>0</v>
      </c>
      <c r="K7" s="120">
        <v>0</v>
      </c>
      <c r="L7" s="120">
        <v>0</v>
      </c>
      <c r="M7" s="120">
        <v>0</v>
      </c>
      <c r="N7" s="120">
        <v>10</v>
      </c>
      <c r="O7" s="120">
        <v>62</v>
      </c>
      <c r="P7" s="120">
        <v>283</v>
      </c>
      <c r="Q7" s="120">
        <v>610</v>
      </c>
      <c r="R7" s="120">
        <v>651</v>
      </c>
      <c r="S7" s="121"/>
      <c r="T7" s="120">
        <f>SUM(C7:R7)</f>
        <v>1616</v>
      </c>
      <c r="U7" s="45"/>
    </row>
    <row r="8" spans="1:22" ht="14.1" customHeight="1" x14ac:dyDescent="0.2">
      <c r="A8" s="220" t="s">
        <v>41</v>
      </c>
      <c r="B8" s="220"/>
      <c r="C8" s="120">
        <f>SUM(C21:C27)</f>
        <v>0</v>
      </c>
      <c r="D8" s="120">
        <f t="shared" ref="D8:O8" si="0">SUM(D21:D27)</f>
        <v>0</v>
      </c>
      <c r="E8" s="120">
        <f t="shared" si="0"/>
        <v>0</v>
      </c>
      <c r="F8" s="120">
        <f t="shared" si="0"/>
        <v>0</v>
      </c>
      <c r="G8" s="120">
        <f t="shared" si="0"/>
        <v>0</v>
      </c>
      <c r="H8" s="120">
        <f t="shared" si="0"/>
        <v>0</v>
      </c>
      <c r="I8" s="120">
        <f t="shared" si="0"/>
        <v>0</v>
      </c>
      <c r="J8" s="120">
        <f t="shared" si="0"/>
        <v>0</v>
      </c>
      <c r="K8" s="120">
        <f t="shared" si="0"/>
        <v>0</v>
      </c>
      <c r="L8" s="120">
        <f t="shared" si="0"/>
        <v>0</v>
      </c>
      <c r="M8" s="120">
        <f t="shared" si="0"/>
        <v>0</v>
      </c>
      <c r="N8" s="120">
        <f t="shared" si="0"/>
        <v>5</v>
      </c>
      <c r="O8" s="120">
        <f t="shared" si="0"/>
        <v>26</v>
      </c>
      <c r="P8" s="120">
        <f>SUM(P21:P27)</f>
        <v>127</v>
      </c>
      <c r="Q8" s="120">
        <f>SUM(Q21:Q27)</f>
        <v>262</v>
      </c>
      <c r="R8" s="120">
        <f>SUM(R21:R27)</f>
        <v>308</v>
      </c>
      <c r="S8" s="120"/>
      <c r="T8" s="120">
        <f>SUM(T21:T27)</f>
        <v>728</v>
      </c>
      <c r="U8" s="45"/>
    </row>
    <row r="9" spans="1:22" ht="14.1" customHeight="1" x14ac:dyDescent="0.2">
      <c r="A9" s="220" t="s">
        <v>42</v>
      </c>
      <c r="B9" s="220"/>
      <c r="C9" s="120">
        <f>SUM(C28:C34)</f>
        <v>0</v>
      </c>
      <c r="D9" s="120">
        <f t="shared" ref="D9:T9" si="1">SUM(D28:D34)</f>
        <v>0</v>
      </c>
      <c r="E9" s="120">
        <f t="shared" si="1"/>
        <v>0</v>
      </c>
      <c r="F9" s="120">
        <f t="shared" si="1"/>
        <v>0</v>
      </c>
      <c r="G9" s="120">
        <f t="shared" si="1"/>
        <v>0</v>
      </c>
      <c r="H9" s="120">
        <f t="shared" si="1"/>
        <v>0</v>
      </c>
      <c r="I9" s="120">
        <f t="shared" si="1"/>
        <v>0</v>
      </c>
      <c r="J9" s="120">
        <f t="shared" si="1"/>
        <v>0</v>
      </c>
      <c r="K9" s="120">
        <f t="shared" si="1"/>
        <v>0</v>
      </c>
      <c r="L9" s="120">
        <f t="shared" si="1"/>
        <v>0</v>
      </c>
      <c r="M9" s="120">
        <f t="shared" si="1"/>
        <v>0</v>
      </c>
      <c r="N9" s="120">
        <f t="shared" si="1"/>
        <v>5</v>
      </c>
      <c r="O9" s="120">
        <f t="shared" si="1"/>
        <v>36</v>
      </c>
      <c r="P9" s="120">
        <f t="shared" ref="P9" si="2">SUM(P28:P34)</f>
        <v>156</v>
      </c>
      <c r="Q9" s="120">
        <f t="shared" ref="Q9:R9" si="3">SUM(Q28:Q34)</f>
        <v>348</v>
      </c>
      <c r="R9" s="120">
        <f t="shared" si="3"/>
        <v>343</v>
      </c>
      <c r="S9" s="120"/>
      <c r="T9" s="120">
        <f t="shared" si="1"/>
        <v>888</v>
      </c>
      <c r="U9" s="45"/>
    </row>
    <row r="10" spans="1:22" ht="14.1" customHeight="1" x14ac:dyDescent="0.2">
      <c r="A10" s="122"/>
      <c r="B10" s="123"/>
      <c r="C10" s="120"/>
      <c r="D10" s="120"/>
      <c r="E10" s="120"/>
      <c r="F10" s="120"/>
      <c r="G10" s="120"/>
      <c r="H10" s="120"/>
      <c r="I10" s="120"/>
      <c r="J10" s="120"/>
      <c r="K10" s="120"/>
      <c r="L10" s="120"/>
      <c r="M10" s="120"/>
      <c r="N10" s="120"/>
      <c r="O10" s="120"/>
      <c r="P10" s="120"/>
      <c r="Q10" s="120"/>
      <c r="R10" s="120"/>
      <c r="S10" s="121"/>
      <c r="T10" s="121"/>
      <c r="U10" s="45"/>
    </row>
    <row r="11" spans="1:22" ht="14.1" customHeight="1" x14ac:dyDescent="0.2">
      <c r="A11" s="123"/>
      <c r="B11" s="124" t="s">
        <v>34</v>
      </c>
      <c r="C11" s="120"/>
      <c r="D11" s="120"/>
      <c r="E11" s="120"/>
      <c r="F11" s="120"/>
      <c r="G11" s="120"/>
      <c r="H11" s="120"/>
      <c r="I11" s="120"/>
      <c r="J11" s="120"/>
      <c r="K11" s="120"/>
      <c r="L11" s="120"/>
      <c r="M11" s="120"/>
      <c r="N11" s="120"/>
      <c r="O11" s="120"/>
      <c r="P11" s="120"/>
      <c r="Q11" s="120"/>
      <c r="R11" s="120"/>
      <c r="S11" s="121"/>
      <c r="T11" s="121"/>
    </row>
    <row r="12" spans="1:22" ht="14.1" customHeight="1" x14ac:dyDescent="0.2">
      <c r="A12" s="123"/>
      <c r="B12" s="125" t="s">
        <v>1</v>
      </c>
      <c r="C12" s="120"/>
      <c r="D12" s="120"/>
      <c r="E12" s="120"/>
      <c r="F12" s="120"/>
      <c r="G12" s="120"/>
      <c r="H12" s="120"/>
      <c r="I12" s="120"/>
      <c r="J12" s="120"/>
      <c r="K12" s="120"/>
      <c r="L12" s="120"/>
      <c r="M12" s="120"/>
      <c r="N12" s="120"/>
      <c r="O12" s="120"/>
      <c r="P12" s="120"/>
      <c r="Q12" s="120"/>
      <c r="R12" s="120"/>
      <c r="S12" s="121"/>
      <c r="T12" s="121"/>
    </row>
    <row r="13" spans="1:22" ht="14.1" customHeight="1" x14ac:dyDescent="0.2">
      <c r="A13" s="121"/>
      <c r="B13" s="126" t="s">
        <v>2</v>
      </c>
      <c r="C13" s="127">
        <v>0</v>
      </c>
      <c r="D13" s="127">
        <v>0</v>
      </c>
      <c r="E13" s="127">
        <v>0</v>
      </c>
      <c r="F13" s="127">
        <v>0</v>
      </c>
      <c r="G13" s="127">
        <v>0</v>
      </c>
      <c r="H13" s="127">
        <v>0</v>
      </c>
      <c r="I13" s="127">
        <v>0</v>
      </c>
      <c r="J13" s="127">
        <v>0</v>
      </c>
      <c r="K13" s="127">
        <v>0</v>
      </c>
      <c r="L13" s="127">
        <v>0</v>
      </c>
      <c r="M13" s="127">
        <v>0</v>
      </c>
      <c r="N13" s="127">
        <v>0</v>
      </c>
      <c r="O13" s="127">
        <v>0</v>
      </c>
      <c r="P13" s="127">
        <v>0</v>
      </c>
      <c r="Q13" s="127">
        <v>0</v>
      </c>
      <c r="R13" s="127">
        <v>0</v>
      </c>
      <c r="S13" s="121"/>
      <c r="T13" s="127">
        <f>SUM(C13:R13)</f>
        <v>0</v>
      </c>
      <c r="U13" s="45"/>
      <c r="V13" s="45"/>
    </row>
    <row r="14" spans="1:22" ht="14.1" customHeight="1" x14ac:dyDescent="0.2">
      <c r="A14" s="121"/>
      <c r="B14" s="128" t="s">
        <v>3</v>
      </c>
      <c r="C14" s="127">
        <v>0</v>
      </c>
      <c r="D14" s="127">
        <v>0</v>
      </c>
      <c r="E14" s="127">
        <v>0</v>
      </c>
      <c r="F14" s="127">
        <v>0</v>
      </c>
      <c r="G14" s="127">
        <v>0</v>
      </c>
      <c r="H14" s="127">
        <v>0</v>
      </c>
      <c r="I14" s="127">
        <v>0</v>
      </c>
      <c r="J14" s="127">
        <v>0</v>
      </c>
      <c r="K14" s="127">
        <v>0</v>
      </c>
      <c r="L14" s="127">
        <v>0</v>
      </c>
      <c r="M14" s="127">
        <v>0</v>
      </c>
      <c r="N14" s="127">
        <v>0</v>
      </c>
      <c r="O14" s="127">
        <v>0</v>
      </c>
      <c r="P14" s="127">
        <v>0</v>
      </c>
      <c r="Q14" s="127">
        <v>0</v>
      </c>
      <c r="R14" s="127">
        <v>0</v>
      </c>
      <c r="S14" s="121"/>
      <c r="T14" s="127">
        <f>SUM(C14:R14)</f>
        <v>0</v>
      </c>
      <c r="U14" s="45"/>
      <c r="V14" s="45"/>
    </row>
    <row r="15" spans="1:22" ht="14.1" customHeight="1" x14ac:dyDescent="0.2">
      <c r="A15" s="121"/>
      <c r="B15" s="128" t="s">
        <v>4</v>
      </c>
      <c r="C15" s="127">
        <v>0</v>
      </c>
      <c r="D15" s="127">
        <v>0</v>
      </c>
      <c r="E15" s="127">
        <v>0</v>
      </c>
      <c r="F15" s="127">
        <v>0</v>
      </c>
      <c r="G15" s="127">
        <v>0</v>
      </c>
      <c r="H15" s="127">
        <v>0</v>
      </c>
      <c r="I15" s="127">
        <v>0</v>
      </c>
      <c r="J15" s="127">
        <v>0</v>
      </c>
      <c r="K15" s="127">
        <v>0</v>
      </c>
      <c r="L15" s="127">
        <v>0</v>
      </c>
      <c r="M15" s="127">
        <v>0</v>
      </c>
      <c r="N15" s="127">
        <v>0</v>
      </c>
      <c r="O15" s="127">
        <v>0</v>
      </c>
      <c r="P15" s="127">
        <v>4</v>
      </c>
      <c r="Q15" s="127">
        <v>4</v>
      </c>
      <c r="R15" s="127">
        <v>2</v>
      </c>
      <c r="S15" s="121"/>
      <c r="T15" s="121">
        <f t="shared" ref="T15:T19" si="4">SUM(C15:R15)</f>
        <v>10</v>
      </c>
      <c r="U15" s="45"/>
      <c r="V15" s="45"/>
    </row>
    <row r="16" spans="1:22" ht="14.1" customHeight="1" x14ac:dyDescent="0.2">
      <c r="A16" s="121"/>
      <c r="B16" s="128" t="s">
        <v>5</v>
      </c>
      <c r="C16" s="127">
        <v>0</v>
      </c>
      <c r="D16" s="127">
        <v>0</v>
      </c>
      <c r="E16" s="127">
        <v>0</v>
      </c>
      <c r="F16" s="127">
        <v>0</v>
      </c>
      <c r="G16" s="127">
        <v>0</v>
      </c>
      <c r="H16" s="127">
        <v>0</v>
      </c>
      <c r="I16" s="127">
        <v>0</v>
      </c>
      <c r="J16" s="127">
        <v>0</v>
      </c>
      <c r="K16" s="127">
        <v>0</v>
      </c>
      <c r="L16" s="127">
        <v>0</v>
      </c>
      <c r="M16" s="127">
        <v>0</v>
      </c>
      <c r="N16" s="127">
        <v>1</v>
      </c>
      <c r="O16" s="127">
        <v>12</v>
      </c>
      <c r="P16" s="127">
        <v>31</v>
      </c>
      <c r="Q16" s="127">
        <v>64</v>
      </c>
      <c r="R16" s="127">
        <v>46</v>
      </c>
      <c r="S16" s="121"/>
      <c r="T16" s="121">
        <f t="shared" si="4"/>
        <v>154</v>
      </c>
      <c r="U16" s="45"/>
      <c r="V16" s="45"/>
    </row>
    <row r="17" spans="1:23" ht="14.1" customHeight="1" x14ac:dyDescent="0.2">
      <c r="A17" s="121"/>
      <c r="B17" s="128" t="s">
        <v>6</v>
      </c>
      <c r="C17" s="127">
        <v>0</v>
      </c>
      <c r="D17" s="127">
        <v>0</v>
      </c>
      <c r="E17" s="127">
        <v>0</v>
      </c>
      <c r="F17" s="127">
        <v>0</v>
      </c>
      <c r="G17" s="127">
        <v>0</v>
      </c>
      <c r="H17" s="127">
        <v>0</v>
      </c>
      <c r="I17" s="127">
        <v>0</v>
      </c>
      <c r="J17" s="127">
        <v>0</v>
      </c>
      <c r="K17" s="127">
        <v>0</v>
      </c>
      <c r="L17" s="127">
        <v>0</v>
      </c>
      <c r="M17" s="127">
        <v>0</v>
      </c>
      <c r="N17" s="127">
        <v>4</v>
      </c>
      <c r="O17" s="127">
        <v>11</v>
      </c>
      <c r="P17" s="127">
        <v>67</v>
      </c>
      <c r="Q17" s="127">
        <v>101</v>
      </c>
      <c r="R17" s="127">
        <v>80</v>
      </c>
      <c r="S17" s="121"/>
      <c r="T17" s="121">
        <f t="shared" si="4"/>
        <v>263</v>
      </c>
      <c r="U17" s="45"/>
      <c r="V17" s="45"/>
    </row>
    <row r="18" spans="1:23" ht="14.1" customHeight="1" x14ac:dyDescent="0.2">
      <c r="A18" s="121"/>
      <c r="B18" s="128" t="s">
        <v>7</v>
      </c>
      <c r="C18" s="127">
        <v>0</v>
      </c>
      <c r="D18" s="127">
        <v>0</v>
      </c>
      <c r="E18" s="127">
        <v>0</v>
      </c>
      <c r="F18" s="127">
        <v>0</v>
      </c>
      <c r="G18" s="127">
        <v>0</v>
      </c>
      <c r="H18" s="127">
        <v>0</v>
      </c>
      <c r="I18" s="127">
        <v>0</v>
      </c>
      <c r="J18" s="127">
        <v>0</v>
      </c>
      <c r="K18" s="127">
        <v>0</v>
      </c>
      <c r="L18" s="127">
        <v>0</v>
      </c>
      <c r="M18" s="127">
        <v>0</v>
      </c>
      <c r="N18" s="127">
        <v>3</v>
      </c>
      <c r="O18" s="127">
        <v>24</v>
      </c>
      <c r="P18" s="127">
        <v>107</v>
      </c>
      <c r="Q18" s="127">
        <v>228</v>
      </c>
      <c r="R18" s="127">
        <v>224</v>
      </c>
      <c r="S18" s="121"/>
      <c r="T18" s="121">
        <f t="shared" si="4"/>
        <v>586</v>
      </c>
      <c r="U18" s="45"/>
      <c r="V18" s="45"/>
    </row>
    <row r="19" spans="1:23" ht="14.1" customHeight="1" x14ac:dyDescent="0.2">
      <c r="A19" s="121"/>
      <c r="B19" s="126" t="s">
        <v>8</v>
      </c>
      <c r="C19" s="127">
        <v>0</v>
      </c>
      <c r="D19" s="127">
        <v>0</v>
      </c>
      <c r="E19" s="127">
        <v>0</v>
      </c>
      <c r="F19" s="127">
        <v>0</v>
      </c>
      <c r="G19" s="127">
        <v>0</v>
      </c>
      <c r="H19" s="127">
        <v>0</v>
      </c>
      <c r="I19" s="127">
        <v>0</v>
      </c>
      <c r="J19" s="127">
        <v>0</v>
      </c>
      <c r="K19" s="127">
        <v>0</v>
      </c>
      <c r="L19" s="127">
        <v>0</v>
      </c>
      <c r="M19" s="127">
        <v>0</v>
      </c>
      <c r="N19" s="127">
        <v>2</v>
      </c>
      <c r="O19" s="127">
        <v>15</v>
      </c>
      <c r="P19" s="127">
        <v>74</v>
      </c>
      <c r="Q19" s="127">
        <v>213</v>
      </c>
      <c r="R19" s="127">
        <v>299</v>
      </c>
      <c r="S19" s="121"/>
      <c r="T19" s="121">
        <f t="shared" si="4"/>
        <v>603</v>
      </c>
      <c r="U19" s="45"/>
      <c r="V19" s="45"/>
      <c r="W19" s="45"/>
    </row>
    <row r="20" spans="1:23" ht="14.1" customHeight="1" x14ac:dyDescent="0.2">
      <c r="A20" s="121"/>
      <c r="B20" s="125"/>
      <c r="C20" s="127"/>
      <c r="D20" s="127"/>
      <c r="E20" s="127"/>
      <c r="F20" s="127"/>
      <c r="G20" s="127"/>
      <c r="H20" s="127"/>
      <c r="I20" s="127"/>
      <c r="J20" s="127"/>
      <c r="K20" s="127"/>
      <c r="L20" s="127"/>
      <c r="M20" s="127"/>
      <c r="N20" s="127"/>
      <c r="O20" s="127"/>
      <c r="P20" s="127"/>
      <c r="Q20" s="127"/>
      <c r="R20" s="127"/>
      <c r="S20" s="121"/>
      <c r="T20" s="121"/>
      <c r="W20" s="47"/>
    </row>
    <row r="21" spans="1:23" ht="14.1" customHeight="1" x14ac:dyDescent="0.2">
      <c r="A21" s="216" t="s">
        <v>24</v>
      </c>
      <c r="B21" s="126" t="s">
        <v>2</v>
      </c>
      <c r="C21" s="127">
        <v>0</v>
      </c>
      <c r="D21" s="127">
        <v>0</v>
      </c>
      <c r="E21" s="127">
        <v>0</v>
      </c>
      <c r="F21" s="127">
        <v>0</v>
      </c>
      <c r="G21" s="127">
        <v>0</v>
      </c>
      <c r="H21" s="127">
        <v>0</v>
      </c>
      <c r="I21" s="127">
        <v>0</v>
      </c>
      <c r="J21" s="127">
        <v>0</v>
      </c>
      <c r="K21" s="127">
        <v>0</v>
      </c>
      <c r="L21" s="127">
        <v>0</v>
      </c>
      <c r="M21" s="127">
        <v>0</v>
      </c>
      <c r="N21" s="127">
        <v>0</v>
      </c>
      <c r="O21" s="127">
        <v>0</v>
      </c>
      <c r="P21" s="127">
        <v>0</v>
      </c>
      <c r="Q21" s="127">
        <v>0</v>
      </c>
      <c r="R21" s="127">
        <v>0</v>
      </c>
      <c r="S21" s="121"/>
      <c r="T21" s="127">
        <f>SUM(C21:R21)</f>
        <v>0</v>
      </c>
      <c r="U21" s="45"/>
    </row>
    <row r="22" spans="1:23" ht="14.1" customHeight="1" x14ac:dyDescent="0.2">
      <c r="A22" s="216"/>
      <c r="B22" s="128" t="s">
        <v>3</v>
      </c>
      <c r="C22" s="127">
        <v>0</v>
      </c>
      <c r="D22" s="127">
        <v>0</v>
      </c>
      <c r="E22" s="127">
        <v>0</v>
      </c>
      <c r="F22" s="127">
        <v>0</v>
      </c>
      <c r="G22" s="127">
        <v>0</v>
      </c>
      <c r="H22" s="127">
        <v>0</v>
      </c>
      <c r="I22" s="127">
        <v>0</v>
      </c>
      <c r="J22" s="127">
        <v>0</v>
      </c>
      <c r="K22" s="127">
        <v>0</v>
      </c>
      <c r="L22" s="127">
        <v>0</v>
      </c>
      <c r="M22" s="127">
        <v>0</v>
      </c>
      <c r="N22" s="127">
        <v>0</v>
      </c>
      <c r="O22" s="127">
        <v>0</v>
      </c>
      <c r="P22" s="127">
        <v>0</v>
      </c>
      <c r="Q22" s="127">
        <v>0</v>
      </c>
      <c r="R22" s="127">
        <v>0</v>
      </c>
      <c r="S22" s="121"/>
      <c r="T22" s="127">
        <f>SUM(C22:R22)</f>
        <v>0</v>
      </c>
      <c r="U22" s="45"/>
    </row>
    <row r="23" spans="1:23" ht="14.1" customHeight="1" x14ac:dyDescent="0.2">
      <c r="A23" s="216"/>
      <c r="B23" s="128" t="s">
        <v>4</v>
      </c>
      <c r="C23" s="127">
        <v>0</v>
      </c>
      <c r="D23" s="127">
        <v>0</v>
      </c>
      <c r="E23" s="127">
        <v>0</v>
      </c>
      <c r="F23" s="127">
        <v>0</v>
      </c>
      <c r="G23" s="127">
        <v>0</v>
      </c>
      <c r="H23" s="127">
        <v>0</v>
      </c>
      <c r="I23" s="127">
        <v>0</v>
      </c>
      <c r="J23" s="127">
        <v>0</v>
      </c>
      <c r="K23" s="127">
        <v>0</v>
      </c>
      <c r="L23" s="127">
        <v>0</v>
      </c>
      <c r="M23" s="127">
        <v>0</v>
      </c>
      <c r="N23" s="127">
        <v>0</v>
      </c>
      <c r="O23" s="127">
        <v>0</v>
      </c>
      <c r="P23" s="127">
        <v>2</v>
      </c>
      <c r="Q23" s="127">
        <v>2</v>
      </c>
      <c r="R23" s="127">
        <v>1</v>
      </c>
      <c r="S23" s="121"/>
      <c r="T23" s="121">
        <f t="shared" ref="T23:T27" si="5">SUM(C23:R23)</f>
        <v>5</v>
      </c>
      <c r="U23" s="45"/>
    </row>
    <row r="24" spans="1:23" ht="14.1" customHeight="1" x14ac:dyDescent="0.2">
      <c r="A24" s="216"/>
      <c r="B24" s="128" t="s">
        <v>5</v>
      </c>
      <c r="C24" s="127">
        <v>0</v>
      </c>
      <c r="D24" s="127">
        <v>0</v>
      </c>
      <c r="E24" s="127">
        <v>0</v>
      </c>
      <c r="F24" s="127">
        <v>0</v>
      </c>
      <c r="G24" s="127">
        <v>0</v>
      </c>
      <c r="H24" s="127">
        <v>0</v>
      </c>
      <c r="I24" s="127">
        <v>0</v>
      </c>
      <c r="J24" s="127">
        <v>0</v>
      </c>
      <c r="K24" s="127">
        <v>0</v>
      </c>
      <c r="L24" s="127">
        <v>0</v>
      </c>
      <c r="M24" s="127">
        <v>0</v>
      </c>
      <c r="N24" s="127">
        <v>1</v>
      </c>
      <c r="O24" s="127">
        <v>3</v>
      </c>
      <c r="P24" s="127">
        <v>12</v>
      </c>
      <c r="Q24" s="127">
        <v>17</v>
      </c>
      <c r="R24" s="127">
        <v>16</v>
      </c>
      <c r="S24" s="121"/>
      <c r="T24" s="121">
        <f t="shared" si="5"/>
        <v>49</v>
      </c>
      <c r="U24" s="45"/>
    </row>
    <row r="25" spans="1:23" ht="14.1" customHeight="1" x14ac:dyDescent="0.2">
      <c r="A25" s="216"/>
      <c r="B25" s="128" t="s">
        <v>6</v>
      </c>
      <c r="C25" s="127">
        <v>0</v>
      </c>
      <c r="D25" s="127">
        <v>0</v>
      </c>
      <c r="E25" s="127">
        <v>0</v>
      </c>
      <c r="F25" s="127">
        <v>0</v>
      </c>
      <c r="G25" s="127">
        <v>0</v>
      </c>
      <c r="H25" s="127">
        <v>0</v>
      </c>
      <c r="I25" s="127">
        <v>0</v>
      </c>
      <c r="J25" s="127">
        <v>0</v>
      </c>
      <c r="K25" s="127">
        <v>0</v>
      </c>
      <c r="L25" s="127">
        <v>0</v>
      </c>
      <c r="M25" s="127">
        <v>0</v>
      </c>
      <c r="N25" s="127">
        <v>3</v>
      </c>
      <c r="O25" s="127">
        <v>3</v>
      </c>
      <c r="P25" s="127">
        <v>20</v>
      </c>
      <c r="Q25" s="127">
        <v>33</v>
      </c>
      <c r="R25" s="127">
        <v>30</v>
      </c>
      <c r="S25" s="121"/>
      <c r="T25" s="121">
        <f t="shared" si="5"/>
        <v>89</v>
      </c>
      <c r="U25" s="45"/>
    </row>
    <row r="26" spans="1:23" ht="14.1" customHeight="1" x14ac:dyDescent="0.2">
      <c r="A26" s="216"/>
      <c r="B26" s="128" t="s">
        <v>7</v>
      </c>
      <c r="C26" s="127">
        <v>0</v>
      </c>
      <c r="D26" s="127">
        <v>0</v>
      </c>
      <c r="E26" s="127">
        <v>0</v>
      </c>
      <c r="F26" s="127">
        <v>0</v>
      </c>
      <c r="G26" s="127">
        <v>0</v>
      </c>
      <c r="H26" s="127">
        <v>0</v>
      </c>
      <c r="I26" s="127">
        <v>0</v>
      </c>
      <c r="J26" s="127">
        <v>0</v>
      </c>
      <c r="K26" s="127">
        <v>0</v>
      </c>
      <c r="L26" s="127">
        <v>0</v>
      </c>
      <c r="M26" s="127">
        <v>0</v>
      </c>
      <c r="N26" s="127">
        <v>0</v>
      </c>
      <c r="O26" s="127">
        <v>9</v>
      </c>
      <c r="P26" s="127">
        <v>50</v>
      </c>
      <c r="Q26" s="127">
        <v>97</v>
      </c>
      <c r="R26" s="127">
        <v>93</v>
      </c>
      <c r="S26" s="121"/>
      <c r="T26" s="121">
        <f t="shared" si="5"/>
        <v>249</v>
      </c>
      <c r="U26" s="45"/>
    </row>
    <row r="27" spans="1:23" ht="14.1" customHeight="1" x14ac:dyDescent="0.2">
      <c r="A27" s="216"/>
      <c r="B27" s="126" t="s">
        <v>8</v>
      </c>
      <c r="C27" s="127">
        <v>0</v>
      </c>
      <c r="D27" s="127">
        <v>0</v>
      </c>
      <c r="E27" s="127">
        <v>0</v>
      </c>
      <c r="F27" s="127">
        <v>0</v>
      </c>
      <c r="G27" s="127">
        <v>0</v>
      </c>
      <c r="H27" s="127">
        <v>0</v>
      </c>
      <c r="I27" s="127">
        <v>0</v>
      </c>
      <c r="J27" s="127">
        <v>0</v>
      </c>
      <c r="K27" s="127">
        <v>0</v>
      </c>
      <c r="L27" s="127">
        <v>0</v>
      </c>
      <c r="M27" s="127">
        <v>0</v>
      </c>
      <c r="N27" s="127">
        <v>1</v>
      </c>
      <c r="O27" s="127">
        <v>11</v>
      </c>
      <c r="P27" s="127">
        <v>43</v>
      </c>
      <c r="Q27" s="127">
        <v>113</v>
      </c>
      <c r="R27" s="127">
        <v>168</v>
      </c>
      <c r="S27" s="121"/>
      <c r="T27" s="121">
        <f t="shared" si="5"/>
        <v>336</v>
      </c>
      <c r="U27" s="45"/>
    </row>
    <row r="28" spans="1:23" ht="14.1" customHeight="1" x14ac:dyDescent="0.2">
      <c r="A28" s="216" t="s">
        <v>25</v>
      </c>
      <c r="B28" s="126" t="s">
        <v>2</v>
      </c>
      <c r="C28" s="127">
        <v>0</v>
      </c>
      <c r="D28" s="127">
        <v>0</v>
      </c>
      <c r="E28" s="127">
        <v>0</v>
      </c>
      <c r="F28" s="127">
        <v>0</v>
      </c>
      <c r="G28" s="127">
        <v>0</v>
      </c>
      <c r="H28" s="127">
        <v>0</v>
      </c>
      <c r="I28" s="127">
        <v>0</v>
      </c>
      <c r="J28" s="127">
        <v>0</v>
      </c>
      <c r="K28" s="127">
        <v>0</v>
      </c>
      <c r="L28" s="127">
        <v>0</v>
      </c>
      <c r="M28" s="127">
        <v>0</v>
      </c>
      <c r="N28" s="127">
        <v>0</v>
      </c>
      <c r="O28" s="127">
        <v>0</v>
      </c>
      <c r="P28" s="127">
        <v>0</v>
      </c>
      <c r="Q28" s="127">
        <v>0</v>
      </c>
      <c r="R28" s="127">
        <v>0</v>
      </c>
      <c r="S28" s="121"/>
      <c r="T28" s="127">
        <f>SUM(C28:R28)</f>
        <v>0</v>
      </c>
      <c r="U28" s="45"/>
    </row>
    <row r="29" spans="1:23" ht="14.1" customHeight="1" x14ac:dyDescent="0.2">
      <c r="A29" s="216"/>
      <c r="B29" s="128" t="s">
        <v>3</v>
      </c>
      <c r="C29" s="127">
        <v>0</v>
      </c>
      <c r="D29" s="127">
        <v>0</v>
      </c>
      <c r="E29" s="127">
        <v>0</v>
      </c>
      <c r="F29" s="127">
        <v>0</v>
      </c>
      <c r="G29" s="127">
        <v>0</v>
      </c>
      <c r="H29" s="127">
        <v>0</v>
      </c>
      <c r="I29" s="127">
        <v>0</v>
      </c>
      <c r="J29" s="127">
        <v>0</v>
      </c>
      <c r="K29" s="127">
        <v>0</v>
      </c>
      <c r="L29" s="127">
        <v>0</v>
      </c>
      <c r="M29" s="127">
        <v>0</v>
      </c>
      <c r="N29" s="127">
        <v>0</v>
      </c>
      <c r="O29" s="127">
        <v>0</v>
      </c>
      <c r="P29" s="127">
        <v>0</v>
      </c>
      <c r="Q29" s="127">
        <v>0</v>
      </c>
      <c r="R29" s="127">
        <v>0</v>
      </c>
      <c r="S29" s="121"/>
      <c r="T29" s="127">
        <f>SUM(C29:R29)</f>
        <v>0</v>
      </c>
      <c r="U29" s="45"/>
    </row>
    <row r="30" spans="1:23" ht="14.1" customHeight="1" x14ac:dyDescent="0.2">
      <c r="A30" s="216"/>
      <c r="B30" s="128" t="s">
        <v>4</v>
      </c>
      <c r="C30" s="127">
        <v>0</v>
      </c>
      <c r="D30" s="127">
        <v>0</v>
      </c>
      <c r="E30" s="127">
        <v>0</v>
      </c>
      <c r="F30" s="127">
        <v>0</v>
      </c>
      <c r="G30" s="127">
        <v>0</v>
      </c>
      <c r="H30" s="127">
        <v>0</v>
      </c>
      <c r="I30" s="127">
        <v>0</v>
      </c>
      <c r="J30" s="127">
        <v>0</v>
      </c>
      <c r="K30" s="127">
        <v>0</v>
      </c>
      <c r="L30" s="127">
        <v>0</v>
      </c>
      <c r="M30" s="127">
        <v>0</v>
      </c>
      <c r="N30" s="127">
        <v>0</v>
      </c>
      <c r="O30" s="127">
        <v>0</v>
      </c>
      <c r="P30" s="127">
        <v>2</v>
      </c>
      <c r="Q30" s="127">
        <v>2</v>
      </c>
      <c r="R30" s="127">
        <v>1</v>
      </c>
      <c r="S30" s="121"/>
      <c r="T30" s="121">
        <f t="shared" ref="T30:T34" si="6">SUM(C30:R30)</f>
        <v>5</v>
      </c>
      <c r="U30" s="45"/>
    </row>
    <row r="31" spans="1:23" ht="14.1" customHeight="1" x14ac:dyDescent="0.2">
      <c r="A31" s="216"/>
      <c r="B31" s="128" t="s">
        <v>5</v>
      </c>
      <c r="C31" s="127">
        <v>0</v>
      </c>
      <c r="D31" s="127">
        <v>0</v>
      </c>
      <c r="E31" s="127">
        <v>0</v>
      </c>
      <c r="F31" s="127">
        <v>0</v>
      </c>
      <c r="G31" s="127">
        <v>0</v>
      </c>
      <c r="H31" s="127">
        <v>0</v>
      </c>
      <c r="I31" s="127">
        <v>0</v>
      </c>
      <c r="J31" s="127">
        <v>0</v>
      </c>
      <c r="K31" s="127">
        <v>0</v>
      </c>
      <c r="L31" s="127">
        <v>0</v>
      </c>
      <c r="M31" s="127">
        <v>0</v>
      </c>
      <c r="N31" s="127">
        <v>0</v>
      </c>
      <c r="O31" s="127">
        <v>9</v>
      </c>
      <c r="P31" s="127">
        <v>19</v>
      </c>
      <c r="Q31" s="127">
        <v>47</v>
      </c>
      <c r="R31" s="127">
        <v>30</v>
      </c>
      <c r="S31" s="121"/>
      <c r="T31" s="121">
        <f t="shared" si="6"/>
        <v>105</v>
      </c>
      <c r="U31" s="45"/>
    </row>
    <row r="32" spans="1:23" ht="14.1" customHeight="1" x14ac:dyDescent="0.2">
      <c r="A32" s="216"/>
      <c r="B32" s="128" t="s">
        <v>6</v>
      </c>
      <c r="C32" s="127">
        <v>0</v>
      </c>
      <c r="D32" s="127">
        <v>0</v>
      </c>
      <c r="E32" s="127">
        <v>0</v>
      </c>
      <c r="F32" s="127">
        <v>0</v>
      </c>
      <c r="G32" s="127">
        <v>0</v>
      </c>
      <c r="H32" s="127">
        <v>0</v>
      </c>
      <c r="I32" s="127">
        <v>0</v>
      </c>
      <c r="J32" s="127">
        <v>0</v>
      </c>
      <c r="K32" s="127">
        <v>0</v>
      </c>
      <c r="L32" s="127">
        <v>0</v>
      </c>
      <c r="M32" s="127">
        <v>0</v>
      </c>
      <c r="N32" s="127">
        <v>1</v>
      </c>
      <c r="O32" s="127">
        <v>8</v>
      </c>
      <c r="P32" s="127">
        <v>47</v>
      </c>
      <c r="Q32" s="127">
        <v>68</v>
      </c>
      <c r="R32" s="127">
        <v>50</v>
      </c>
      <c r="S32" s="121"/>
      <c r="T32" s="121">
        <f t="shared" si="6"/>
        <v>174</v>
      </c>
      <c r="U32" s="45"/>
    </row>
    <row r="33" spans="1:21" ht="14.1" customHeight="1" x14ac:dyDescent="0.2">
      <c r="A33" s="216"/>
      <c r="B33" s="128" t="s">
        <v>7</v>
      </c>
      <c r="C33" s="127">
        <v>0</v>
      </c>
      <c r="D33" s="127">
        <v>0</v>
      </c>
      <c r="E33" s="127">
        <v>0</v>
      </c>
      <c r="F33" s="127">
        <v>0</v>
      </c>
      <c r="G33" s="127">
        <v>0</v>
      </c>
      <c r="H33" s="127">
        <v>0</v>
      </c>
      <c r="I33" s="127">
        <v>0</v>
      </c>
      <c r="J33" s="127">
        <v>0</v>
      </c>
      <c r="K33" s="127">
        <v>0</v>
      </c>
      <c r="L33" s="127">
        <v>0</v>
      </c>
      <c r="M33" s="127">
        <v>0</v>
      </c>
      <c r="N33" s="127">
        <v>3</v>
      </c>
      <c r="O33" s="127">
        <v>15</v>
      </c>
      <c r="P33" s="127">
        <v>57</v>
      </c>
      <c r="Q33" s="127">
        <v>131</v>
      </c>
      <c r="R33" s="127">
        <v>131</v>
      </c>
      <c r="S33" s="121"/>
      <c r="T33" s="121">
        <f t="shared" si="6"/>
        <v>337</v>
      </c>
      <c r="U33" s="45"/>
    </row>
    <row r="34" spans="1:21" ht="14.1" customHeight="1" x14ac:dyDescent="0.2">
      <c r="A34" s="216"/>
      <c r="B34" s="126" t="s">
        <v>8</v>
      </c>
      <c r="C34" s="127">
        <v>0</v>
      </c>
      <c r="D34" s="127">
        <v>0</v>
      </c>
      <c r="E34" s="127">
        <v>0</v>
      </c>
      <c r="F34" s="127">
        <v>0</v>
      </c>
      <c r="G34" s="127">
        <v>0</v>
      </c>
      <c r="H34" s="127">
        <v>0</v>
      </c>
      <c r="I34" s="127">
        <v>0</v>
      </c>
      <c r="J34" s="127">
        <v>0</v>
      </c>
      <c r="K34" s="127">
        <v>0</v>
      </c>
      <c r="L34" s="127">
        <v>0</v>
      </c>
      <c r="M34" s="127">
        <v>0</v>
      </c>
      <c r="N34" s="127">
        <v>1</v>
      </c>
      <c r="O34" s="127">
        <v>4</v>
      </c>
      <c r="P34" s="127">
        <v>31</v>
      </c>
      <c r="Q34" s="127">
        <v>100</v>
      </c>
      <c r="R34" s="127">
        <v>131</v>
      </c>
      <c r="S34" s="121"/>
      <c r="T34" s="121">
        <f t="shared" si="6"/>
        <v>267</v>
      </c>
      <c r="U34" s="45"/>
    </row>
    <row r="35" spans="1:21" ht="14.1" customHeight="1" x14ac:dyDescent="0.2">
      <c r="A35" s="123"/>
      <c r="B35" s="123"/>
      <c r="C35" s="120"/>
      <c r="D35" s="120"/>
      <c r="E35" s="120"/>
      <c r="F35" s="120"/>
      <c r="G35" s="120"/>
      <c r="H35" s="120"/>
      <c r="I35" s="120"/>
      <c r="J35" s="120"/>
      <c r="K35" s="123"/>
      <c r="L35" s="123"/>
      <c r="M35" s="123"/>
      <c r="N35" s="123"/>
      <c r="O35" s="129"/>
      <c r="P35" s="120"/>
      <c r="Q35" s="120"/>
      <c r="R35" s="120"/>
      <c r="S35" s="121"/>
      <c r="T35" s="121"/>
    </row>
    <row r="36" spans="1:21" ht="14.1" customHeight="1" x14ac:dyDescent="0.2">
      <c r="A36" s="121"/>
      <c r="B36" s="221" t="s">
        <v>37</v>
      </c>
      <c r="C36" s="221"/>
      <c r="D36" s="221"/>
      <c r="E36" s="120"/>
      <c r="F36" s="120"/>
      <c r="G36" s="120"/>
      <c r="H36" s="120"/>
      <c r="I36" s="120"/>
      <c r="J36" s="120"/>
      <c r="K36" s="123"/>
      <c r="L36" s="123"/>
      <c r="M36" s="123"/>
      <c r="N36" s="123"/>
      <c r="O36" s="129"/>
      <c r="P36" s="120"/>
      <c r="Q36" s="120"/>
      <c r="R36" s="120"/>
      <c r="S36" s="121"/>
      <c r="T36" s="121"/>
    </row>
    <row r="37" spans="1:21" ht="14.1" customHeight="1" x14ac:dyDescent="0.2">
      <c r="A37" s="123"/>
      <c r="B37" s="130" t="s">
        <v>10</v>
      </c>
      <c r="C37" s="127">
        <v>0</v>
      </c>
      <c r="D37" s="127">
        <v>0</v>
      </c>
      <c r="E37" s="127">
        <v>0</v>
      </c>
      <c r="F37" s="127">
        <v>0</v>
      </c>
      <c r="G37" s="127">
        <v>0</v>
      </c>
      <c r="H37" s="127">
        <v>0</v>
      </c>
      <c r="I37" s="127">
        <v>0</v>
      </c>
      <c r="J37" s="127">
        <v>0</v>
      </c>
      <c r="K37" s="127">
        <v>0</v>
      </c>
      <c r="L37" s="127">
        <v>0</v>
      </c>
      <c r="M37" s="127">
        <v>0</v>
      </c>
      <c r="N37" s="131">
        <v>1</v>
      </c>
      <c r="O37" s="131">
        <v>9</v>
      </c>
      <c r="P37" s="131">
        <v>17</v>
      </c>
      <c r="Q37" s="131">
        <v>40</v>
      </c>
      <c r="R37" s="131">
        <v>53</v>
      </c>
      <c r="S37" s="121"/>
      <c r="T37" s="121">
        <f>SUM(C37:R37)</f>
        <v>120</v>
      </c>
      <c r="U37" s="45"/>
    </row>
    <row r="38" spans="1:21" ht="14.1" customHeight="1" x14ac:dyDescent="0.2">
      <c r="A38" s="123"/>
      <c r="B38" s="130" t="s">
        <v>11</v>
      </c>
      <c r="C38" s="127">
        <v>0</v>
      </c>
      <c r="D38" s="127">
        <v>0</v>
      </c>
      <c r="E38" s="127">
        <v>0</v>
      </c>
      <c r="F38" s="127">
        <v>0</v>
      </c>
      <c r="G38" s="127">
        <v>0</v>
      </c>
      <c r="H38" s="127">
        <v>0</v>
      </c>
      <c r="I38" s="127">
        <v>0</v>
      </c>
      <c r="J38" s="127">
        <v>0</v>
      </c>
      <c r="K38" s="127">
        <v>0</v>
      </c>
      <c r="L38" s="127">
        <v>0</v>
      </c>
      <c r="M38" s="127">
        <v>0</v>
      </c>
      <c r="N38" s="127">
        <v>0</v>
      </c>
      <c r="O38" s="127">
        <v>3</v>
      </c>
      <c r="P38" s="127">
        <v>13</v>
      </c>
      <c r="Q38" s="127">
        <v>15</v>
      </c>
      <c r="R38" s="127">
        <v>7</v>
      </c>
      <c r="S38" s="121"/>
      <c r="T38" s="121">
        <f t="shared" ref="T38:T49" si="7">SUM(C38:R38)</f>
        <v>38</v>
      </c>
      <c r="U38" s="45"/>
    </row>
    <row r="39" spans="1:21" ht="14.1" customHeight="1" x14ac:dyDescent="0.2">
      <c r="A39" s="123"/>
      <c r="B39" s="130" t="s">
        <v>12</v>
      </c>
      <c r="C39" s="127">
        <v>0</v>
      </c>
      <c r="D39" s="127">
        <v>0</v>
      </c>
      <c r="E39" s="127">
        <v>0</v>
      </c>
      <c r="F39" s="127">
        <v>0</v>
      </c>
      <c r="G39" s="127">
        <v>0</v>
      </c>
      <c r="H39" s="127">
        <v>0</v>
      </c>
      <c r="I39" s="127">
        <v>0</v>
      </c>
      <c r="J39" s="127">
        <v>0</v>
      </c>
      <c r="K39" s="127">
        <v>0</v>
      </c>
      <c r="L39" s="127">
        <v>0</v>
      </c>
      <c r="M39" s="127">
        <v>0</v>
      </c>
      <c r="N39" s="127">
        <v>0</v>
      </c>
      <c r="O39" s="127">
        <v>0</v>
      </c>
      <c r="P39" s="127">
        <v>12</v>
      </c>
      <c r="Q39" s="127">
        <v>9</v>
      </c>
      <c r="R39" s="127">
        <v>10</v>
      </c>
      <c r="S39" s="121"/>
      <c r="T39" s="121">
        <f t="shared" si="7"/>
        <v>31</v>
      </c>
      <c r="U39" s="45"/>
    </row>
    <row r="40" spans="1:21" ht="14.1" customHeight="1" x14ac:dyDescent="0.2">
      <c r="A40" s="123"/>
      <c r="B40" s="130" t="s">
        <v>13</v>
      </c>
      <c r="C40" s="127">
        <v>0</v>
      </c>
      <c r="D40" s="127">
        <v>0</v>
      </c>
      <c r="E40" s="127">
        <v>0</v>
      </c>
      <c r="F40" s="127">
        <v>0</v>
      </c>
      <c r="G40" s="127">
        <v>0</v>
      </c>
      <c r="H40" s="127">
        <v>0</v>
      </c>
      <c r="I40" s="127">
        <v>0</v>
      </c>
      <c r="J40" s="127">
        <v>0</v>
      </c>
      <c r="K40" s="127">
        <v>0</v>
      </c>
      <c r="L40" s="127">
        <v>0</v>
      </c>
      <c r="M40" s="127">
        <v>0</v>
      </c>
      <c r="N40" s="127">
        <v>2</v>
      </c>
      <c r="O40" s="127">
        <v>4</v>
      </c>
      <c r="P40" s="127">
        <v>9</v>
      </c>
      <c r="Q40" s="127">
        <v>31</v>
      </c>
      <c r="R40" s="127">
        <v>39</v>
      </c>
      <c r="S40" s="121"/>
      <c r="T40" s="121">
        <f t="shared" si="7"/>
        <v>85</v>
      </c>
      <c r="U40" s="45"/>
    </row>
    <row r="41" spans="1:21" ht="14.1" customHeight="1" x14ac:dyDescent="0.2">
      <c r="A41" s="123"/>
      <c r="B41" s="130" t="s">
        <v>14</v>
      </c>
      <c r="C41" s="127">
        <v>0</v>
      </c>
      <c r="D41" s="127">
        <v>0</v>
      </c>
      <c r="E41" s="127">
        <v>0</v>
      </c>
      <c r="F41" s="127">
        <v>0</v>
      </c>
      <c r="G41" s="127">
        <v>0</v>
      </c>
      <c r="H41" s="127">
        <v>0</v>
      </c>
      <c r="I41" s="127">
        <v>0</v>
      </c>
      <c r="J41" s="127">
        <v>0</v>
      </c>
      <c r="K41" s="127">
        <v>0</v>
      </c>
      <c r="L41" s="127">
        <v>0</v>
      </c>
      <c r="M41" s="127">
        <v>0</v>
      </c>
      <c r="N41" s="127">
        <v>0</v>
      </c>
      <c r="O41" s="127">
        <v>7</v>
      </c>
      <c r="P41" s="127">
        <v>20</v>
      </c>
      <c r="Q41" s="127">
        <v>32</v>
      </c>
      <c r="R41" s="127">
        <v>31</v>
      </c>
      <c r="S41" s="121"/>
      <c r="T41" s="121">
        <f t="shared" si="7"/>
        <v>90</v>
      </c>
      <c r="U41" s="45"/>
    </row>
    <row r="42" spans="1:21" ht="14.1" customHeight="1" x14ac:dyDescent="0.2">
      <c r="A42" s="123"/>
      <c r="B42" s="130" t="s">
        <v>15</v>
      </c>
      <c r="C42" s="127">
        <v>0</v>
      </c>
      <c r="D42" s="127">
        <v>0</v>
      </c>
      <c r="E42" s="127">
        <v>0</v>
      </c>
      <c r="F42" s="127">
        <v>0</v>
      </c>
      <c r="G42" s="127">
        <v>0</v>
      </c>
      <c r="H42" s="127">
        <v>0</v>
      </c>
      <c r="I42" s="127">
        <v>0</v>
      </c>
      <c r="J42" s="127">
        <v>0</v>
      </c>
      <c r="K42" s="127">
        <v>0</v>
      </c>
      <c r="L42" s="127">
        <v>0</v>
      </c>
      <c r="M42" s="127">
        <v>0</v>
      </c>
      <c r="N42" s="127">
        <v>2</v>
      </c>
      <c r="O42" s="127">
        <v>3</v>
      </c>
      <c r="P42" s="127">
        <v>7</v>
      </c>
      <c r="Q42" s="127">
        <v>35</v>
      </c>
      <c r="R42" s="127">
        <v>43</v>
      </c>
      <c r="S42" s="121"/>
      <c r="T42" s="121">
        <f t="shared" si="7"/>
        <v>90</v>
      </c>
      <c r="U42" s="45"/>
    </row>
    <row r="43" spans="1:21" ht="14.1" customHeight="1" x14ac:dyDescent="0.2">
      <c r="A43" s="123"/>
      <c r="B43" s="130" t="s">
        <v>16</v>
      </c>
      <c r="C43" s="127">
        <v>0</v>
      </c>
      <c r="D43" s="127">
        <v>0</v>
      </c>
      <c r="E43" s="127">
        <v>0</v>
      </c>
      <c r="F43" s="127">
        <v>0</v>
      </c>
      <c r="G43" s="127">
        <v>0</v>
      </c>
      <c r="H43" s="127">
        <v>0</v>
      </c>
      <c r="I43" s="127">
        <v>0</v>
      </c>
      <c r="J43" s="127">
        <v>0</v>
      </c>
      <c r="K43" s="127">
        <v>0</v>
      </c>
      <c r="L43" s="127">
        <v>0</v>
      </c>
      <c r="M43" s="127">
        <v>0</v>
      </c>
      <c r="N43" s="127">
        <v>3</v>
      </c>
      <c r="O43" s="127">
        <v>13</v>
      </c>
      <c r="P43" s="127">
        <v>107</v>
      </c>
      <c r="Q43" s="127">
        <v>193</v>
      </c>
      <c r="R43" s="127">
        <v>197</v>
      </c>
      <c r="S43" s="121"/>
      <c r="T43" s="121">
        <f t="shared" si="7"/>
        <v>513</v>
      </c>
      <c r="U43" s="45"/>
    </row>
    <row r="44" spans="1:21" ht="14.1" customHeight="1" x14ac:dyDescent="0.2">
      <c r="A44" s="123"/>
      <c r="B44" s="130" t="s">
        <v>17</v>
      </c>
      <c r="C44" s="127">
        <v>0</v>
      </c>
      <c r="D44" s="127">
        <v>0</v>
      </c>
      <c r="E44" s="127">
        <v>0</v>
      </c>
      <c r="F44" s="127">
        <v>0</v>
      </c>
      <c r="G44" s="127">
        <v>0</v>
      </c>
      <c r="H44" s="127">
        <v>0</v>
      </c>
      <c r="I44" s="127">
        <v>0</v>
      </c>
      <c r="J44" s="127">
        <v>0</v>
      </c>
      <c r="K44" s="127">
        <v>0</v>
      </c>
      <c r="L44" s="127">
        <v>0</v>
      </c>
      <c r="M44" s="127">
        <v>0</v>
      </c>
      <c r="N44" s="127">
        <v>0</v>
      </c>
      <c r="O44" s="127">
        <v>5</v>
      </c>
      <c r="P44" s="127">
        <v>11</v>
      </c>
      <c r="Q44" s="127">
        <v>13</v>
      </c>
      <c r="R44" s="127">
        <v>21</v>
      </c>
      <c r="S44" s="121"/>
      <c r="T44" s="121">
        <f>SUM(C44:R44)</f>
        <v>50</v>
      </c>
      <c r="U44" s="45"/>
    </row>
    <row r="45" spans="1:21" ht="14.1" customHeight="1" x14ac:dyDescent="0.2">
      <c r="A45" s="123"/>
      <c r="B45" s="130" t="s">
        <v>18</v>
      </c>
      <c r="C45" s="127">
        <v>0</v>
      </c>
      <c r="D45" s="127">
        <v>0</v>
      </c>
      <c r="E45" s="127">
        <v>0</v>
      </c>
      <c r="F45" s="127">
        <v>0</v>
      </c>
      <c r="G45" s="127">
        <v>0</v>
      </c>
      <c r="H45" s="127">
        <v>0</v>
      </c>
      <c r="I45" s="127">
        <v>0</v>
      </c>
      <c r="J45" s="127">
        <v>0</v>
      </c>
      <c r="K45" s="127">
        <v>0</v>
      </c>
      <c r="L45" s="127">
        <v>0</v>
      </c>
      <c r="M45" s="127">
        <v>0</v>
      </c>
      <c r="N45" s="127">
        <v>0</v>
      </c>
      <c r="O45" s="127">
        <v>8</v>
      </c>
      <c r="P45" s="127">
        <v>40</v>
      </c>
      <c r="Q45" s="127">
        <v>90</v>
      </c>
      <c r="R45" s="127">
        <v>90</v>
      </c>
      <c r="S45" s="121"/>
      <c r="T45" s="121">
        <f t="shared" si="7"/>
        <v>228</v>
      </c>
      <c r="U45" s="45"/>
    </row>
    <row r="46" spans="1:21" ht="14.1" customHeight="1" x14ac:dyDescent="0.2">
      <c r="A46" s="123"/>
      <c r="B46" s="130" t="s">
        <v>19</v>
      </c>
      <c r="C46" s="127">
        <v>0</v>
      </c>
      <c r="D46" s="127">
        <v>0</v>
      </c>
      <c r="E46" s="127">
        <v>0</v>
      </c>
      <c r="F46" s="127">
        <v>0</v>
      </c>
      <c r="G46" s="127">
        <v>0</v>
      </c>
      <c r="H46" s="127">
        <v>0</v>
      </c>
      <c r="I46" s="127">
        <v>0</v>
      </c>
      <c r="J46" s="127">
        <v>0</v>
      </c>
      <c r="K46" s="127">
        <v>0</v>
      </c>
      <c r="L46" s="127">
        <v>0</v>
      </c>
      <c r="M46" s="127">
        <v>0</v>
      </c>
      <c r="N46" s="127">
        <v>2</v>
      </c>
      <c r="O46" s="127">
        <v>7</v>
      </c>
      <c r="P46" s="127">
        <v>32</v>
      </c>
      <c r="Q46" s="127">
        <v>108</v>
      </c>
      <c r="R46" s="127">
        <v>107</v>
      </c>
      <c r="S46" s="121"/>
      <c r="T46" s="121">
        <f t="shared" si="7"/>
        <v>256</v>
      </c>
      <c r="U46" s="45"/>
    </row>
    <row r="47" spans="1:21" ht="14.1" customHeight="1" x14ac:dyDescent="0.2">
      <c r="A47" s="123"/>
      <c r="B47" s="130" t="s">
        <v>20</v>
      </c>
      <c r="C47" s="127">
        <v>0</v>
      </c>
      <c r="D47" s="127">
        <v>0</v>
      </c>
      <c r="E47" s="127">
        <v>0</v>
      </c>
      <c r="F47" s="127">
        <v>0</v>
      </c>
      <c r="G47" s="127">
        <v>0</v>
      </c>
      <c r="H47" s="127">
        <v>0</v>
      </c>
      <c r="I47" s="127">
        <v>0</v>
      </c>
      <c r="J47" s="127">
        <v>0</v>
      </c>
      <c r="K47" s="127">
        <v>0</v>
      </c>
      <c r="L47" s="127">
        <v>0</v>
      </c>
      <c r="M47" s="127">
        <v>0</v>
      </c>
      <c r="N47" s="127">
        <v>0</v>
      </c>
      <c r="O47" s="127">
        <v>0</v>
      </c>
      <c r="P47" s="127">
        <v>0</v>
      </c>
      <c r="Q47" s="127">
        <v>2</v>
      </c>
      <c r="R47" s="127">
        <v>0</v>
      </c>
      <c r="S47" s="121"/>
      <c r="T47" s="127">
        <f>SUM(C47:R47)</f>
        <v>2</v>
      </c>
      <c r="U47" s="45"/>
    </row>
    <row r="48" spans="1:21" ht="14.1" customHeight="1" x14ac:dyDescent="0.2">
      <c r="A48" s="123"/>
      <c r="B48" s="130" t="s">
        <v>21</v>
      </c>
      <c r="C48" s="127">
        <v>0</v>
      </c>
      <c r="D48" s="127">
        <v>0</v>
      </c>
      <c r="E48" s="127">
        <v>0</v>
      </c>
      <c r="F48" s="127">
        <v>0</v>
      </c>
      <c r="G48" s="127">
        <v>0</v>
      </c>
      <c r="H48" s="127">
        <v>0</v>
      </c>
      <c r="I48" s="127">
        <v>0</v>
      </c>
      <c r="J48" s="127">
        <v>0</v>
      </c>
      <c r="K48" s="127">
        <v>0</v>
      </c>
      <c r="L48" s="127">
        <v>0</v>
      </c>
      <c r="M48" s="127">
        <v>0</v>
      </c>
      <c r="N48" s="127">
        <v>0</v>
      </c>
      <c r="O48" s="127">
        <v>0</v>
      </c>
      <c r="P48" s="127">
        <v>1</v>
      </c>
      <c r="Q48" s="127">
        <v>4</v>
      </c>
      <c r="R48" s="127">
        <v>1</v>
      </c>
      <c r="S48" s="121"/>
      <c r="T48" s="121">
        <f t="shared" si="7"/>
        <v>6</v>
      </c>
      <c r="U48" s="45"/>
    </row>
    <row r="49" spans="1:34" ht="14.1" customHeight="1" x14ac:dyDescent="0.2">
      <c r="A49" s="123"/>
      <c r="B49" s="130" t="s">
        <v>22</v>
      </c>
      <c r="C49" s="127">
        <v>0</v>
      </c>
      <c r="D49" s="127">
        <v>0</v>
      </c>
      <c r="E49" s="127">
        <v>0</v>
      </c>
      <c r="F49" s="127">
        <v>0</v>
      </c>
      <c r="G49" s="127">
        <v>0</v>
      </c>
      <c r="H49" s="127">
        <v>0</v>
      </c>
      <c r="I49" s="127">
        <v>0</v>
      </c>
      <c r="J49" s="127">
        <v>0</v>
      </c>
      <c r="K49" s="127">
        <v>0</v>
      </c>
      <c r="L49" s="127">
        <v>0</v>
      </c>
      <c r="M49" s="127">
        <v>0</v>
      </c>
      <c r="N49" s="127">
        <v>0</v>
      </c>
      <c r="O49" s="127">
        <v>3</v>
      </c>
      <c r="P49" s="127">
        <v>14</v>
      </c>
      <c r="Q49" s="127">
        <v>38</v>
      </c>
      <c r="R49" s="127">
        <v>51</v>
      </c>
      <c r="S49" s="121"/>
      <c r="T49" s="121">
        <f t="shared" si="7"/>
        <v>106</v>
      </c>
      <c r="U49" s="45"/>
    </row>
    <row r="50" spans="1:34" ht="14.1" customHeight="1" x14ac:dyDescent="0.2">
      <c r="A50" s="132"/>
      <c r="B50" s="130" t="s">
        <v>23</v>
      </c>
      <c r="C50" s="127">
        <v>0</v>
      </c>
      <c r="D50" s="127">
        <v>0</v>
      </c>
      <c r="E50" s="127">
        <v>0</v>
      </c>
      <c r="F50" s="127">
        <v>0</v>
      </c>
      <c r="G50" s="127">
        <v>0</v>
      </c>
      <c r="H50" s="127">
        <v>0</v>
      </c>
      <c r="I50" s="127">
        <v>0</v>
      </c>
      <c r="J50" s="127">
        <v>0</v>
      </c>
      <c r="K50" s="127">
        <v>0</v>
      </c>
      <c r="L50" s="127">
        <v>0</v>
      </c>
      <c r="M50" s="127">
        <v>0</v>
      </c>
      <c r="N50" s="127">
        <v>0</v>
      </c>
      <c r="O50" s="127">
        <v>0</v>
      </c>
      <c r="P50" s="127">
        <v>0</v>
      </c>
      <c r="Q50" s="127">
        <v>0</v>
      </c>
      <c r="R50" s="127">
        <v>1</v>
      </c>
      <c r="S50" s="133"/>
      <c r="T50" s="127">
        <f>SUM(C50:R50)</f>
        <v>1</v>
      </c>
      <c r="U50" s="45"/>
    </row>
    <row r="51" spans="1:34" ht="14.1" customHeight="1" x14ac:dyDescent="0.2">
      <c r="A51" s="132"/>
      <c r="B51" s="130"/>
      <c r="C51" s="127"/>
      <c r="D51" s="127"/>
      <c r="E51" s="127"/>
      <c r="F51" s="127"/>
      <c r="G51" s="127"/>
      <c r="H51" s="127"/>
      <c r="I51" s="127"/>
      <c r="J51" s="127"/>
      <c r="K51" s="127"/>
      <c r="L51" s="127"/>
      <c r="M51" s="127"/>
      <c r="N51" s="127"/>
      <c r="O51" s="127"/>
      <c r="P51" s="127"/>
      <c r="Q51" s="127"/>
      <c r="R51" s="127"/>
      <c r="S51" s="133"/>
      <c r="T51" s="127"/>
      <c r="U51" s="45"/>
    </row>
    <row r="52" spans="1:34" ht="14.1" customHeight="1" x14ac:dyDescent="0.2">
      <c r="A52" s="132"/>
      <c r="B52" s="134" t="s">
        <v>118</v>
      </c>
      <c r="C52" s="127"/>
      <c r="D52" s="127"/>
      <c r="E52" s="127"/>
      <c r="F52" s="127"/>
      <c r="G52" s="127"/>
      <c r="H52" s="127"/>
      <c r="I52" s="127"/>
      <c r="J52" s="127"/>
      <c r="K52" s="127"/>
      <c r="L52" s="127"/>
      <c r="M52" s="127"/>
      <c r="N52" s="127"/>
      <c r="O52" s="127"/>
      <c r="P52" s="127"/>
      <c r="Q52" s="127"/>
      <c r="R52" s="127"/>
      <c r="S52" s="133"/>
      <c r="T52" s="127"/>
      <c r="U52" s="45"/>
    </row>
    <row r="53" spans="1:34" ht="14.1" customHeight="1" x14ac:dyDescent="0.2">
      <c r="A53" s="132"/>
      <c r="B53" s="91" t="s">
        <v>119</v>
      </c>
      <c r="C53" s="127">
        <v>0</v>
      </c>
      <c r="D53" s="127">
        <v>0</v>
      </c>
      <c r="E53" s="127">
        <v>0</v>
      </c>
      <c r="F53" s="127">
        <v>0</v>
      </c>
      <c r="G53" s="127">
        <v>0</v>
      </c>
      <c r="H53" s="127">
        <v>0</v>
      </c>
      <c r="I53" s="127">
        <v>0</v>
      </c>
      <c r="J53" s="127">
        <v>0</v>
      </c>
      <c r="K53" s="127">
        <v>0</v>
      </c>
      <c r="L53" s="127">
        <v>0</v>
      </c>
      <c r="M53" s="127">
        <v>0</v>
      </c>
      <c r="N53" s="127">
        <v>1</v>
      </c>
      <c r="O53" s="127">
        <v>0</v>
      </c>
      <c r="P53" s="127">
        <v>2</v>
      </c>
      <c r="Q53" s="127">
        <v>12</v>
      </c>
      <c r="R53" s="127">
        <v>18</v>
      </c>
      <c r="S53" s="127"/>
      <c r="T53" s="127">
        <f>SUM(C53:R53)</f>
        <v>33</v>
      </c>
      <c r="U53" s="45"/>
    </row>
    <row r="54" spans="1:34" ht="14.1" customHeight="1" x14ac:dyDescent="0.25">
      <c r="A54" s="132"/>
      <c r="B54" s="91" t="s">
        <v>120</v>
      </c>
      <c r="C54" s="127">
        <v>0</v>
      </c>
      <c r="D54" s="127">
        <v>0</v>
      </c>
      <c r="E54" s="127">
        <v>0</v>
      </c>
      <c r="F54" s="127">
        <v>0</v>
      </c>
      <c r="G54" s="127">
        <v>0</v>
      </c>
      <c r="H54" s="127">
        <v>0</v>
      </c>
      <c r="I54" s="127">
        <v>0</v>
      </c>
      <c r="J54" s="127">
        <v>0</v>
      </c>
      <c r="K54" s="127">
        <v>0</v>
      </c>
      <c r="L54" s="127">
        <v>0</v>
      </c>
      <c r="M54" s="127">
        <v>0</v>
      </c>
      <c r="N54" s="127">
        <v>1</v>
      </c>
      <c r="O54" s="127">
        <v>1</v>
      </c>
      <c r="P54" s="127">
        <v>5</v>
      </c>
      <c r="Q54" s="127">
        <v>21</v>
      </c>
      <c r="R54" s="127">
        <v>25</v>
      </c>
      <c r="S54" s="127"/>
      <c r="T54" s="127">
        <f t="shared" ref="T54:T84" si="8">SUM(C54:R54)</f>
        <v>53</v>
      </c>
      <c r="U54" s="45"/>
      <c r="V54" s="186"/>
      <c r="W54" s="186"/>
      <c r="X54" s="186"/>
      <c r="Y54" s="186"/>
      <c r="Z54" s="186"/>
      <c r="AA54" s="186"/>
      <c r="AC54" s="188"/>
      <c r="AD54" s="188"/>
      <c r="AE54" s="188"/>
      <c r="AF54" s="188"/>
      <c r="AG54" s="188"/>
      <c r="AH54" s="188"/>
    </row>
    <row r="55" spans="1:34" ht="14.1" customHeight="1" x14ac:dyDescent="0.25">
      <c r="A55" s="132"/>
      <c r="B55" s="91" t="s">
        <v>121</v>
      </c>
      <c r="C55" s="127">
        <v>0</v>
      </c>
      <c r="D55" s="127">
        <v>0</v>
      </c>
      <c r="E55" s="127">
        <v>0</v>
      </c>
      <c r="F55" s="127">
        <v>0</v>
      </c>
      <c r="G55" s="127">
        <v>0</v>
      </c>
      <c r="H55" s="127">
        <v>0</v>
      </c>
      <c r="I55" s="127">
        <v>0</v>
      </c>
      <c r="J55" s="127">
        <v>0</v>
      </c>
      <c r="K55" s="127">
        <v>0</v>
      </c>
      <c r="L55" s="127">
        <v>0</v>
      </c>
      <c r="M55" s="127">
        <v>0</v>
      </c>
      <c r="N55" s="127">
        <v>0</v>
      </c>
      <c r="O55" s="127">
        <v>1</v>
      </c>
      <c r="P55" s="127">
        <v>2</v>
      </c>
      <c r="Q55" s="127">
        <v>8</v>
      </c>
      <c r="R55" s="127">
        <v>12</v>
      </c>
      <c r="S55" s="127"/>
      <c r="T55" s="127">
        <f t="shared" si="8"/>
        <v>23</v>
      </c>
      <c r="U55" s="45"/>
      <c r="V55" s="186"/>
      <c r="W55" s="186"/>
      <c r="X55" s="186"/>
      <c r="Y55" s="186"/>
      <c r="Z55" s="186"/>
      <c r="AA55" s="186"/>
      <c r="AC55" s="188"/>
      <c r="AD55" s="188"/>
      <c r="AE55" s="188"/>
      <c r="AF55" s="188"/>
      <c r="AG55" s="188"/>
      <c r="AH55" s="188"/>
    </row>
    <row r="56" spans="1:34" ht="14.1" customHeight="1" x14ac:dyDescent="0.25">
      <c r="A56" s="132"/>
      <c r="B56" s="91" t="s">
        <v>122</v>
      </c>
      <c r="C56" s="127">
        <v>0</v>
      </c>
      <c r="D56" s="127">
        <v>0</v>
      </c>
      <c r="E56" s="127">
        <v>0</v>
      </c>
      <c r="F56" s="127">
        <v>0</v>
      </c>
      <c r="G56" s="127">
        <v>0</v>
      </c>
      <c r="H56" s="127">
        <v>0</v>
      </c>
      <c r="I56" s="127">
        <v>0</v>
      </c>
      <c r="J56" s="127">
        <v>0</v>
      </c>
      <c r="K56" s="127">
        <v>0</v>
      </c>
      <c r="L56" s="127">
        <v>0</v>
      </c>
      <c r="M56" s="127">
        <v>0</v>
      </c>
      <c r="N56" s="127">
        <v>0</v>
      </c>
      <c r="O56" s="127">
        <v>5</v>
      </c>
      <c r="P56" s="127">
        <v>4</v>
      </c>
      <c r="Q56" s="127">
        <v>7</v>
      </c>
      <c r="R56" s="127">
        <v>12</v>
      </c>
      <c r="S56" s="127"/>
      <c r="T56" s="127">
        <f t="shared" si="8"/>
        <v>28</v>
      </c>
      <c r="U56" s="45"/>
      <c r="V56" s="186"/>
      <c r="W56" s="186"/>
      <c r="X56" s="186"/>
      <c r="Y56" s="186"/>
      <c r="Z56" s="186"/>
      <c r="AA56" s="186"/>
      <c r="AC56" s="188"/>
      <c r="AD56" s="188"/>
      <c r="AE56" s="188"/>
      <c r="AF56" s="188"/>
      <c r="AG56" s="188"/>
      <c r="AH56" s="188"/>
    </row>
    <row r="57" spans="1:34" ht="14.1" customHeight="1" x14ac:dyDescent="0.25">
      <c r="A57" s="132"/>
      <c r="B57" s="91" t="s">
        <v>123</v>
      </c>
      <c r="C57" s="127">
        <v>0</v>
      </c>
      <c r="D57" s="127">
        <v>0</v>
      </c>
      <c r="E57" s="127">
        <v>0</v>
      </c>
      <c r="F57" s="127">
        <v>0</v>
      </c>
      <c r="G57" s="127">
        <v>0</v>
      </c>
      <c r="H57" s="127">
        <v>0</v>
      </c>
      <c r="I57" s="127">
        <v>0</v>
      </c>
      <c r="J57" s="127">
        <v>0</v>
      </c>
      <c r="K57" s="127">
        <v>0</v>
      </c>
      <c r="L57" s="127">
        <v>0</v>
      </c>
      <c r="M57" s="127">
        <v>0</v>
      </c>
      <c r="N57" s="127">
        <v>1</v>
      </c>
      <c r="O57" s="127">
        <v>3</v>
      </c>
      <c r="P57" s="127">
        <v>17</v>
      </c>
      <c r="Q57" s="127">
        <v>61</v>
      </c>
      <c r="R57" s="127">
        <v>64</v>
      </c>
      <c r="S57" s="127"/>
      <c r="T57" s="127">
        <f t="shared" si="8"/>
        <v>146</v>
      </c>
      <c r="U57" s="45"/>
      <c r="V57" s="186"/>
      <c r="W57" s="186"/>
      <c r="X57" s="186"/>
      <c r="Y57" s="186"/>
      <c r="Z57" s="186"/>
      <c r="AA57" s="186"/>
      <c r="AC57" s="188"/>
      <c r="AD57" s="188"/>
      <c r="AE57" s="188"/>
      <c r="AF57" s="188"/>
      <c r="AG57" s="188"/>
      <c r="AH57" s="188"/>
    </row>
    <row r="58" spans="1:34" ht="14.1" customHeight="1" x14ac:dyDescent="0.25">
      <c r="A58" s="132"/>
      <c r="B58" s="91" t="s">
        <v>124</v>
      </c>
      <c r="C58" s="127">
        <v>0</v>
      </c>
      <c r="D58" s="127">
        <v>0</v>
      </c>
      <c r="E58" s="127">
        <v>0</v>
      </c>
      <c r="F58" s="127">
        <v>0</v>
      </c>
      <c r="G58" s="127">
        <v>0</v>
      </c>
      <c r="H58" s="127">
        <v>0</v>
      </c>
      <c r="I58" s="127">
        <v>0</v>
      </c>
      <c r="J58" s="127">
        <v>0</v>
      </c>
      <c r="K58" s="127">
        <v>0</v>
      </c>
      <c r="L58" s="127">
        <v>0</v>
      </c>
      <c r="M58" s="127">
        <v>0</v>
      </c>
      <c r="N58" s="127">
        <v>0</v>
      </c>
      <c r="O58" s="127">
        <v>1</v>
      </c>
      <c r="P58" s="127">
        <v>3</v>
      </c>
      <c r="Q58" s="127">
        <v>3</v>
      </c>
      <c r="R58" s="127">
        <v>4</v>
      </c>
      <c r="S58" s="127"/>
      <c r="T58" s="127">
        <f t="shared" si="8"/>
        <v>11</v>
      </c>
      <c r="U58" s="45"/>
      <c r="V58" s="186"/>
      <c r="W58" s="186"/>
      <c r="X58" s="186"/>
      <c r="Y58" s="186"/>
      <c r="Z58" s="186"/>
      <c r="AA58" s="186"/>
      <c r="AC58" s="188"/>
      <c r="AD58" s="188"/>
      <c r="AE58" s="188"/>
      <c r="AF58" s="188"/>
      <c r="AG58" s="188"/>
      <c r="AH58" s="188"/>
    </row>
    <row r="59" spans="1:34" ht="14.1" customHeight="1" x14ac:dyDescent="0.25">
      <c r="A59" s="132"/>
      <c r="B59" s="91" t="s">
        <v>12</v>
      </c>
      <c r="C59" s="127">
        <v>0</v>
      </c>
      <c r="D59" s="127">
        <v>0</v>
      </c>
      <c r="E59" s="127">
        <v>0</v>
      </c>
      <c r="F59" s="127">
        <v>0</v>
      </c>
      <c r="G59" s="127">
        <v>0</v>
      </c>
      <c r="H59" s="127">
        <v>0</v>
      </c>
      <c r="I59" s="127">
        <v>0</v>
      </c>
      <c r="J59" s="127">
        <v>0</v>
      </c>
      <c r="K59" s="127">
        <v>0</v>
      </c>
      <c r="L59" s="127">
        <v>0</v>
      </c>
      <c r="M59" s="127">
        <v>0</v>
      </c>
      <c r="N59" s="127">
        <v>0</v>
      </c>
      <c r="O59" s="127">
        <v>0</v>
      </c>
      <c r="P59" s="127">
        <v>12</v>
      </c>
      <c r="Q59" s="127">
        <v>9</v>
      </c>
      <c r="R59" s="127">
        <v>10</v>
      </c>
      <c r="S59" s="127"/>
      <c r="T59" s="127">
        <f t="shared" si="8"/>
        <v>31</v>
      </c>
      <c r="U59" s="45"/>
      <c r="V59" s="186"/>
      <c r="W59" s="186"/>
      <c r="X59" s="186"/>
      <c r="Y59" s="186"/>
      <c r="Z59" s="186"/>
      <c r="AA59" s="186"/>
      <c r="AC59" s="188"/>
      <c r="AD59" s="188"/>
      <c r="AE59" s="188"/>
      <c r="AF59" s="188"/>
      <c r="AG59" s="188"/>
      <c r="AH59" s="188"/>
    </row>
    <row r="60" spans="1:34" ht="14.1" customHeight="1" x14ac:dyDescent="0.25">
      <c r="A60" s="132"/>
      <c r="B60" s="91" t="s">
        <v>125</v>
      </c>
      <c r="C60" s="127">
        <v>0</v>
      </c>
      <c r="D60" s="127">
        <v>0</v>
      </c>
      <c r="E60" s="127">
        <v>0</v>
      </c>
      <c r="F60" s="127">
        <v>0</v>
      </c>
      <c r="G60" s="127">
        <v>0</v>
      </c>
      <c r="H60" s="127">
        <v>0</v>
      </c>
      <c r="I60" s="127">
        <v>0</v>
      </c>
      <c r="J60" s="127">
        <v>0</v>
      </c>
      <c r="K60" s="127">
        <v>0</v>
      </c>
      <c r="L60" s="127">
        <v>0</v>
      </c>
      <c r="M60" s="127">
        <v>0</v>
      </c>
      <c r="N60" s="127">
        <v>0</v>
      </c>
      <c r="O60" s="127">
        <v>0</v>
      </c>
      <c r="P60" s="127">
        <v>8</v>
      </c>
      <c r="Q60" s="127">
        <v>21</v>
      </c>
      <c r="R60" s="127">
        <v>29</v>
      </c>
      <c r="S60" s="127"/>
      <c r="T60" s="127">
        <f t="shared" si="8"/>
        <v>58</v>
      </c>
      <c r="U60" s="45"/>
      <c r="V60" s="186"/>
      <c r="W60" s="186"/>
      <c r="X60" s="186"/>
      <c r="Y60" s="186"/>
      <c r="Z60" s="186"/>
      <c r="AA60" s="186"/>
      <c r="AC60" s="188"/>
      <c r="AD60" s="188"/>
      <c r="AE60" s="188"/>
      <c r="AF60" s="188"/>
      <c r="AG60" s="188"/>
      <c r="AH60" s="188"/>
    </row>
    <row r="61" spans="1:34" ht="14.1" customHeight="1" x14ac:dyDescent="0.25">
      <c r="A61" s="132"/>
      <c r="B61" s="91" t="s">
        <v>126</v>
      </c>
      <c r="C61" s="127">
        <v>0</v>
      </c>
      <c r="D61" s="127">
        <v>0</v>
      </c>
      <c r="E61" s="127">
        <v>0</v>
      </c>
      <c r="F61" s="127">
        <v>0</v>
      </c>
      <c r="G61" s="127">
        <v>0</v>
      </c>
      <c r="H61" s="127">
        <v>0</v>
      </c>
      <c r="I61" s="127">
        <v>0</v>
      </c>
      <c r="J61" s="127">
        <v>0</v>
      </c>
      <c r="K61" s="127">
        <v>0</v>
      </c>
      <c r="L61" s="127">
        <v>0</v>
      </c>
      <c r="M61" s="127">
        <v>0</v>
      </c>
      <c r="N61" s="127">
        <v>0</v>
      </c>
      <c r="O61" s="127">
        <v>3</v>
      </c>
      <c r="P61" s="127">
        <v>3</v>
      </c>
      <c r="Q61" s="127">
        <v>10</v>
      </c>
      <c r="R61" s="127">
        <v>14</v>
      </c>
      <c r="S61" s="127"/>
      <c r="T61" s="127">
        <f t="shared" si="8"/>
        <v>30</v>
      </c>
      <c r="U61" s="45"/>
      <c r="V61" s="186"/>
      <c r="W61" s="186"/>
      <c r="X61" s="186"/>
      <c r="Y61" s="186"/>
      <c r="Z61" s="186"/>
      <c r="AA61" s="186"/>
      <c r="AC61" s="188"/>
      <c r="AD61" s="188"/>
      <c r="AE61" s="188"/>
      <c r="AF61" s="188"/>
      <c r="AG61" s="188"/>
      <c r="AH61" s="188"/>
    </row>
    <row r="62" spans="1:34" ht="14.1" customHeight="1" x14ac:dyDescent="0.25">
      <c r="A62" s="132"/>
      <c r="B62" s="91" t="s">
        <v>127</v>
      </c>
      <c r="C62" s="127">
        <v>0</v>
      </c>
      <c r="D62" s="127">
        <v>0</v>
      </c>
      <c r="E62" s="127">
        <v>0</v>
      </c>
      <c r="F62" s="127">
        <v>0</v>
      </c>
      <c r="G62" s="127">
        <v>0</v>
      </c>
      <c r="H62" s="127">
        <v>0</v>
      </c>
      <c r="I62" s="127">
        <v>0</v>
      </c>
      <c r="J62" s="127">
        <v>0</v>
      </c>
      <c r="K62" s="127">
        <v>0</v>
      </c>
      <c r="L62" s="127">
        <v>0</v>
      </c>
      <c r="M62" s="127">
        <v>0</v>
      </c>
      <c r="N62" s="127">
        <v>0</v>
      </c>
      <c r="O62" s="127">
        <v>0</v>
      </c>
      <c r="P62" s="127">
        <v>7</v>
      </c>
      <c r="Q62" s="127">
        <v>9</v>
      </c>
      <c r="R62" s="127">
        <v>12</v>
      </c>
      <c r="S62" s="127"/>
      <c r="T62" s="127">
        <f t="shared" si="8"/>
        <v>28</v>
      </c>
      <c r="U62" s="45"/>
      <c r="V62" s="186"/>
      <c r="W62" s="186"/>
      <c r="X62" s="186"/>
      <c r="Y62" s="186"/>
      <c r="Z62" s="186"/>
      <c r="AA62" s="186"/>
      <c r="AC62" s="188"/>
      <c r="AD62" s="188"/>
      <c r="AE62" s="188"/>
      <c r="AF62" s="188"/>
      <c r="AG62" s="188"/>
      <c r="AH62" s="188"/>
    </row>
    <row r="63" spans="1:34" ht="14.1" customHeight="1" x14ac:dyDescent="0.25">
      <c r="A63" s="132"/>
      <c r="B63" s="91" t="s">
        <v>128</v>
      </c>
      <c r="C63" s="127">
        <v>0</v>
      </c>
      <c r="D63" s="127">
        <v>0</v>
      </c>
      <c r="E63" s="127">
        <v>0</v>
      </c>
      <c r="F63" s="127">
        <v>0</v>
      </c>
      <c r="G63" s="127">
        <v>0</v>
      </c>
      <c r="H63" s="127">
        <v>0</v>
      </c>
      <c r="I63" s="127">
        <v>0</v>
      </c>
      <c r="J63" s="127">
        <v>0</v>
      </c>
      <c r="K63" s="127">
        <v>0</v>
      </c>
      <c r="L63" s="127">
        <v>0</v>
      </c>
      <c r="M63" s="127">
        <v>0</v>
      </c>
      <c r="N63" s="127">
        <v>0</v>
      </c>
      <c r="O63" s="127">
        <v>0</v>
      </c>
      <c r="P63" s="127">
        <v>2</v>
      </c>
      <c r="Q63" s="127">
        <v>21</v>
      </c>
      <c r="R63" s="127">
        <v>21</v>
      </c>
      <c r="S63" s="127"/>
      <c r="T63" s="127">
        <f t="shared" si="8"/>
        <v>44</v>
      </c>
      <c r="U63" s="45"/>
      <c r="V63" s="186"/>
      <c r="W63" s="186"/>
      <c r="X63" s="186"/>
      <c r="Y63" s="186"/>
      <c r="Z63" s="186"/>
      <c r="AA63" s="186"/>
      <c r="AC63" s="188"/>
      <c r="AD63" s="188"/>
      <c r="AE63" s="188"/>
      <c r="AF63" s="188"/>
      <c r="AG63" s="188"/>
      <c r="AH63" s="188"/>
    </row>
    <row r="64" spans="1:34" ht="14.1" customHeight="1" x14ac:dyDescent="0.25">
      <c r="A64" s="132"/>
      <c r="B64" s="91" t="s">
        <v>129</v>
      </c>
      <c r="C64" s="127">
        <v>0</v>
      </c>
      <c r="D64" s="127">
        <v>0</v>
      </c>
      <c r="E64" s="127">
        <v>0</v>
      </c>
      <c r="F64" s="127">
        <v>0</v>
      </c>
      <c r="G64" s="127">
        <v>0</v>
      </c>
      <c r="H64" s="127">
        <v>0</v>
      </c>
      <c r="I64" s="127">
        <v>0</v>
      </c>
      <c r="J64" s="127">
        <v>0</v>
      </c>
      <c r="K64" s="127">
        <v>0</v>
      </c>
      <c r="L64" s="127">
        <v>0</v>
      </c>
      <c r="M64" s="127">
        <v>0</v>
      </c>
      <c r="N64" s="127">
        <v>0</v>
      </c>
      <c r="O64" s="127">
        <v>1</v>
      </c>
      <c r="P64" s="127">
        <v>5</v>
      </c>
      <c r="Q64" s="127">
        <v>15</v>
      </c>
      <c r="R64" s="127">
        <v>14</v>
      </c>
      <c r="S64" s="127"/>
      <c r="T64" s="127">
        <f t="shared" si="8"/>
        <v>35</v>
      </c>
      <c r="U64" s="45"/>
      <c r="V64" s="186"/>
      <c r="W64" s="186"/>
      <c r="X64" s="186"/>
      <c r="Y64" s="186"/>
      <c r="Z64" s="186"/>
      <c r="AA64" s="186"/>
      <c r="AC64" s="188"/>
      <c r="AD64" s="188"/>
      <c r="AE64" s="188"/>
      <c r="AF64" s="188"/>
      <c r="AG64" s="188"/>
      <c r="AH64" s="188"/>
    </row>
    <row r="65" spans="1:34" ht="14.1" customHeight="1" x14ac:dyDescent="0.25">
      <c r="A65" s="132"/>
      <c r="B65" s="91" t="s">
        <v>130</v>
      </c>
      <c r="C65" s="127">
        <v>0</v>
      </c>
      <c r="D65" s="127">
        <v>0</v>
      </c>
      <c r="E65" s="127">
        <v>0</v>
      </c>
      <c r="F65" s="127">
        <v>0</v>
      </c>
      <c r="G65" s="127">
        <v>0</v>
      </c>
      <c r="H65" s="127">
        <v>0</v>
      </c>
      <c r="I65" s="127">
        <v>0</v>
      </c>
      <c r="J65" s="127">
        <v>0</v>
      </c>
      <c r="K65" s="127">
        <v>0</v>
      </c>
      <c r="L65" s="127">
        <v>0</v>
      </c>
      <c r="M65" s="127">
        <v>0</v>
      </c>
      <c r="N65" s="127">
        <v>0</v>
      </c>
      <c r="O65" s="127">
        <v>6</v>
      </c>
      <c r="P65" s="127">
        <v>6</v>
      </c>
      <c r="Q65" s="127">
        <v>17</v>
      </c>
      <c r="R65" s="127">
        <v>16</v>
      </c>
      <c r="S65" s="127"/>
      <c r="T65" s="127">
        <f t="shared" si="8"/>
        <v>45</v>
      </c>
      <c r="U65" s="45"/>
      <c r="V65" s="186"/>
      <c r="W65" s="186"/>
      <c r="X65" s="186"/>
      <c r="Y65" s="186"/>
      <c r="Z65" s="186"/>
      <c r="AA65" s="186"/>
      <c r="AC65" s="188"/>
      <c r="AD65" s="188"/>
      <c r="AE65" s="188"/>
      <c r="AF65" s="188"/>
      <c r="AG65" s="188"/>
      <c r="AH65" s="188"/>
    </row>
    <row r="66" spans="1:34" ht="14.1" customHeight="1" x14ac:dyDescent="0.25">
      <c r="A66" s="132"/>
      <c r="B66" s="91" t="s">
        <v>13</v>
      </c>
      <c r="C66" s="127">
        <v>0</v>
      </c>
      <c r="D66" s="127">
        <v>0</v>
      </c>
      <c r="E66" s="127">
        <v>0</v>
      </c>
      <c r="F66" s="127">
        <v>0</v>
      </c>
      <c r="G66" s="127">
        <v>0</v>
      </c>
      <c r="H66" s="127">
        <v>0</v>
      </c>
      <c r="I66" s="127">
        <v>0</v>
      </c>
      <c r="J66" s="127">
        <v>0</v>
      </c>
      <c r="K66" s="127">
        <v>0</v>
      </c>
      <c r="L66" s="127">
        <v>0</v>
      </c>
      <c r="M66" s="127">
        <v>0</v>
      </c>
      <c r="N66" s="127">
        <v>2</v>
      </c>
      <c r="O66" s="127">
        <v>4</v>
      </c>
      <c r="P66" s="127">
        <v>9</v>
      </c>
      <c r="Q66" s="127">
        <v>31</v>
      </c>
      <c r="R66" s="127">
        <v>39</v>
      </c>
      <c r="S66" s="127"/>
      <c r="T66" s="127">
        <f t="shared" si="8"/>
        <v>85</v>
      </c>
      <c r="U66" s="45"/>
      <c r="V66" s="186"/>
      <c r="W66" s="186"/>
      <c r="X66" s="186"/>
      <c r="Y66" s="186"/>
      <c r="Z66" s="186"/>
      <c r="AA66" s="186"/>
      <c r="AC66" s="188"/>
      <c r="AD66" s="188"/>
      <c r="AE66" s="188"/>
      <c r="AF66" s="188"/>
      <c r="AG66" s="188"/>
      <c r="AH66" s="188"/>
    </row>
    <row r="67" spans="1:34" ht="14.1" customHeight="1" x14ac:dyDescent="0.25">
      <c r="A67" s="132"/>
      <c r="B67" s="91" t="s">
        <v>131</v>
      </c>
      <c r="C67" s="127">
        <v>0</v>
      </c>
      <c r="D67" s="127">
        <v>0</v>
      </c>
      <c r="E67" s="127">
        <v>0</v>
      </c>
      <c r="F67" s="127">
        <v>0</v>
      </c>
      <c r="G67" s="127">
        <v>0</v>
      </c>
      <c r="H67" s="127">
        <v>0</v>
      </c>
      <c r="I67" s="127">
        <v>0</v>
      </c>
      <c r="J67" s="127">
        <v>0</v>
      </c>
      <c r="K67" s="127">
        <v>0</v>
      </c>
      <c r="L67" s="127">
        <v>0</v>
      </c>
      <c r="M67" s="127">
        <v>0</v>
      </c>
      <c r="N67" s="127">
        <v>1</v>
      </c>
      <c r="O67" s="127">
        <v>7</v>
      </c>
      <c r="P67" s="127">
        <v>46</v>
      </c>
      <c r="Q67" s="127">
        <v>97</v>
      </c>
      <c r="R67" s="127">
        <v>95</v>
      </c>
      <c r="S67" s="127"/>
      <c r="T67" s="127">
        <f t="shared" si="8"/>
        <v>246</v>
      </c>
      <c r="U67" s="45"/>
      <c r="V67" s="186"/>
      <c r="W67" s="186"/>
      <c r="X67" s="186"/>
      <c r="Y67" s="186"/>
      <c r="Z67" s="186"/>
      <c r="AA67" s="186"/>
      <c r="AC67" s="188"/>
      <c r="AD67" s="188"/>
      <c r="AE67" s="188"/>
      <c r="AF67" s="188"/>
      <c r="AG67" s="188"/>
      <c r="AH67" s="188"/>
    </row>
    <row r="68" spans="1:34" ht="14.1" customHeight="1" x14ac:dyDescent="0.25">
      <c r="A68" s="132"/>
      <c r="B68" s="91" t="s">
        <v>17</v>
      </c>
      <c r="C68" s="127">
        <v>0</v>
      </c>
      <c r="D68" s="127">
        <v>0</v>
      </c>
      <c r="E68" s="127">
        <v>0</v>
      </c>
      <c r="F68" s="127">
        <v>0</v>
      </c>
      <c r="G68" s="127">
        <v>0</v>
      </c>
      <c r="H68" s="127">
        <v>0</v>
      </c>
      <c r="I68" s="127">
        <v>0</v>
      </c>
      <c r="J68" s="127">
        <v>0</v>
      </c>
      <c r="K68" s="127">
        <v>0</v>
      </c>
      <c r="L68" s="127">
        <v>0</v>
      </c>
      <c r="M68" s="127">
        <v>0</v>
      </c>
      <c r="N68" s="127">
        <v>0</v>
      </c>
      <c r="O68" s="127">
        <v>0</v>
      </c>
      <c r="P68" s="127">
        <v>7</v>
      </c>
      <c r="Q68" s="127">
        <v>6</v>
      </c>
      <c r="R68" s="127">
        <v>9</v>
      </c>
      <c r="S68" s="127"/>
      <c r="T68" s="127">
        <f t="shared" si="8"/>
        <v>22</v>
      </c>
      <c r="U68" s="45"/>
      <c r="V68" s="186"/>
      <c r="W68" s="186"/>
      <c r="X68" s="186"/>
      <c r="Y68" s="186"/>
      <c r="Z68" s="186"/>
      <c r="AA68" s="186"/>
      <c r="AC68" s="188"/>
      <c r="AD68" s="188"/>
      <c r="AE68" s="188"/>
      <c r="AF68" s="188"/>
      <c r="AG68" s="188"/>
      <c r="AH68" s="188"/>
    </row>
    <row r="69" spans="1:34" ht="14.1" customHeight="1" x14ac:dyDescent="0.25">
      <c r="A69" s="132"/>
      <c r="B69" s="91" t="s">
        <v>132</v>
      </c>
      <c r="C69" s="127">
        <v>0</v>
      </c>
      <c r="D69" s="127">
        <v>0</v>
      </c>
      <c r="E69" s="127">
        <v>0</v>
      </c>
      <c r="F69" s="127">
        <v>0</v>
      </c>
      <c r="G69" s="127">
        <v>0</v>
      </c>
      <c r="H69" s="127">
        <v>0</v>
      </c>
      <c r="I69" s="127">
        <v>0</v>
      </c>
      <c r="J69" s="127">
        <v>0</v>
      </c>
      <c r="K69" s="127">
        <v>0</v>
      </c>
      <c r="L69" s="127">
        <v>0</v>
      </c>
      <c r="M69" s="127">
        <v>0</v>
      </c>
      <c r="N69" s="127">
        <v>0</v>
      </c>
      <c r="O69" s="127">
        <v>3</v>
      </c>
      <c r="P69" s="127">
        <v>18</v>
      </c>
      <c r="Q69" s="127">
        <v>29</v>
      </c>
      <c r="R69" s="127">
        <v>26</v>
      </c>
      <c r="S69" s="127"/>
      <c r="T69" s="127">
        <f t="shared" si="8"/>
        <v>76</v>
      </c>
      <c r="U69" s="45"/>
      <c r="V69" s="186"/>
      <c r="W69" s="186"/>
      <c r="X69" s="186"/>
      <c r="Y69" s="186"/>
      <c r="Z69" s="186"/>
      <c r="AA69" s="186"/>
      <c r="AC69" s="188"/>
      <c r="AD69" s="188"/>
      <c r="AE69" s="188"/>
      <c r="AF69" s="188"/>
      <c r="AG69" s="188"/>
      <c r="AH69" s="188"/>
    </row>
    <row r="70" spans="1:34" ht="14.1" customHeight="1" x14ac:dyDescent="0.25">
      <c r="A70" s="132"/>
      <c r="B70" s="91" t="s">
        <v>133</v>
      </c>
      <c r="C70" s="127">
        <v>0</v>
      </c>
      <c r="D70" s="127">
        <v>0</v>
      </c>
      <c r="E70" s="127">
        <v>0</v>
      </c>
      <c r="F70" s="127">
        <v>0</v>
      </c>
      <c r="G70" s="127">
        <v>0</v>
      </c>
      <c r="H70" s="127">
        <v>0</v>
      </c>
      <c r="I70" s="127">
        <v>0</v>
      </c>
      <c r="J70" s="127">
        <v>0</v>
      </c>
      <c r="K70" s="127">
        <v>0</v>
      </c>
      <c r="L70" s="127">
        <v>0</v>
      </c>
      <c r="M70" s="127">
        <v>0</v>
      </c>
      <c r="N70" s="127">
        <v>0</v>
      </c>
      <c r="O70" s="127">
        <v>2</v>
      </c>
      <c r="P70" s="127">
        <v>5</v>
      </c>
      <c r="Q70" s="127">
        <v>11</v>
      </c>
      <c r="R70" s="127">
        <v>14</v>
      </c>
      <c r="S70" s="127"/>
      <c r="T70" s="127">
        <f t="shared" si="8"/>
        <v>32</v>
      </c>
      <c r="U70" s="45"/>
      <c r="V70" s="186"/>
      <c r="W70" s="186"/>
      <c r="X70" s="186"/>
      <c r="Y70" s="186"/>
      <c r="Z70" s="186"/>
      <c r="AA70" s="186"/>
      <c r="AC70" s="188"/>
      <c r="AD70" s="188"/>
      <c r="AE70" s="188"/>
      <c r="AF70" s="188"/>
      <c r="AG70" s="188"/>
      <c r="AH70" s="188"/>
    </row>
    <row r="71" spans="1:34" ht="14.1" customHeight="1" x14ac:dyDescent="0.25">
      <c r="A71" s="132"/>
      <c r="B71" s="91" t="s">
        <v>134</v>
      </c>
      <c r="C71" s="127">
        <v>0</v>
      </c>
      <c r="D71" s="127">
        <v>0</v>
      </c>
      <c r="E71" s="127">
        <v>0</v>
      </c>
      <c r="F71" s="127">
        <v>0</v>
      </c>
      <c r="G71" s="127">
        <v>0</v>
      </c>
      <c r="H71" s="127">
        <v>0</v>
      </c>
      <c r="I71" s="127">
        <v>0</v>
      </c>
      <c r="J71" s="127">
        <v>0</v>
      </c>
      <c r="K71" s="127">
        <v>0</v>
      </c>
      <c r="L71" s="127">
        <v>0</v>
      </c>
      <c r="M71" s="127">
        <v>0</v>
      </c>
      <c r="N71" s="127">
        <v>0</v>
      </c>
      <c r="O71" s="127">
        <v>2</v>
      </c>
      <c r="P71" s="127">
        <v>0</v>
      </c>
      <c r="Q71" s="127">
        <v>2</v>
      </c>
      <c r="R71" s="127">
        <v>0</v>
      </c>
      <c r="S71" s="127"/>
      <c r="T71" s="127">
        <f t="shared" si="8"/>
        <v>4</v>
      </c>
      <c r="U71" s="45"/>
      <c r="V71" s="186"/>
      <c r="W71" s="186"/>
      <c r="X71" s="186"/>
      <c r="Y71" s="186"/>
      <c r="Z71" s="186"/>
      <c r="AA71" s="186"/>
      <c r="AC71" s="188"/>
      <c r="AD71" s="188"/>
      <c r="AE71" s="188"/>
      <c r="AF71" s="188"/>
      <c r="AG71" s="188"/>
      <c r="AH71" s="188"/>
    </row>
    <row r="72" spans="1:34" ht="14.1" customHeight="1" x14ac:dyDescent="0.25">
      <c r="A72" s="132"/>
      <c r="B72" s="91" t="s">
        <v>135</v>
      </c>
      <c r="C72" s="127">
        <v>0</v>
      </c>
      <c r="D72" s="127">
        <v>0</v>
      </c>
      <c r="E72" s="127">
        <v>0</v>
      </c>
      <c r="F72" s="127">
        <v>0</v>
      </c>
      <c r="G72" s="127">
        <v>0</v>
      </c>
      <c r="H72" s="127">
        <v>0</v>
      </c>
      <c r="I72" s="127">
        <v>0</v>
      </c>
      <c r="J72" s="127">
        <v>0</v>
      </c>
      <c r="K72" s="127">
        <v>0</v>
      </c>
      <c r="L72" s="127">
        <v>0</v>
      </c>
      <c r="M72" s="127">
        <v>0</v>
      </c>
      <c r="N72" s="127">
        <v>0</v>
      </c>
      <c r="O72" s="127">
        <v>0</v>
      </c>
      <c r="P72" s="127">
        <v>0</v>
      </c>
      <c r="Q72" s="127">
        <v>0</v>
      </c>
      <c r="R72" s="127">
        <v>1</v>
      </c>
      <c r="S72" s="127"/>
      <c r="T72" s="127">
        <f t="shared" si="8"/>
        <v>1</v>
      </c>
      <c r="U72" s="45"/>
      <c r="V72" s="186"/>
      <c r="W72" s="186"/>
      <c r="X72" s="186"/>
      <c r="Y72" s="186"/>
      <c r="Z72" s="186"/>
      <c r="AA72" s="186"/>
      <c r="AC72" s="188"/>
      <c r="AD72" s="188"/>
      <c r="AE72" s="188"/>
      <c r="AF72" s="188"/>
      <c r="AG72" s="188"/>
      <c r="AH72" s="188"/>
    </row>
    <row r="73" spans="1:34" ht="14.1" customHeight="1" x14ac:dyDescent="0.25">
      <c r="A73" s="132"/>
      <c r="B73" s="91" t="s">
        <v>136</v>
      </c>
      <c r="C73" s="127">
        <v>0</v>
      </c>
      <c r="D73" s="127">
        <v>0</v>
      </c>
      <c r="E73" s="127">
        <v>0</v>
      </c>
      <c r="F73" s="127">
        <v>0</v>
      </c>
      <c r="G73" s="127">
        <v>0</v>
      </c>
      <c r="H73" s="127">
        <v>0</v>
      </c>
      <c r="I73" s="127">
        <v>0</v>
      </c>
      <c r="J73" s="127">
        <v>0</v>
      </c>
      <c r="K73" s="127">
        <v>0</v>
      </c>
      <c r="L73" s="127">
        <v>0</v>
      </c>
      <c r="M73" s="127">
        <v>0</v>
      </c>
      <c r="N73" s="127">
        <v>1</v>
      </c>
      <c r="O73" s="127">
        <v>5</v>
      </c>
      <c r="P73" s="127">
        <v>10</v>
      </c>
      <c r="Q73" s="127">
        <v>15</v>
      </c>
      <c r="R73" s="127">
        <v>13</v>
      </c>
      <c r="S73" s="127"/>
      <c r="T73" s="127">
        <f t="shared" si="8"/>
        <v>44</v>
      </c>
      <c r="U73" s="45"/>
      <c r="V73" s="186"/>
      <c r="W73" s="186"/>
      <c r="X73" s="186"/>
      <c r="Y73" s="186"/>
      <c r="Z73" s="186"/>
      <c r="AA73" s="186"/>
      <c r="AC73" s="188"/>
      <c r="AD73" s="188"/>
      <c r="AE73" s="188"/>
      <c r="AF73" s="188"/>
      <c r="AG73" s="188"/>
      <c r="AH73" s="188"/>
    </row>
    <row r="74" spans="1:34" ht="14.1" customHeight="1" x14ac:dyDescent="0.25">
      <c r="A74" s="132"/>
      <c r="B74" s="91" t="s">
        <v>137</v>
      </c>
      <c r="C74" s="127">
        <v>0</v>
      </c>
      <c r="D74" s="127">
        <v>0</v>
      </c>
      <c r="E74" s="127">
        <v>0</v>
      </c>
      <c r="F74" s="127">
        <v>0</v>
      </c>
      <c r="G74" s="127">
        <v>0</v>
      </c>
      <c r="H74" s="127">
        <v>0</v>
      </c>
      <c r="I74" s="127">
        <v>0</v>
      </c>
      <c r="J74" s="127">
        <v>0</v>
      </c>
      <c r="K74" s="127">
        <v>0</v>
      </c>
      <c r="L74" s="127">
        <v>0</v>
      </c>
      <c r="M74" s="127">
        <v>0</v>
      </c>
      <c r="N74" s="127">
        <v>0</v>
      </c>
      <c r="O74" s="127">
        <v>5</v>
      </c>
      <c r="P74" s="127">
        <v>28</v>
      </c>
      <c r="Q74" s="127">
        <v>46</v>
      </c>
      <c r="R74" s="127">
        <v>46</v>
      </c>
      <c r="S74" s="127"/>
      <c r="T74" s="127">
        <f t="shared" si="8"/>
        <v>125</v>
      </c>
      <c r="U74" s="45"/>
      <c r="V74" s="186"/>
      <c r="W74" s="186"/>
      <c r="X74" s="186"/>
      <c r="Y74" s="186"/>
      <c r="Z74" s="186"/>
      <c r="AA74" s="186"/>
      <c r="AC74" s="188"/>
      <c r="AD74" s="188"/>
      <c r="AE74" s="188"/>
      <c r="AF74" s="188"/>
      <c r="AG74" s="188"/>
      <c r="AH74" s="188"/>
    </row>
    <row r="75" spans="1:34" ht="14.1" customHeight="1" x14ac:dyDescent="0.25">
      <c r="A75" s="132"/>
      <c r="B75" s="91" t="s">
        <v>138</v>
      </c>
      <c r="C75" s="127">
        <v>0</v>
      </c>
      <c r="D75" s="127">
        <v>0</v>
      </c>
      <c r="E75" s="127">
        <v>0</v>
      </c>
      <c r="F75" s="127">
        <v>0</v>
      </c>
      <c r="G75" s="127">
        <v>0</v>
      </c>
      <c r="H75" s="127">
        <v>0</v>
      </c>
      <c r="I75" s="127">
        <v>0</v>
      </c>
      <c r="J75" s="127">
        <v>0</v>
      </c>
      <c r="K75" s="127">
        <v>0</v>
      </c>
      <c r="L75" s="127">
        <v>0</v>
      </c>
      <c r="M75" s="127">
        <v>0</v>
      </c>
      <c r="N75" s="127">
        <v>0</v>
      </c>
      <c r="O75" s="127">
        <v>0</v>
      </c>
      <c r="P75" s="127">
        <v>0</v>
      </c>
      <c r="Q75" s="127">
        <v>2</v>
      </c>
      <c r="R75" s="127">
        <v>0</v>
      </c>
      <c r="S75" s="127"/>
      <c r="T75" s="127">
        <f t="shared" si="8"/>
        <v>2</v>
      </c>
      <c r="U75" s="45"/>
      <c r="V75" s="186"/>
      <c r="W75" s="186"/>
      <c r="X75" s="186"/>
      <c r="Y75" s="186"/>
      <c r="Z75" s="186"/>
      <c r="AA75" s="186"/>
      <c r="AC75" s="188"/>
      <c r="AD75" s="188"/>
      <c r="AE75" s="188"/>
      <c r="AF75" s="188"/>
      <c r="AG75" s="188"/>
      <c r="AH75" s="188"/>
    </row>
    <row r="76" spans="1:34" ht="14.1" customHeight="1" x14ac:dyDescent="0.25">
      <c r="A76" s="132"/>
      <c r="B76" s="91" t="s">
        <v>139</v>
      </c>
      <c r="C76" s="127">
        <v>0</v>
      </c>
      <c r="D76" s="127">
        <v>0</v>
      </c>
      <c r="E76" s="127">
        <v>0</v>
      </c>
      <c r="F76" s="127">
        <v>0</v>
      </c>
      <c r="G76" s="127">
        <v>0</v>
      </c>
      <c r="H76" s="127">
        <v>0</v>
      </c>
      <c r="I76" s="127">
        <v>0</v>
      </c>
      <c r="J76" s="127">
        <v>0</v>
      </c>
      <c r="K76" s="127">
        <v>0</v>
      </c>
      <c r="L76" s="127">
        <v>0</v>
      </c>
      <c r="M76" s="127">
        <v>0</v>
      </c>
      <c r="N76" s="127">
        <v>0</v>
      </c>
      <c r="O76" s="127">
        <v>2</v>
      </c>
      <c r="P76" s="127">
        <v>4</v>
      </c>
      <c r="Q76" s="127">
        <v>9</v>
      </c>
      <c r="R76" s="127">
        <v>10</v>
      </c>
      <c r="S76" s="127"/>
      <c r="T76" s="127">
        <f t="shared" si="8"/>
        <v>25</v>
      </c>
      <c r="U76" s="45"/>
      <c r="V76" s="186"/>
      <c r="W76" s="186"/>
      <c r="X76" s="186"/>
      <c r="Y76" s="186"/>
      <c r="Z76" s="186"/>
      <c r="AA76" s="186"/>
      <c r="AC76" s="188"/>
      <c r="AD76" s="188"/>
      <c r="AE76" s="188"/>
      <c r="AF76" s="188"/>
      <c r="AG76" s="188"/>
      <c r="AH76" s="188"/>
    </row>
    <row r="77" spans="1:34" ht="14.1" customHeight="1" x14ac:dyDescent="0.25">
      <c r="A77" s="132"/>
      <c r="B77" s="91" t="s">
        <v>140</v>
      </c>
      <c r="C77" s="127">
        <v>0</v>
      </c>
      <c r="D77" s="127">
        <v>0</v>
      </c>
      <c r="E77" s="127">
        <v>0</v>
      </c>
      <c r="F77" s="127">
        <v>0</v>
      </c>
      <c r="G77" s="127">
        <v>0</v>
      </c>
      <c r="H77" s="127">
        <v>0</v>
      </c>
      <c r="I77" s="127">
        <v>0</v>
      </c>
      <c r="J77" s="127">
        <v>0</v>
      </c>
      <c r="K77" s="127">
        <v>0</v>
      </c>
      <c r="L77" s="127">
        <v>0</v>
      </c>
      <c r="M77" s="127">
        <v>0</v>
      </c>
      <c r="N77" s="127">
        <v>2</v>
      </c>
      <c r="O77" s="127">
        <v>0</v>
      </c>
      <c r="P77" s="127">
        <v>15</v>
      </c>
      <c r="Q77" s="127">
        <v>26</v>
      </c>
      <c r="R77" s="127">
        <v>33</v>
      </c>
      <c r="S77" s="127"/>
      <c r="T77" s="127">
        <f t="shared" si="8"/>
        <v>76</v>
      </c>
      <c r="U77" s="45"/>
      <c r="V77" s="186"/>
      <c r="W77" s="186"/>
      <c r="X77" s="186"/>
      <c r="Y77" s="186"/>
      <c r="Z77" s="186"/>
      <c r="AA77" s="186"/>
      <c r="AC77" s="188"/>
      <c r="AD77" s="188"/>
      <c r="AE77" s="188"/>
      <c r="AF77" s="188"/>
      <c r="AG77" s="188"/>
      <c r="AH77" s="188"/>
    </row>
    <row r="78" spans="1:34" ht="14.1" customHeight="1" x14ac:dyDescent="0.25">
      <c r="A78" s="132"/>
      <c r="B78" s="91" t="s">
        <v>141</v>
      </c>
      <c r="C78" s="127">
        <v>0</v>
      </c>
      <c r="D78" s="127">
        <v>0</v>
      </c>
      <c r="E78" s="127">
        <v>0</v>
      </c>
      <c r="F78" s="127">
        <v>0</v>
      </c>
      <c r="G78" s="127">
        <v>0</v>
      </c>
      <c r="H78" s="127">
        <v>0</v>
      </c>
      <c r="I78" s="127">
        <v>0</v>
      </c>
      <c r="J78" s="127">
        <v>0</v>
      </c>
      <c r="K78" s="127">
        <v>0</v>
      </c>
      <c r="L78" s="127">
        <v>0</v>
      </c>
      <c r="M78" s="127">
        <v>0</v>
      </c>
      <c r="N78" s="127">
        <v>0</v>
      </c>
      <c r="O78" s="127">
        <v>3</v>
      </c>
      <c r="P78" s="127">
        <v>13</v>
      </c>
      <c r="Q78" s="127">
        <v>15</v>
      </c>
      <c r="R78" s="127">
        <v>7</v>
      </c>
      <c r="S78" s="127"/>
      <c r="T78" s="127">
        <f t="shared" si="8"/>
        <v>38</v>
      </c>
      <c r="U78" s="45"/>
      <c r="V78" s="186"/>
      <c r="W78" s="186"/>
      <c r="X78" s="186"/>
      <c r="Y78" s="186"/>
      <c r="Z78" s="186"/>
      <c r="AA78" s="186"/>
      <c r="AC78" s="188"/>
      <c r="AD78" s="188"/>
      <c r="AE78" s="188"/>
      <c r="AF78" s="188"/>
      <c r="AG78" s="188"/>
      <c r="AH78" s="188"/>
    </row>
    <row r="79" spans="1:34" ht="14.1" customHeight="1" x14ac:dyDescent="0.25">
      <c r="A79" s="132"/>
      <c r="B79" s="91" t="s">
        <v>142</v>
      </c>
      <c r="C79" s="127">
        <v>0</v>
      </c>
      <c r="D79" s="127">
        <v>0</v>
      </c>
      <c r="E79" s="127">
        <v>0</v>
      </c>
      <c r="F79" s="127">
        <v>0</v>
      </c>
      <c r="G79" s="127">
        <v>0</v>
      </c>
      <c r="H79" s="127">
        <v>0</v>
      </c>
      <c r="I79" s="127">
        <v>0</v>
      </c>
      <c r="J79" s="127">
        <v>0</v>
      </c>
      <c r="K79" s="127">
        <v>0</v>
      </c>
      <c r="L79" s="127">
        <v>0</v>
      </c>
      <c r="M79" s="127">
        <v>0</v>
      </c>
      <c r="N79" s="127">
        <v>0</v>
      </c>
      <c r="O79" s="127">
        <v>0</v>
      </c>
      <c r="P79" s="127">
        <v>1</v>
      </c>
      <c r="Q79" s="127">
        <v>4</v>
      </c>
      <c r="R79" s="127">
        <v>1</v>
      </c>
      <c r="S79" s="127"/>
      <c r="T79" s="127">
        <f t="shared" si="8"/>
        <v>6</v>
      </c>
      <c r="U79" s="45"/>
      <c r="V79" s="186"/>
      <c r="W79" s="186"/>
      <c r="X79" s="186"/>
      <c r="Y79" s="186"/>
      <c r="Z79" s="186"/>
      <c r="AA79" s="186"/>
      <c r="AC79" s="188"/>
      <c r="AD79" s="188"/>
      <c r="AE79" s="188"/>
      <c r="AF79" s="188"/>
      <c r="AG79" s="188"/>
      <c r="AH79" s="188"/>
    </row>
    <row r="80" spans="1:34" ht="14.1" customHeight="1" x14ac:dyDescent="0.25">
      <c r="A80" s="132"/>
      <c r="B80" s="91" t="s">
        <v>143</v>
      </c>
      <c r="C80" s="127">
        <v>0</v>
      </c>
      <c r="D80" s="127">
        <v>0</v>
      </c>
      <c r="E80" s="127">
        <v>0</v>
      </c>
      <c r="F80" s="127">
        <v>0</v>
      </c>
      <c r="G80" s="127">
        <v>0</v>
      </c>
      <c r="H80" s="127">
        <v>0</v>
      </c>
      <c r="I80" s="127">
        <v>0</v>
      </c>
      <c r="J80" s="127">
        <v>0</v>
      </c>
      <c r="K80" s="127">
        <v>0</v>
      </c>
      <c r="L80" s="127">
        <v>0</v>
      </c>
      <c r="M80" s="127">
        <v>0</v>
      </c>
      <c r="N80" s="127">
        <v>0</v>
      </c>
      <c r="O80" s="127">
        <v>1</v>
      </c>
      <c r="P80" s="127">
        <v>4</v>
      </c>
      <c r="Q80" s="127">
        <v>15</v>
      </c>
      <c r="R80" s="127">
        <v>26</v>
      </c>
      <c r="S80" s="127"/>
      <c r="T80" s="127">
        <f t="shared" si="8"/>
        <v>46</v>
      </c>
      <c r="U80" s="45"/>
      <c r="V80" s="186"/>
      <c r="W80" s="186"/>
      <c r="X80" s="186"/>
      <c r="Y80" s="186"/>
      <c r="Z80" s="186"/>
      <c r="AA80" s="186"/>
      <c r="AC80" s="188"/>
      <c r="AD80" s="188"/>
      <c r="AE80" s="188"/>
      <c r="AF80" s="188"/>
      <c r="AG80" s="188"/>
      <c r="AH80" s="188"/>
    </row>
    <row r="81" spans="1:34" ht="14.1" customHeight="1" x14ac:dyDescent="0.25">
      <c r="A81" s="132"/>
      <c r="B81" s="91" t="s">
        <v>144</v>
      </c>
      <c r="C81" s="127">
        <v>0</v>
      </c>
      <c r="D81" s="127">
        <v>0</v>
      </c>
      <c r="E81" s="127">
        <v>0</v>
      </c>
      <c r="F81" s="127">
        <v>0</v>
      </c>
      <c r="G81" s="127">
        <v>0</v>
      </c>
      <c r="H81" s="127">
        <v>0</v>
      </c>
      <c r="I81" s="127">
        <v>0</v>
      </c>
      <c r="J81" s="127">
        <v>0</v>
      </c>
      <c r="K81" s="127">
        <v>0</v>
      </c>
      <c r="L81" s="127">
        <v>0</v>
      </c>
      <c r="M81" s="127">
        <v>0</v>
      </c>
      <c r="N81" s="127">
        <v>0</v>
      </c>
      <c r="O81" s="127">
        <v>3</v>
      </c>
      <c r="P81" s="127">
        <v>12</v>
      </c>
      <c r="Q81" s="127">
        <v>44</v>
      </c>
      <c r="R81" s="127">
        <v>44</v>
      </c>
      <c r="S81" s="127"/>
      <c r="T81" s="127">
        <f t="shared" si="8"/>
        <v>103</v>
      </c>
      <c r="U81" s="45"/>
      <c r="V81" s="186"/>
      <c r="W81" s="186"/>
      <c r="X81" s="186"/>
      <c r="Y81" s="186"/>
      <c r="Z81" s="186"/>
      <c r="AA81" s="186"/>
      <c r="AC81" s="188"/>
      <c r="AD81" s="188"/>
      <c r="AE81" s="188"/>
      <c r="AF81" s="188"/>
      <c r="AG81" s="188"/>
      <c r="AH81" s="188"/>
    </row>
    <row r="82" spans="1:34" ht="14.1" customHeight="1" x14ac:dyDescent="0.25">
      <c r="A82" s="132"/>
      <c r="B82" s="91" t="s">
        <v>145</v>
      </c>
      <c r="C82" s="127">
        <v>0</v>
      </c>
      <c r="D82" s="127">
        <v>0</v>
      </c>
      <c r="E82" s="127">
        <v>0</v>
      </c>
      <c r="F82" s="127">
        <v>0</v>
      </c>
      <c r="G82" s="127">
        <v>0</v>
      </c>
      <c r="H82" s="127">
        <v>0</v>
      </c>
      <c r="I82" s="127">
        <v>0</v>
      </c>
      <c r="J82" s="127">
        <v>0</v>
      </c>
      <c r="K82" s="127">
        <v>0</v>
      </c>
      <c r="L82" s="127">
        <v>0</v>
      </c>
      <c r="M82" s="127">
        <v>0</v>
      </c>
      <c r="N82" s="127">
        <v>0</v>
      </c>
      <c r="O82" s="127">
        <v>0</v>
      </c>
      <c r="P82" s="127">
        <v>11</v>
      </c>
      <c r="Q82" s="127">
        <v>12</v>
      </c>
      <c r="R82" s="127">
        <v>11</v>
      </c>
      <c r="S82" s="127"/>
      <c r="T82" s="127">
        <f t="shared" si="8"/>
        <v>34</v>
      </c>
      <c r="U82" s="45"/>
      <c r="V82" s="186"/>
      <c r="W82" s="186"/>
      <c r="X82" s="186"/>
      <c r="Y82" s="186"/>
      <c r="Z82" s="186"/>
      <c r="AA82" s="186"/>
      <c r="AC82" s="188"/>
      <c r="AD82" s="188"/>
      <c r="AE82" s="188"/>
      <c r="AF82" s="188"/>
      <c r="AG82" s="188"/>
      <c r="AH82" s="188"/>
    </row>
    <row r="83" spans="1:34" ht="14.1" customHeight="1" x14ac:dyDescent="0.25">
      <c r="A83" s="132"/>
      <c r="B83" s="91" t="s">
        <v>146</v>
      </c>
      <c r="C83" s="127">
        <v>0</v>
      </c>
      <c r="D83" s="127">
        <v>0</v>
      </c>
      <c r="E83" s="127">
        <v>0</v>
      </c>
      <c r="F83" s="127">
        <v>0</v>
      </c>
      <c r="G83" s="127">
        <v>0</v>
      </c>
      <c r="H83" s="127">
        <v>0</v>
      </c>
      <c r="I83" s="127">
        <v>0</v>
      </c>
      <c r="J83" s="127">
        <v>0</v>
      </c>
      <c r="K83" s="127">
        <v>0</v>
      </c>
      <c r="L83" s="127">
        <v>0</v>
      </c>
      <c r="M83" s="127">
        <v>0</v>
      </c>
      <c r="N83" s="127">
        <v>0</v>
      </c>
      <c r="O83" s="127">
        <v>2</v>
      </c>
      <c r="P83" s="127">
        <v>16</v>
      </c>
      <c r="Q83" s="127">
        <v>17</v>
      </c>
      <c r="R83" s="127">
        <v>17</v>
      </c>
      <c r="S83" s="127"/>
      <c r="T83" s="127">
        <f t="shared" si="8"/>
        <v>52</v>
      </c>
      <c r="U83" s="45"/>
      <c r="V83" s="186"/>
      <c r="W83" s="186"/>
      <c r="X83" s="186"/>
      <c r="Y83" s="186"/>
      <c r="Z83" s="186"/>
      <c r="AA83" s="186"/>
      <c r="AC83" s="188"/>
      <c r="AD83" s="188"/>
      <c r="AE83" s="188"/>
      <c r="AF83" s="188"/>
      <c r="AG83" s="188"/>
      <c r="AH83" s="188"/>
    </row>
    <row r="84" spans="1:34" ht="14.1" customHeight="1" x14ac:dyDescent="0.25">
      <c r="A84" s="132"/>
      <c r="B84" s="91" t="s">
        <v>147</v>
      </c>
      <c r="C84" s="127">
        <v>0</v>
      </c>
      <c r="D84" s="127">
        <v>0</v>
      </c>
      <c r="E84" s="127">
        <v>0</v>
      </c>
      <c r="F84" s="127">
        <v>0</v>
      </c>
      <c r="G84" s="127">
        <v>0</v>
      </c>
      <c r="H84" s="127">
        <v>0</v>
      </c>
      <c r="I84" s="127">
        <v>0</v>
      </c>
      <c r="J84" s="127">
        <v>0</v>
      </c>
      <c r="K84" s="127">
        <v>0</v>
      </c>
      <c r="L84" s="127">
        <v>0</v>
      </c>
      <c r="M84" s="127">
        <v>0</v>
      </c>
      <c r="N84" s="127">
        <v>1</v>
      </c>
      <c r="O84" s="127">
        <v>2</v>
      </c>
      <c r="P84" s="127">
        <v>8</v>
      </c>
      <c r="Q84" s="127">
        <v>15</v>
      </c>
      <c r="R84" s="127">
        <v>8</v>
      </c>
      <c r="S84" s="127"/>
      <c r="T84" s="127">
        <f t="shared" si="8"/>
        <v>34</v>
      </c>
      <c r="U84" s="45"/>
      <c r="V84" s="186"/>
      <c r="W84" s="186"/>
      <c r="X84" s="186"/>
      <c r="Y84" s="186"/>
      <c r="Z84" s="186"/>
      <c r="AA84" s="186"/>
      <c r="AC84" s="188"/>
      <c r="AD84" s="188"/>
      <c r="AE84" s="188"/>
      <c r="AF84" s="188"/>
      <c r="AG84" s="188"/>
      <c r="AH84" s="188"/>
    </row>
    <row r="85" spans="1:34" ht="14.1" customHeight="1" x14ac:dyDescent="0.2">
      <c r="A85" s="132"/>
      <c r="B85" s="155"/>
      <c r="C85" s="127"/>
      <c r="D85" s="127"/>
      <c r="E85" s="127"/>
      <c r="F85" s="127"/>
      <c r="G85" s="127"/>
      <c r="H85" s="127"/>
      <c r="I85" s="127"/>
      <c r="J85" s="127"/>
      <c r="K85" s="127"/>
      <c r="L85" s="127"/>
      <c r="M85" s="127"/>
      <c r="N85" s="127"/>
      <c r="O85" s="127"/>
      <c r="P85" s="127"/>
      <c r="Q85" s="127"/>
      <c r="R85" s="127"/>
      <c r="S85" s="133"/>
      <c r="T85" s="127"/>
      <c r="U85" s="45"/>
    </row>
    <row r="86" spans="1:34" ht="14.1" customHeight="1" x14ac:dyDescent="0.2">
      <c r="A86" s="132"/>
      <c r="B86" s="134" t="s">
        <v>106</v>
      </c>
      <c r="C86" s="127"/>
      <c r="D86" s="127"/>
      <c r="E86" s="127"/>
      <c r="F86" s="127"/>
      <c r="G86" s="127"/>
      <c r="H86" s="127"/>
      <c r="I86" s="127"/>
      <c r="J86" s="127"/>
      <c r="K86" s="127"/>
      <c r="L86" s="127"/>
      <c r="M86" s="127"/>
      <c r="N86" s="127"/>
      <c r="O86" s="127"/>
      <c r="P86" s="127"/>
      <c r="Q86" s="127"/>
      <c r="R86" s="127"/>
      <c r="S86" s="133"/>
      <c r="T86" s="127"/>
      <c r="U86" s="45"/>
    </row>
    <row r="87" spans="1:34" ht="14.1" customHeight="1" x14ac:dyDescent="0.2">
      <c r="A87" s="132"/>
      <c r="B87" s="130" t="s">
        <v>95</v>
      </c>
      <c r="C87" s="127">
        <v>0</v>
      </c>
      <c r="D87" s="127">
        <v>0</v>
      </c>
      <c r="E87" s="127">
        <v>0</v>
      </c>
      <c r="F87" s="127">
        <v>0</v>
      </c>
      <c r="G87" s="127">
        <v>0</v>
      </c>
      <c r="H87" s="127">
        <v>0</v>
      </c>
      <c r="I87" s="127">
        <v>0</v>
      </c>
      <c r="J87" s="127">
        <v>0</v>
      </c>
      <c r="K87" s="127">
        <v>0</v>
      </c>
      <c r="L87" s="127">
        <v>0</v>
      </c>
      <c r="M87" s="127">
        <v>0</v>
      </c>
      <c r="N87" s="127">
        <v>0</v>
      </c>
      <c r="O87" s="127">
        <v>5</v>
      </c>
      <c r="P87" s="127">
        <v>49</v>
      </c>
      <c r="Q87" s="127">
        <v>186</v>
      </c>
      <c r="R87" s="127">
        <v>297</v>
      </c>
      <c r="S87" s="133"/>
      <c r="T87" s="127">
        <f>SUM(C87:R87)</f>
        <v>537</v>
      </c>
      <c r="U87" s="184"/>
      <c r="V87" s="183"/>
      <c r="W87" s="184"/>
    </row>
    <row r="88" spans="1:34" ht="14.1" customHeight="1" x14ac:dyDescent="0.2">
      <c r="A88" s="132"/>
      <c r="B88" s="130" t="s">
        <v>96</v>
      </c>
      <c r="C88" s="127">
        <v>0</v>
      </c>
      <c r="D88" s="127">
        <v>0</v>
      </c>
      <c r="E88" s="127">
        <v>0</v>
      </c>
      <c r="F88" s="127">
        <v>0</v>
      </c>
      <c r="G88" s="127">
        <v>0</v>
      </c>
      <c r="H88" s="127">
        <v>0</v>
      </c>
      <c r="I88" s="127">
        <v>0</v>
      </c>
      <c r="J88" s="127">
        <v>0</v>
      </c>
      <c r="K88" s="127">
        <v>0</v>
      </c>
      <c r="L88" s="127">
        <v>0</v>
      </c>
      <c r="M88" s="127">
        <v>0</v>
      </c>
      <c r="N88" s="127">
        <v>2</v>
      </c>
      <c r="O88" s="127">
        <v>14</v>
      </c>
      <c r="P88" s="127">
        <v>40</v>
      </c>
      <c r="Q88" s="127">
        <v>69</v>
      </c>
      <c r="R88" s="127">
        <v>43</v>
      </c>
      <c r="S88" s="133"/>
      <c r="T88" s="127">
        <f>SUM(C88:R88)</f>
        <v>168</v>
      </c>
      <c r="U88" s="184"/>
      <c r="V88" s="183"/>
      <c r="W88" s="184"/>
    </row>
    <row r="89" spans="1:34" ht="14.1" customHeight="1" x14ac:dyDescent="0.2">
      <c r="A89" s="132"/>
      <c r="B89" s="130" t="s">
        <v>97</v>
      </c>
      <c r="C89" s="127">
        <v>0</v>
      </c>
      <c r="D89" s="127">
        <v>0</v>
      </c>
      <c r="E89" s="127">
        <v>0</v>
      </c>
      <c r="F89" s="127">
        <v>0</v>
      </c>
      <c r="G89" s="127">
        <v>0</v>
      </c>
      <c r="H89" s="127">
        <v>0</v>
      </c>
      <c r="I89" s="127">
        <v>0</v>
      </c>
      <c r="J89" s="127">
        <v>0</v>
      </c>
      <c r="K89" s="127">
        <v>0</v>
      </c>
      <c r="L89" s="127">
        <v>0</v>
      </c>
      <c r="M89" s="127">
        <v>0</v>
      </c>
      <c r="N89" s="127">
        <v>8</v>
      </c>
      <c r="O89" s="127">
        <v>43</v>
      </c>
      <c r="P89" s="127">
        <v>193</v>
      </c>
      <c r="Q89" s="127">
        <v>355</v>
      </c>
      <c r="R89" s="127">
        <v>311</v>
      </c>
      <c r="S89" s="133"/>
      <c r="T89" s="127">
        <f t="shared" ref="T89:T90" si="9">SUM(C89:R89)</f>
        <v>910</v>
      </c>
      <c r="U89" s="184"/>
      <c r="V89" s="183"/>
      <c r="W89" s="184"/>
    </row>
    <row r="90" spans="1:34" ht="14.1" customHeight="1" x14ac:dyDescent="0.2">
      <c r="A90" s="132"/>
      <c r="B90" s="130" t="s">
        <v>98</v>
      </c>
      <c r="C90" s="127">
        <v>0</v>
      </c>
      <c r="D90" s="127">
        <v>0</v>
      </c>
      <c r="E90" s="127">
        <v>0</v>
      </c>
      <c r="F90" s="127">
        <v>0</v>
      </c>
      <c r="G90" s="127">
        <v>0</v>
      </c>
      <c r="H90" s="127">
        <v>0</v>
      </c>
      <c r="I90" s="127">
        <v>0</v>
      </c>
      <c r="J90" s="127">
        <v>0</v>
      </c>
      <c r="K90" s="127">
        <v>0</v>
      </c>
      <c r="L90" s="127">
        <v>0</v>
      </c>
      <c r="M90" s="127">
        <v>0</v>
      </c>
      <c r="N90" s="17">
        <v>0</v>
      </c>
      <c r="O90" s="17">
        <v>0</v>
      </c>
      <c r="P90" s="17">
        <v>1</v>
      </c>
      <c r="Q90" s="17">
        <v>0</v>
      </c>
      <c r="R90" s="17">
        <v>0</v>
      </c>
      <c r="S90" s="133"/>
      <c r="T90" s="127">
        <f t="shared" si="9"/>
        <v>1</v>
      </c>
      <c r="U90" s="184"/>
      <c r="V90" s="183"/>
      <c r="W90" s="184"/>
    </row>
    <row r="91" spans="1:34" ht="14.1" customHeight="1" x14ac:dyDescent="0.2">
      <c r="A91" s="49"/>
      <c r="B91" s="18"/>
      <c r="C91" s="17"/>
      <c r="D91" s="17"/>
      <c r="E91" s="17"/>
      <c r="F91" s="17"/>
      <c r="G91" s="17"/>
      <c r="H91" s="17"/>
      <c r="I91" s="17"/>
      <c r="J91" s="17"/>
      <c r="K91" s="17"/>
      <c r="L91" s="17"/>
      <c r="M91" s="17"/>
      <c r="S91" s="50"/>
      <c r="T91" s="21"/>
      <c r="U91" s="45"/>
    </row>
    <row r="92" spans="1:34" ht="14.1" customHeight="1" x14ac:dyDescent="0.2">
      <c r="A92" s="49"/>
      <c r="B92" s="18"/>
      <c r="C92" s="17"/>
      <c r="D92" s="17"/>
      <c r="E92" s="17"/>
      <c r="F92" s="17"/>
      <c r="G92" s="17"/>
      <c r="H92" s="17"/>
      <c r="I92" s="17"/>
      <c r="J92" s="17"/>
      <c r="K92" s="17"/>
      <c r="L92" s="17"/>
      <c r="M92" s="17"/>
      <c r="N92" s="17"/>
      <c r="O92" s="17"/>
      <c r="P92" s="17"/>
      <c r="Q92" s="17"/>
      <c r="R92" s="17"/>
      <c r="S92" s="50"/>
      <c r="T92" s="21"/>
      <c r="U92" s="45"/>
    </row>
    <row r="93" spans="1:34" ht="14.1" customHeight="1" x14ac:dyDescent="0.2">
      <c r="A93" s="51"/>
      <c r="B93" s="52"/>
      <c r="C93" s="23"/>
      <c r="D93" s="23"/>
      <c r="E93" s="23"/>
      <c r="F93" s="23"/>
      <c r="G93" s="23"/>
      <c r="H93" s="23"/>
      <c r="I93" s="23"/>
      <c r="J93" s="23"/>
      <c r="K93" s="23"/>
      <c r="L93" s="23"/>
      <c r="M93" s="23"/>
      <c r="N93" s="23"/>
      <c r="O93" s="23"/>
      <c r="P93" s="23"/>
      <c r="Q93" s="23"/>
      <c r="R93" s="23"/>
      <c r="S93" s="53"/>
      <c r="T93" s="24"/>
      <c r="U93" s="45"/>
    </row>
    <row r="94" spans="1:34" ht="14.1" customHeight="1" x14ac:dyDescent="0.2">
      <c r="A94" s="48"/>
      <c r="B94" s="18"/>
      <c r="C94" s="17"/>
      <c r="D94" s="17"/>
      <c r="E94" s="17"/>
      <c r="F94" s="17"/>
      <c r="G94" s="17"/>
      <c r="H94" s="17"/>
      <c r="I94" s="17"/>
      <c r="J94" s="17"/>
      <c r="K94" s="17"/>
      <c r="L94" s="17"/>
      <c r="M94" s="17"/>
      <c r="N94" s="17"/>
      <c r="O94" s="17"/>
      <c r="P94" s="17"/>
      <c r="Q94" s="17"/>
      <c r="R94" s="17"/>
      <c r="T94" s="46"/>
      <c r="U94" s="45"/>
    </row>
    <row r="95" spans="1:34" ht="14.1" customHeight="1" x14ac:dyDescent="0.2">
      <c r="A95" s="63" t="s">
        <v>9</v>
      </c>
      <c r="B95" s="64"/>
      <c r="C95" s="65"/>
      <c r="D95" s="65"/>
      <c r="E95" s="65"/>
      <c r="F95" s="66"/>
      <c r="G95" s="65"/>
      <c r="H95" s="65"/>
      <c r="I95" s="67"/>
      <c r="J95" s="65"/>
      <c r="K95" s="65"/>
      <c r="L95" s="65"/>
      <c r="M95" s="65"/>
      <c r="N95" s="14"/>
      <c r="O95" s="14"/>
      <c r="P95" s="14"/>
      <c r="Q95" s="14"/>
      <c r="R95" s="14"/>
    </row>
    <row r="96" spans="1:34" ht="14.1" customHeight="1" x14ac:dyDescent="0.2">
      <c r="A96" s="212" t="s">
        <v>63</v>
      </c>
      <c r="B96" s="212"/>
      <c r="C96" s="212"/>
      <c r="D96" s="68"/>
      <c r="E96" s="65"/>
      <c r="F96" s="66"/>
      <c r="G96" s="65"/>
      <c r="H96" s="65"/>
      <c r="I96" s="67"/>
      <c r="J96" s="65"/>
      <c r="K96" s="65"/>
      <c r="L96" s="65"/>
      <c r="M96" s="65"/>
      <c r="N96" s="14"/>
      <c r="O96" s="14"/>
      <c r="P96" s="14"/>
      <c r="Q96" s="14"/>
      <c r="R96" s="14"/>
    </row>
    <row r="97" spans="1:19" ht="14.1" customHeight="1" x14ac:dyDescent="0.2">
      <c r="A97" s="224" t="s">
        <v>71</v>
      </c>
      <c r="B97" s="224"/>
      <c r="C97" s="224"/>
      <c r="D97" s="224"/>
      <c r="E97" s="224"/>
      <c r="F97" s="224"/>
      <c r="G97" s="224"/>
      <c r="H97" s="224"/>
      <c r="I97" s="224"/>
      <c r="J97" s="224"/>
      <c r="K97" s="224"/>
      <c r="L97" s="224"/>
      <c r="M97" s="224"/>
      <c r="N97" s="3"/>
      <c r="O97" s="3"/>
      <c r="P97" s="3"/>
      <c r="Q97" s="3"/>
      <c r="R97" s="3"/>
      <c r="S97" s="3"/>
    </row>
    <row r="98" spans="1:19" ht="14.1" customHeight="1" x14ac:dyDescent="0.2">
      <c r="A98" s="224"/>
      <c r="B98" s="224"/>
      <c r="C98" s="224"/>
      <c r="D98" s="224"/>
      <c r="E98" s="224"/>
      <c r="F98" s="224"/>
      <c r="G98" s="224"/>
      <c r="H98" s="224"/>
      <c r="I98" s="224"/>
      <c r="J98" s="224"/>
      <c r="K98" s="224"/>
      <c r="L98" s="224"/>
      <c r="M98" s="224"/>
      <c r="N98" s="3"/>
      <c r="O98" s="3"/>
      <c r="P98" s="3"/>
      <c r="Q98" s="3"/>
      <c r="R98" s="3"/>
      <c r="S98" s="3"/>
    </row>
    <row r="99" spans="1:19" ht="14.1" customHeight="1" x14ac:dyDescent="0.2">
      <c r="A99" s="213" t="s">
        <v>64</v>
      </c>
      <c r="B99" s="213"/>
      <c r="C99" s="213"/>
      <c r="D99" s="213"/>
      <c r="E99" s="213"/>
      <c r="F99" s="213"/>
      <c r="G99" s="213"/>
      <c r="H99" s="213"/>
      <c r="I99" s="213"/>
      <c r="J99" s="213"/>
      <c r="K99" s="213"/>
      <c r="L99" s="213"/>
      <c r="M99" s="213"/>
      <c r="N99" s="14"/>
      <c r="O99" s="14"/>
      <c r="P99" s="14"/>
      <c r="Q99" s="14"/>
      <c r="R99" s="14"/>
    </row>
    <row r="100" spans="1:19" ht="14.1" customHeight="1" x14ac:dyDescent="0.2">
      <c r="A100" s="213"/>
      <c r="B100" s="213"/>
      <c r="C100" s="213"/>
      <c r="D100" s="213"/>
      <c r="E100" s="213"/>
      <c r="F100" s="213"/>
      <c r="G100" s="213"/>
      <c r="H100" s="213"/>
      <c r="I100" s="213"/>
      <c r="J100" s="213"/>
      <c r="K100" s="213"/>
      <c r="L100" s="213"/>
      <c r="M100" s="213"/>
      <c r="N100" s="14"/>
      <c r="O100" s="14"/>
      <c r="P100" s="14"/>
      <c r="Q100" s="14"/>
      <c r="R100" s="14"/>
    </row>
    <row r="101" spans="1:19" ht="14.1" customHeight="1" x14ac:dyDescent="0.2">
      <c r="A101" s="223" t="s">
        <v>65</v>
      </c>
      <c r="B101" s="223"/>
      <c r="C101" s="223"/>
      <c r="D101" s="223"/>
      <c r="E101" s="223"/>
      <c r="F101" s="223"/>
      <c r="G101" s="223"/>
      <c r="H101" s="223"/>
      <c r="I101" s="223"/>
      <c r="J101" s="223"/>
      <c r="K101" s="223"/>
      <c r="L101" s="223"/>
      <c r="M101" s="223"/>
      <c r="N101" s="14"/>
      <c r="O101" s="14"/>
      <c r="P101" s="14"/>
      <c r="Q101" s="14"/>
      <c r="R101" s="14"/>
    </row>
    <row r="102" spans="1:19" ht="14.1" customHeight="1" x14ac:dyDescent="0.2">
      <c r="A102" s="213" t="s">
        <v>170</v>
      </c>
      <c r="B102" s="213"/>
      <c r="C102" s="213"/>
      <c r="D102" s="213"/>
      <c r="E102" s="213"/>
      <c r="F102" s="213"/>
      <c r="G102" s="213"/>
      <c r="H102" s="213"/>
      <c r="I102" s="213"/>
      <c r="J102" s="213"/>
      <c r="K102" s="213"/>
      <c r="L102" s="213"/>
      <c r="M102" s="213"/>
      <c r="N102" s="14"/>
      <c r="O102" s="14"/>
      <c r="P102" s="14"/>
      <c r="Q102" s="14"/>
      <c r="R102" s="14"/>
    </row>
    <row r="103" spans="1:19" ht="14.1" customHeight="1" x14ac:dyDescent="0.2">
      <c r="A103" s="213"/>
      <c r="B103" s="213"/>
      <c r="C103" s="213"/>
      <c r="D103" s="213"/>
      <c r="E103" s="213"/>
      <c r="F103" s="213"/>
      <c r="G103" s="213"/>
      <c r="H103" s="213"/>
      <c r="I103" s="213"/>
      <c r="J103" s="213"/>
      <c r="K103" s="213"/>
      <c r="L103" s="213"/>
      <c r="M103" s="213"/>
      <c r="N103" s="14"/>
      <c r="O103" s="14"/>
      <c r="P103" s="14"/>
      <c r="Q103" s="14"/>
      <c r="R103" s="14"/>
    </row>
    <row r="104" spans="1:19" ht="14.1" customHeight="1" x14ac:dyDescent="0.2">
      <c r="A104" s="212" t="s">
        <v>107</v>
      </c>
      <c r="B104" s="212"/>
      <c r="C104" s="212"/>
      <c r="D104" s="212"/>
      <c r="E104" s="212"/>
      <c r="F104" s="212"/>
      <c r="G104" s="212"/>
      <c r="H104" s="212"/>
      <c r="I104" s="212"/>
      <c r="J104" s="212"/>
      <c r="K104" s="212"/>
      <c r="L104" s="212"/>
      <c r="M104" s="212"/>
      <c r="N104" s="14"/>
      <c r="O104" s="14"/>
      <c r="P104" s="14"/>
      <c r="Q104" s="14"/>
      <c r="R104" s="14"/>
    </row>
    <row r="105" spans="1:19" ht="14.1" customHeight="1" x14ac:dyDescent="0.2">
      <c r="N105" s="14"/>
      <c r="O105" s="14"/>
      <c r="P105" s="14"/>
      <c r="Q105" s="14"/>
      <c r="R105" s="14"/>
    </row>
    <row r="106" spans="1:19" ht="14.1" customHeight="1" x14ac:dyDescent="0.2">
      <c r="A106" s="222" t="s">
        <v>28</v>
      </c>
      <c r="B106" s="222"/>
      <c r="C106" s="68"/>
      <c r="D106" s="68"/>
      <c r="E106" s="69"/>
      <c r="F106" s="69"/>
      <c r="G106" s="69"/>
      <c r="H106" s="65"/>
      <c r="I106" s="67"/>
      <c r="J106" s="65"/>
      <c r="K106" s="65"/>
      <c r="L106" s="65"/>
      <c r="M106" s="65"/>
      <c r="N106" s="14"/>
      <c r="O106" s="14"/>
      <c r="P106" s="14"/>
      <c r="Q106" s="14"/>
      <c r="R106" s="14"/>
    </row>
    <row r="107" spans="1:19" ht="15" customHeight="1" x14ac:dyDescent="0.2">
      <c r="A107" s="30"/>
      <c r="B107" s="12"/>
      <c r="C107" s="12"/>
      <c r="D107" s="12"/>
      <c r="E107" s="13"/>
      <c r="F107" s="13"/>
      <c r="G107" s="13"/>
      <c r="H107" s="14"/>
      <c r="I107" s="11"/>
      <c r="J107" s="14"/>
      <c r="K107" s="14"/>
      <c r="L107" s="14"/>
      <c r="M107" s="14"/>
      <c r="N107" s="14"/>
      <c r="O107" s="14"/>
      <c r="P107" s="14"/>
      <c r="Q107" s="14"/>
      <c r="R107" s="14"/>
    </row>
    <row r="108" spans="1:19" x14ac:dyDescent="0.2">
      <c r="A108" s="222" t="s">
        <v>66</v>
      </c>
      <c r="B108" s="222"/>
      <c r="C108" s="31"/>
      <c r="D108" s="31"/>
      <c r="E108" s="31"/>
      <c r="F108" s="31"/>
      <c r="G108" s="31"/>
      <c r="H108" s="14"/>
      <c r="I108" s="11"/>
      <c r="J108" s="14"/>
      <c r="K108" s="14"/>
      <c r="L108" s="14"/>
      <c r="M108" s="14"/>
      <c r="N108" s="14"/>
      <c r="O108" s="14"/>
      <c r="P108" s="14"/>
      <c r="Q108" s="14"/>
      <c r="R108" s="14"/>
    </row>
    <row r="109" spans="1:19" ht="14.25" x14ac:dyDescent="0.2">
      <c r="A109" s="30"/>
      <c r="B109" s="31"/>
      <c r="C109" s="31"/>
      <c r="D109" s="31"/>
      <c r="E109" s="31"/>
      <c r="F109" s="31"/>
      <c r="G109" s="31"/>
      <c r="H109" s="14"/>
      <c r="I109" s="11"/>
      <c r="J109" s="14"/>
      <c r="K109" s="14"/>
      <c r="L109" s="14"/>
      <c r="M109" s="14"/>
      <c r="N109" s="14"/>
      <c r="O109" s="14"/>
      <c r="P109" s="14"/>
      <c r="Q109" s="14"/>
      <c r="R109" s="14"/>
    </row>
    <row r="110" spans="1:19" ht="14.25" x14ac:dyDescent="0.2">
      <c r="A110" s="30"/>
      <c r="B110" s="12"/>
      <c r="C110" s="4"/>
      <c r="D110" s="4"/>
      <c r="E110" s="215"/>
      <c r="F110" s="215"/>
      <c r="G110" s="1"/>
      <c r="H110" s="1"/>
      <c r="I110" s="1"/>
      <c r="J110" s="4"/>
      <c r="K110" s="1"/>
      <c r="L110" s="1"/>
      <c r="M110" s="1"/>
      <c r="N110" s="1"/>
      <c r="O110" s="1"/>
      <c r="P110" s="109"/>
      <c r="Q110" s="119"/>
      <c r="R110" s="1"/>
    </row>
  </sheetData>
  <mergeCells count="22">
    <mergeCell ref="E110:F110"/>
    <mergeCell ref="A21:A27"/>
    <mergeCell ref="A28:A34"/>
    <mergeCell ref="A1:N1"/>
    <mergeCell ref="A3:B3"/>
    <mergeCell ref="A4:B4"/>
    <mergeCell ref="A7:B7"/>
    <mergeCell ref="A8:B8"/>
    <mergeCell ref="A9:B9"/>
    <mergeCell ref="B36:D36"/>
    <mergeCell ref="A106:B106"/>
    <mergeCell ref="A101:M101"/>
    <mergeCell ref="A102:M103"/>
    <mergeCell ref="A97:M98"/>
    <mergeCell ref="A108:B108"/>
    <mergeCell ref="A104:M104"/>
    <mergeCell ref="S3:T3"/>
    <mergeCell ref="S4:T4"/>
    <mergeCell ref="A96:C96"/>
    <mergeCell ref="A99:M100"/>
    <mergeCell ref="A2:K2"/>
    <mergeCell ref="P1:Q1"/>
  </mergeCells>
  <hyperlink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8:P8 C9:P9 Q8:R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8"/>
  <sheetViews>
    <sheetView showGridLines="0" workbookViewId="0">
      <selection sqref="A1:G1"/>
    </sheetView>
  </sheetViews>
  <sheetFormatPr defaultRowHeight="12.75" x14ac:dyDescent="0.2"/>
  <cols>
    <col min="1" max="1" width="13.5703125" style="38" customWidth="1"/>
    <col min="2" max="2" width="25.7109375" style="38" customWidth="1"/>
    <col min="3" max="3" width="9.42578125" style="38" bestFit="1" customWidth="1"/>
    <col min="4" max="15" width="9.28515625" style="38" bestFit="1" customWidth="1"/>
    <col min="16" max="17" width="9.28515625" style="38" customWidth="1"/>
    <col min="18" max="18" width="9.28515625" style="55" bestFit="1" customWidth="1"/>
    <col min="19" max="19" width="5.42578125" style="38" customWidth="1"/>
    <col min="20" max="20" width="12" style="38" customWidth="1"/>
    <col min="21" max="16384" width="9.140625" style="38"/>
  </cols>
  <sheetData>
    <row r="1" spans="1:21" ht="18" customHeight="1" x14ac:dyDescent="0.25">
      <c r="A1" s="217" t="s">
        <v>67</v>
      </c>
      <c r="B1" s="217"/>
      <c r="C1" s="217"/>
      <c r="D1" s="217"/>
      <c r="E1" s="217"/>
      <c r="F1" s="217"/>
      <c r="G1" s="217"/>
      <c r="H1" s="34"/>
      <c r="I1" s="225" t="s">
        <v>70</v>
      </c>
      <c r="J1" s="225"/>
      <c r="K1" s="14"/>
      <c r="L1" s="14"/>
      <c r="M1" s="14"/>
      <c r="N1" s="14"/>
      <c r="O1" s="14"/>
      <c r="P1" s="14"/>
      <c r="Q1" s="14"/>
      <c r="R1" s="54"/>
    </row>
    <row r="2" spans="1:21" s="55" customFormat="1" ht="15" customHeight="1" x14ac:dyDescent="0.2">
      <c r="A2" s="226"/>
      <c r="B2" s="226"/>
      <c r="C2" s="226"/>
      <c r="D2" s="226"/>
      <c r="E2" s="226"/>
      <c r="F2" s="226"/>
      <c r="G2" s="226"/>
      <c r="H2" s="226"/>
      <c r="I2" s="226"/>
      <c r="J2" s="226"/>
      <c r="K2" s="226"/>
      <c r="L2" s="2"/>
      <c r="M2" s="2"/>
      <c r="N2" s="2"/>
      <c r="O2" s="2"/>
      <c r="P2" s="2"/>
      <c r="Q2" s="2"/>
      <c r="R2" s="2"/>
    </row>
    <row r="3" spans="1:21" ht="14.1" customHeight="1" x14ac:dyDescent="0.2">
      <c r="A3" s="218" t="s">
        <v>35</v>
      </c>
      <c r="B3" s="218"/>
      <c r="C3" s="5">
        <v>1</v>
      </c>
      <c r="D3" s="5">
        <v>2</v>
      </c>
      <c r="E3" s="5">
        <v>3</v>
      </c>
      <c r="F3" s="5">
        <v>4</v>
      </c>
      <c r="G3" s="5">
        <v>5</v>
      </c>
      <c r="H3" s="5">
        <v>6</v>
      </c>
      <c r="I3" s="5">
        <v>7</v>
      </c>
      <c r="J3" s="5">
        <v>8</v>
      </c>
      <c r="K3" s="5">
        <v>9</v>
      </c>
      <c r="L3" s="5">
        <v>10</v>
      </c>
      <c r="M3" s="5">
        <v>11</v>
      </c>
      <c r="N3" s="5">
        <v>12</v>
      </c>
      <c r="O3" s="5">
        <v>13</v>
      </c>
      <c r="P3" s="107">
        <v>14</v>
      </c>
      <c r="Q3" s="117">
        <v>15</v>
      </c>
      <c r="R3" s="6">
        <v>16</v>
      </c>
      <c r="S3" s="56"/>
      <c r="T3" s="87" t="s">
        <v>27</v>
      </c>
    </row>
    <row r="4" spans="1:21" ht="14.1" customHeight="1" x14ac:dyDescent="0.2">
      <c r="A4" s="219" t="s">
        <v>26</v>
      </c>
      <c r="B4" s="219"/>
      <c r="C4" s="7">
        <v>43829</v>
      </c>
      <c r="D4" s="7">
        <v>43836</v>
      </c>
      <c r="E4" s="7">
        <v>43843</v>
      </c>
      <c r="F4" s="7">
        <v>43850</v>
      </c>
      <c r="G4" s="7">
        <v>43857</v>
      </c>
      <c r="H4" s="7">
        <v>43864</v>
      </c>
      <c r="I4" s="7">
        <v>43871</v>
      </c>
      <c r="J4" s="7">
        <v>43878</v>
      </c>
      <c r="K4" s="7">
        <v>43885</v>
      </c>
      <c r="L4" s="7">
        <v>43892</v>
      </c>
      <c r="M4" s="7">
        <v>43899</v>
      </c>
      <c r="N4" s="7">
        <v>43906</v>
      </c>
      <c r="O4" s="7">
        <v>43913</v>
      </c>
      <c r="P4" s="15">
        <v>43920</v>
      </c>
      <c r="Q4" s="15">
        <v>43927</v>
      </c>
      <c r="R4" s="15">
        <v>43934</v>
      </c>
      <c r="S4" s="50"/>
      <c r="T4" s="50"/>
    </row>
    <row r="5" spans="1:21" ht="14.1" customHeight="1" thickBot="1" x14ac:dyDescent="0.25">
      <c r="A5" s="8"/>
      <c r="B5" s="8"/>
      <c r="C5" s="9"/>
      <c r="D5" s="9"/>
      <c r="E5" s="9"/>
      <c r="F5" s="9"/>
      <c r="G5" s="9"/>
      <c r="H5" s="9"/>
      <c r="I5" s="9"/>
      <c r="J5" s="9"/>
      <c r="K5" s="39"/>
      <c r="L5" s="39"/>
      <c r="M5" s="40"/>
      <c r="N5" s="40"/>
      <c r="O5" s="40"/>
      <c r="P5" s="41"/>
      <c r="Q5" s="41"/>
      <c r="R5" s="41"/>
      <c r="S5" s="57"/>
      <c r="T5" s="57"/>
    </row>
    <row r="6" spans="1:21" ht="14.1" customHeight="1" x14ac:dyDescent="0.2">
      <c r="A6" s="42"/>
      <c r="B6" s="10"/>
      <c r="C6" s="11"/>
      <c r="D6" s="11"/>
      <c r="E6" s="11"/>
      <c r="F6" s="11"/>
      <c r="G6" s="11"/>
      <c r="H6" s="11"/>
      <c r="I6" s="11"/>
      <c r="J6" s="11"/>
      <c r="K6" s="43"/>
      <c r="L6" s="43"/>
      <c r="M6" s="44"/>
      <c r="N6" s="44"/>
      <c r="O6" s="44"/>
      <c r="P6" s="58"/>
      <c r="Q6" s="58"/>
      <c r="R6" s="58"/>
    </row>
    <row r="7" spans="1:21" ht="14.1" customHeight="1" x14ac:dyDescent="0.2">
      <c r="A7" s="227" t="s">
        <v>32</v>
      </c>
      <c r="B7" s="227"/>
      <c r="C7" s="71">
        <v>1161</v>
      </c>
      <c r="D7" s="71">
        <v>1567</v>
      </c>
      <c r="E7" s="71">
        <v>1322</v>
      </c>
      <c r="F7" s="71">
        <v>1226</v>
      </c>
      <c r="G7" s="71">
        <v>1188</v>
      </c>
      <c r="H7" s="71">
        <v>1216</v>
      </c>
      <c r="I7" s="71">
        <v>1162</v>
      </c>
      <c r="J7" s="71">
        <v>1162</v>
      </c>
      <c r="K7" s="71">
        <v>1171</v>
      </c>
      <c r="L7" s="71">
        <v>1207</v>
      </c>
      <c r="M7" s="71">
        <v>1156</v>
      </c>
      <c r="N7" s="71">
        <v>1196</v>
      </c>
      <c r="O7" s="71">
        <v>1079</v>
      </c>
      <c r="P7" s="72">
        <v>1744</v>
      </c>
      <c r="Q7" s="72">
        <v>1978</v>
      </c>
      <c r="R7" s="72">
        <v>1911</v>
      </c>
      <c r="S7" s="113"/>
      <c r="T7" s="46">
        <f>SUM(C7:R7)</f>
        <v>21446</v>
      </c>
    </row>
    <row r="8" spans="1:21" ht="14.1" customHeight="1" x14ac:dyDescent="0.2">
      <c r="A8" s="227" t="s">
        <v>39</v>
      </c>
      <c r="B8" s="227"/>
      <c r="C8" s="71">
        <f>SUM(C23:C29)</f>
        <v>616</v>
      </c>
      <c r="D8" s="71">
        <f t="shared" ref="D8:O8" si="0">SUM(D23:D29)</f>
        <v>817</v>
      </c>
      <c r="E8" s="71">
        <f t="shared" si="0"/>
        <v>671</v>
      </c>
      <c r="F8" s="71">
        <f t="shared" si="0"/>
        <v>627</v>
      </c>
      <c r="G8" s="71">
        <f t="shared" si="0"/>
        <v>580</v>
      </c>
      <c r="H8" s="71">
        <f t="shared" si="0"/>
        <v>616</v>
      </c>
      <c r="I8" s="71">
        <f t="shared" si="0"/>
        <v>544</v>
      </c>
      <c r="J8" s="71">
        <f t="shared" si="0"/>
        <v>596</v>
      </c>
      <c r="K8" s="71">
        <f t="shared" si="0"/>
        <v>591</v>
      </c>
      <c r="L8" s="71">
        <f t="shared" si="0"/>
        <v>622</v>
      </c>
      <c r="M8" s="71">
        <f t="shared" si="0"/>
        <v>570</v>
      </c>
      <c r="N8" s="71">
        <f t="shared" si="0"/>
        <v>580</v>
      </c>
      <c r="O8" s="71">
        <f t="shared" si="0"/>
        <v>578</v>
      </c>
      <c r="P8" s="71">
        <f t="shared" ref="P8" si="1">SUM(P23:P29)</f>
        <v>837</v>
      </c>
      <c r="Q8" s="71">
        <f>SUM(Q23:Q29)</f>
        <v>927</v>
      </c>
      <c r="R8" s="71">
        <f t="shared" ref="R8" si="2">SUM(R23:R29)</f>
        <v>934</v>
      </c>
      <c r="T8" s="46">
        <f t="shared" ref="T8" si="3">SUM(T23:T29)</f>
        <v>10706</v>
      </c>
    </row>
    <row r="9" spans="1:21" ht="14.1" customHeight="1" x14ac:dyDescent="0.2">
      <c r="A9" s="227" t="s">
        <v>40</v>
      </c>
      <c r="B9" s="227"/>
      <c r="C9" s="71">
        <f>SUM(C30:C36)</f>
        <v>545</v>
      </c>
      <c r="D9" s="71">
        <f t="shared" ref="D9:O9" si="4">SUM(D30:D36)</f>
        <v>750</v>
      </c>
      <c r="E9" s="71">
        <f t="shared" si="4"/>
        <v>651</v>
      </c>
      <c r="F9" s="71">
        <f t="shared" si="4"/>
        <v>599</v>
      </c>
      <c r="G9" s="71">
        <f t="shared" si="4"/>
        <v>608</v>
      </c>
      <c r="H9" s="71">
        <f t="shared" si="4"/>
        <v>600</v>
      </c>
      <c r="I9" s="71">
        <f>SUM(I30:I36)</f>
        <v>618</v>
      </c>
      <c r="J9" s="71">
        <f t="shared" si="4"/>
        <v>566</v>
      </c>
      <c r="K9" s="71">
        <f t="shared" si="4"/>
        <v>580</v>
      </c>
      <c r="L9" s="71">
        <f t="shared" si="4"/>
        <v>585</v>
      </c>
      <c r="M9" s="71">
        <f t="shared" si="4"/>
        <v>586</v>
      </c>
      <c r="N9" s="71">
        <f t="shared" si="4"/>
        <v>616</v>
      </c>
      <c r="O9" s="71">
        <f t="shared" si="4"/>
        <v>501</v>
      </c>
      <c r="P9" s="71">
        <f t="shared" ref="P9" si="5">SUM(P30:P36)</f>
        <v>907</v>
      </c>
      <c r="Q9" s="71">
        <f t="shared" ref="Q9:R9" si="6">SUM(Q30:Q36)</f>
        <v>1051</v>
      </c>
      <c r="R9" s="71">
        <f t="shared" si="6"/>
        <v>977</v>
      </c>
      <c r="T9" s="46">
        <f t="shared" ref="T9" si="7">SUM(T30:T36)</f>
        <v>10740</v>
      </c>
    </row>
    <row r="10" spans="1:21" ht="14.1" customHeight="1" x14ac:dyDescent="0.2">
      <c r="A10" s="29" t="s">
        <v>0</v>
      </c>
      <c r="B10" s="73"/>
      <c r="C10" s="71">
        <v>1276</v>
      </c>
      <c r="D10" s="71">
        <v>1559.6</v>
      </c>
      <c r="E10" s="71">
        <v>1382</v>
      </c>
      <c r="F10" s="71">
        <v>1316.6</v>
      </c>
      <c r="G10" s="71">
        <v>1279.5999999999999</v>
      </c>
      <c r="H10" s="71">
        <v>1253.8</v>
      </c>
      <c r="I10" s="71">
        <v>1259.2</v>
      </c>
      <c r="J10" s="71">
        <v>1246.8</v>
      </c>
      <c r="K10" s="71">
        <v>1164.8</v>
      </c>
      <c r="L10" s="71">
        <v>1228.5999999999999</v>
      </c>
      <c r="M10" s="71">
        <v>1169</v>
      </c>
      <c r="N10" s="71">
        <v>1120.4000000000001</v>
      </c>
      <c r="O10" s="71">
        <v>1118.2</v>
      </c>
      <c r="P10" s="72">
        <v>1098.4000000000001</v>
      </c>
      <c r="Q10" s="72">
        <v>1099.8</v>
      </c>
      <c r="R10" s="72">
        <v>1067.2</v>
      </c>
      <c r="T10" s="46">
        <f>SUM(C10:R10)</f>
        <v>19640</v>
      </c>
    </row>
    <row r="11" spans="1:21" ht="14.1" customHeight="1" x14ac:dyDescent="0.2">
      <c r="A11" s="219" t="s">
        <v>36</v>
      </c>
      <c r="B11" s="219"/>
      <c r="C11" s="74"/>
      <c r="D11" s="74"/>
      <c r="E11" s="74"/>
      <c r="F11" s="74"/>
      <c r="G11" s="74"/>
      <c r="H11" s="74"/>
      <c r="I11" s="74"/>
      <c r="J11" s="74"/>
      <c r="K11" s="74"/>
      <c r="L11" s="74"/>
      <c r="M11" s="74"/>
      <c r="N11" s="74"/>
      <c r="O11" s="74"/>
      <c r="P11" s="75"/>
      <c r="Q11" s="75"/>
      <c r="R11" s="185"/>
      <c r="S11" s="16"/>
      <c r="T11" s="16"/>
    </row>
    <row r="12" spans="1:21" ht="14.1" customHeight="1" x14ac:dyDescent="0.2">
      <c r="A12" s="73"/>
      <c r="B12" s="76"/>
      <c r="C12" s="77"/>
      <c r="D12" s="77"/>
      <c r="E12" s="77"/>
      <c r="F12" s="77"/>
      <c r="G12" s="77"/>
      <c r="H12" s="77"/>
      <c r="I12" s="77"/>
      <c r="J12" s="77"/>
      <c r="K12" s="77"/>
      <c r="L12" s="77"/>
      <c r="M12" s="77"/>
      <c r="N12" s="77"/>
      <c r="O12" s="78"/>
      <c r="P12" s="78"/>
      <c r="Q12" s="78"/>
      <c r="R12" s="78"/>
    </row>
    <row r="13" spans="1:21" ht="14.1" customHeight="1" x14ac:dyDescent="0.2">
      <c r="A13" s="73"/>
      <c r="B13" s="79" t="s">
        <v>33</v>
      </c>
      <c r="C13" s="70"/>
      <c r="D13" s="70"/>
      <c r="E13" s="70"/>
      <c r="F13" s="70"/>
      <c r="G13" s="70"/>
      <c r="H13" s="70"/>
      <c r="I13" s="70"/>
      <c r="J13" s="70"/>
      <c r="K13" s="70"/>
      <c r="L13" s="70"/>
      <c r="M13" s="70"/>
      <c r="N13" s="70"/>
      <c r="O13" s="70"/>
      <c r="P13" s="80"/>
      <c r="Q13" s="80"/>
      <c r="R13" s="80"/>
    </row>
    <row r="14" spans="1:21" ht="14.1" customHeight="1" x14ac:dyDescent="0.2">
      <c r="A14" s="50"/>
      <c r="B14" s="81" t="s">
        <v>1</v>
      </c>
      <c r="C14" s="70"/>
      <c r="D14" s="70"/>
      <c r="E14" s="70"/>
      <c r="F14" s="70"/>
      <c r="G14" s="70"/>
      <c r="H14" s="70"/>
      <c r="I14" s="70"/>
      <c r="J14" s="70"/>
      <c r="K14" s="70"/>
      <c r="L14" s="70"/>
      <c r="M14" s="70"/>
      <c r="N14" s="70"/>
      <c r="O14" s="70"/>
      <c r="P14" s="70"/>
      <c r="Q14" s="70"/>
      <c r="R14" s="70"/>
    </row>
    <row r="15" spans="1:21" ht="14.1" customHeight="1" x14ac:dyDescent="0.2">
      <c r="A15" s="82"/>
      <c r="B15" s="83" t="s">
        <v>2</v>
      </c>
      <c r="C15" s="20">
        <v>3</v>
      </c>
      <c r="D15" s="20">
        <v>0</v>
      </c>
      <c r="E15" s="20">
        <v>3</v>
      </c>
      <c r="F15" s="20">
        <v>1</v>
      </c>
      <c r="G15" s="20">
        <v>3</v>
      </c>
      <c r="H15" s="20">
        <v>6</v>
      </c>
      <c r="I15" s="20">
        <v>4</v>
      </c>
      <c r="J15" s="20">
        <v>2</v>
      </c>
      <c r="K15" s="20">
        <v>2</v>
      </c>
      <c r="L15" s="20">
        <v>3</v>
      </c>
      <c r="M15" s="20">
        <v>5</v>
      </c>
      <c r="N15" s="20">
        <v>4</v>
      </c>
      <c r="O15" s="20">
        <v>5</v>
      </c>
      <c r="P15" s="17">
        <v>3</v>
      </c>
      <c r="Q15" s="17">
        <v>6</v>
      </c>
      <c r="R15" s="17">
        <v>3</v>
      </c>
      <c r="T15" s="46">
        <f>SUM(C15:R15)</f>
        <v>53</v>
      </c>
      <c r="U15" s="45"/>
    </row>
    <row r="16" spans="1:21" ht="14.1" customHeight="1" x14ac:dyDescent="0.2">
      <c r="A16" s="82"/>
      <c r="B16" s="84" t="s">
        <v>3</v>
      </c>
      <c r="C16" s="20">
        <v>1</v>
      </c>
      <c r="D16" s="20">
        <v>3</v>
      </c>
      <c r="E16" s="20">
        <v>0</v>
      </c>
      <c r="F16" s="20">
        <v>3</v>
      </c>
      <c r="G16" s="20">
        <v>3</v>
      </c>
      <c r="H16" s="20">
        <v>4</v>
      </c>
      <c r="I16" s="20">
        <v>1</v>
      </c>
      <c r="J16" s="20">
        <v>2</v>
      </c>
      <c r="K16" s="20">
        <v>3</v>
      </c>
      <c r="L16" s="20">
        <v>0</v>
      </c>
      <c r="M16" s="20">
        <v>2</v>
      </c>
      <c r="N16" s="20">
        <v>0</v>
      </c>
      <c r="O16" s="20">
        <v>1</v>
      </c>
      <c r="P16" s="17">
        <v>2</v>
      </c>
      <c r="Q16" s="17">
        <v>2</v>
      </c>
      <c r="R16" s="17">
        <v>0</v>
      </c>
      <c r="T16" s="46">
        <f t="shared" ref="T16:T21" si="8">SUM(C16:R16)</f>
        <v>27</v>
      </c>
      <c r="U16" s="45"/>
    </row>
    <row r="17" spans="1:21" ht="14.1" customHeight="1" x14ac:dyDescent="0.2">
      <c r="A17" s="82"/>
      <c r="B17" s="84" t="s">
        <v>4</v>
      </c>
      <c r="C17" s="20">
        <v>24</v>
      </c>
      <c r="D17" s="20">
        <v>59</v>
      </c>
      <c r="E17" s="20">
        <v>36</v>
      </c>
      <c r="F17" s="20">
        <v>50</v>
      </c>
      <c r="G17" s="20">
        <v>31</v>
      </c>
      <c r="H17" s="20">
        <v>31</v>
      </c>
      <c r="I17" s="20">
        <v>39</v>
      </c>
      <c r="J17" s="20">
        <v>45</v>
      </c>
      <c r="K17" s="20">
        <v>47</v>
      </c>
      <c r="L17" s="20">
        <v>48</v>
      </c>
      <c r="M17" s="20">
        <v>49</v>
      </c>
      <c r="N17" s="20">
        <v>41</v>
      </c>
      <c r="O17" s="20">
        <v>26</v>
      </c>
      <c r="P17" s="17">
        <v>61</v>
      </c>
      <c r="Q17" s="17">
        <v>55</v>
      </c>
      <c r="R17" s="17">
        <v>47</v>
      </c>
      <c r="T17" s="46">
        <f t="shared" si="8"/>
        <v>689</v>
      </c>
      <c r="U17" s="45"/>
    </row>
    <row r="18" spans="1:21" ht="14.1" customHeight="1" x14ac:dyDescent="0.2">
      <c r="A18" s="82"/>
      <c r="B18" s="84" t="s">
        <v>5</v>
      </c>
      <c r="C18" s="20">
        <v>153</v>
      </c>
      <c r="D18" s="20">
        <v>215</v>
      </c>
      <c r="E18" s="20">
        <v>193</v>
      </c>
      <c r="F18" s="20">
        <v>171</v>
      </c>
      <c r="G18" s="20">
        <v>174</v>
      </c>
      <c r="H18" s="20">
        <v>170</v>
      </c>
      <c r="I18" s="20">
        <v>166</v>
      </c>
      <c r="J18" s="20">
        <v>151</v>
      </c>
      <c r="K18" s="20">
        <v>165</v>
      </c>
      <c r="L18" s="20">
        <v>173</v>
      </c>
      <c r="M18" s="20">
        <v>168</v>
      </c>
      <c r="N18" s="20">
        <v>189</v>
      </c>
      <c r="O18" s="20">
        <v>146</v>
      </c>
      <c r="P18" s="17">
        <v>226</v>
      </c>
      <c r="Q18" s="17">
        <v>241</v>
      </c>
      <c r="R18" s="17">
        <v>213</v>
      </c>
      <c r="T18" s="46">
        <f t="shared" si="8"/>
        <v>2914</v>
      </c>
      <c r="U18" s="45"/>
    </row>
    <row r="19" spans="1:21" ht="14.1" customHeight="1" x14ac:dyDescent="0.2">
      <c r="A19" s="82"/>
      <c r="B19" s="84" t="s">
        <v>6</v>
      </c>
      <c r="C19" s="20">
        <v>197</v>
      </c>
      <c r="D19" s="20">
        <v>288</v>
      </c>
      <c r="E19" s="20">
        <v>239</v>
      </c>
      <c r="F19" s="20">
        <v>231</v>
      </c>
      <c r="G19" s="20">
        <v>214</v>
      </c>
      <c r="H19" s="20">
        <v>211</v>
      </c>
      <c r="I19" s="20">
        <v>240</v>
      </c>
      <c r="J19" s="20">
        <v>224</v>
      </c>
      <c r="K19" s="20">
        <v>214</v>
      </c>
      <c r="L19" s="20">
        <v>217</v>
      </c>
      <c r="M19" s="20">
        <v>219</v>
      </c>
      <c r="N19" s="20">
        <v>228</v>
      </c>
      <c r="O19" s="20">
        <v>202</v>
      </c>
      <c r="P19" s="17">
        <v>333</v>
      </c>
      <c r="Q19" s="17">
        <v>330</v>
      </c>
      <c r="R19" s="17">
        <v>294</v>
      </c>
      <c r="T19" s="46">
        <f t="shared" si="8"/>
        <v>3881</v>
      </c>
      <c r="U19" s="45"/>
    </row>
    <row r="20" spans="1:21" ht="14.1" customHeight="1" x14ac:dyDescent="0.2">
      <c r="A20" s="82"/>
      <c r="B20" s="84" t="s">
        <v>7</v>
      </c>
      <c r="C20" s="20">
        <v>372</v>
      </c>
      <c r="D20" s="20">
        <v>428</v>
      </c>
      <c r="E20" s="20">
        <v>385</v>
      </c>
      <c r="F20" s="20">
        <v>343</v>
      </c>
      <c r="G20" s="20">
        <v>368</v>
      </c>
      <c r="H20" s="20">
        <v>378</v>
      </c>
      <c r="I20" s="20">
        <v>328</v>
      </c>
      <c r="J20" s="20">
        <v>354</v>
      </c>
      <c r="K20" s="20">
        <v>333</v>
      </c>
      <c r="L20" s="20">
        <v>360</v>
      </c>
      <c r="M20" s="20">
        <v>318</v>
      </c>
      <c r="N20" s="20">
        <v>363</v>
      </c>
      <c r="O20" s="20">
        <v>317</v>
      </c>
      <c r="P20" s="17">
        <v>542</v>
      </c>
      <c r="Q20" s="17">
        <v>641</v>
      </c>
      <c r="R20" s="17">
        <v>604</v>
      </c>
      <c r="T20" s="46">
        <f t="shared" si="8"/>
        <v>6434</v>
      </c>
      <c r="U20" s="45"/>
    </row>
    <row r="21" spans="1:21" ht="14.1" customHeight="1" x14ac:dyDescent="0.2">
      <c r="A21" s="82"/>
      <c r="B21" s="83" t="s">
        <v>8</v>
      </c>
      <c r="C21" s="20">
        <v>411</v>
      </c>
      <c r="D21" s="20">
        <v>574</v>
      </c>
      <c r="E21" s="20">
        <v>466</v>
      </c>
      <c r="F21" s="20">
        <v>427</v>
      </c>
      <c r="G21" s="20">
        <v>395</v>
      </c>
      <c r="H21" s="20">
        <v>416</v>
      </c>
      <c r="I21" s="20">
        <v>384</v>
      </c>
      <c r="J21" s="20">
        <v>384</v>
      </c>
      <c r="K21" s="20">
        <v>407</v>
      </c>
      <c r="L21" s="20">
        <v>406</v>
      </c>
      <c r="M21" s="20">
        <v>395</v>
      </c>
      <c r="N21" s="20">
        <v>371</v>
      </c>
      <c r="O21" s="20">
        <v>382</v>
      </c>
      <c r="P21" s="17">
        <v>577</v>
      </c>
      <c r="Q21" s="17">
        <v>703</v>
      </c>
      <c r="R21" s="17">
        <v>750</v>
      </c>
      <c r="T21" s="46">
        <f t="shared" si="8"/>
        <v>7448</v>
      </c>
      <c r="U21" s="45"/>
    </row>
    <row r="22" spans="1:21" ht="14.1" customHeight="1" x14ac:dyDescent="0.2">
      <c r="A22" s="50"/>
      <c r="B22" s="81"/>
      <c r="C22" s="18"/>
      <c r="D22" s="18"/>
      <c r="E22" s="18"/>
      <c r="F22" s="18"/>
      <c r="G22" s="18"/>
      <c r="H22" s="18"/>
      <c r="I22" s="18"/>
      <c r="J22" s="18"/>
      <c r="K22" s="18"/>
      <c r="L22" s="18"/>
      <c r="M22" s="18"/>
      <c r="N22" s="18"/>
      <c r="O22" s="18"/>
      <c r="P22" s="18"/>
      <c r="Q22" s="18"/>
      <c r="R22" s="18"/>
      <c r="T22" s="46"/>
    </row>
    <row r="23" spans="1:21" ht="14.1" customHeight="1" x14ac:dyDescent="0.2">
      <c r="A23" s="228" t="s">
        <v>24</v>
      </c>
      <c r="B23" s="83" t="s">
        <v>2</v>
      </c>
      <c r="C23" s="20">
        <v>1</v>
      </c>
      <c r="D23" s="20">
        <v>0</v>
      </c>
      <c r="E23" s="20">
        <v>1</v>
      </c>
      <c r="F23" s="20">
        <v>1</v>
      </c>
      <c r="G23" s="20">
        <v>2</v>
      </c>
      <c r="H23" s="20">
        <v>1</v>
      </c>
      <c r="I23" s="20">
        <v>0</v>
      </c>
      <c r="J23" s="20">
        <v>1</v>
      </c>
      <c r="K23" s="20">
        <v>0</v>
      </c>
      <c r="L23" s="20">
        <v>3</v>
      </c>
      <c r="M23" s="20">
        <v>3</v>
      </c>
      <c r="N23" s="20">
        <v>3</v>
      </c>
      <c r="O23" s="20">
        <v>4</v>
      </c>
      <c r="P23" s="17">
        <v>2</v>
      </c>
      <c r="Q23" s="17">
        <v>1</v>
      </c>
      <c r="R23" s="17">
        <v>3</v>
      </c>
      <c r="T23" s="46">
        <f>SUM(C23:R23)</f>
        <v>26</v>
      </c>
    </row>
    <row r="24" spans="1:21" ht="14.1" customHeight="1" x14ac:dyDescent="0.2">
      <c r="A24" s="228"/>
      <c r="B24" s="84" t="s">
        <v>3</v>
      </c>
      <c r="C24" s="20">
        <v>1</v>
      </c>
      <c r="D24" s="20">
        <v>1</v>
      </c>
      <c r="E24" s="20">
        <v>0</v>
      </c>
      <c r="F24" s="20">
        <v>0</v>
      </c>
      <c r="G24" s="20">
        <v>2</v>
      </c>
      <c r="H24" s="20">
        <v>2</v>
      </c>
      <c r="I24" s="20">
        <v>0</v>
      </c>
      <c r="J24" s="20">
        <v>1</v>
      </c>
      <c r="K24" s="20">
        <v>2</v>
      </c>
      <c r="L24" s="20">
        <v>0</v>
      </c>
      <c r="M24" s="20">
        <v>0</v>
      </c>
      <c r="N24" s="20">
        <v>0</v>
      </c>
      <c r="O24" s="20">
        <v>0</v>
      </c>
      <c r="P24" s="17">
        <v>1</v>
      </c>
      <c r="Q24" s="17">
        <v>1</v>
      </c>
      <c r="R24" s="17">
        <v>0</v>
      </c>
      <c r="T24" s="46">
        <f t="shared" ref="T24:T36" si="9">SUM(C24:R24)</f>
        <v>11</v>
      </c>
    </row>
    <row r="25" spans="1:21" ht="14.1" customHeight="1" x14ac:dyDescent="0.2">
      <c r="A25" s="228"/>
      <c r="B25" s="84" t="s">
        <v>4</v>
      </c>
      <c r="C25" s="20">
        <v>11</v>
      </c>
      <c r="D25" s="20">
        <v>17</v>
      </c>
      <c r="E25" s="20">
        <v>9</v>
      </c>
      <c r="F25" s="20">
        <v>14</v>
      </c>
      <c r="G25" s="20">
        <v>12</v>
      </c>
      <c r="H25" s="20">
        <v>15</v>
      </c>
      <c r="I25" s="20">
        <v>8</v>
      </c>
      <c r="J25" s="20">
        <v>17</v>
      </c>
      <c r="K25" s="20">
        <v>16</v>
      </c>
      <c r="L25" s="20">
        <v>21</v>
      </c>
      <c r="M25" s="20">
        <v>23</v>
      </c>
      <c r="N25" s="20">
        <v>11</v>
      </c>
      <c r="O25" s="20">
        <v>10</v>
      </c>
      <c r="P25" s="17">
        <v>18</v>
      </c>
      <c r="Q25" s="17">
        <v>22</v>
      </c>
      <c r="R25" s="17">
        <v>15</v>
      </c>
      <c r="T25" s="46">
        <f t="shared" si="9"/>
        <v>239</v>
      </c>
    </row>
    <row r="26" spans="1:21" ht="14.1" customHeight="1" x14ac:dyDescent="0.2">
      <c r="A26" s="228"/>
      <c r="B26" s="84" t="s">
        <v>5</v>
      </c>
      <c r="C26" s="20">
        <v>61</v>
      </c>
      <c r="D26" s="20">
        <v>95</v>
      </c>
      <c r="E26" s="20">
        <v>80</v>
      </c>
      <c r="F26" s="20">
        <v>80</v>
      </c>
      <c r="G26" s="20">
        <v>63</v>
      </c>
      <c r="H26" s="20">
        <v>64</v>
      </c>
      <c r="I26" s="20">
        <v>64</v>
      </c>
      <c r="J26" s="20">
        <v>65</v>
      </c>
      <c r="K26" s="20">
        <v>73</v>
      </c>
      <c r="L26" s="20">
        <v>71</v>
      </c>
      <c r="M26" s="20">
        <v>70</v>
      </c>
      <c r="N26" s="20">
        <v>81</v>
      </c>
      <c r="O26" s="20">
        <v>56</v>
      </c>
      <c r="P26" s="17">
        <v>101</v>
      </c>
      <c r="Q26" s="17">
        <v>78</v>
      </c>
      <c r="R26" s="17">
        <v>74</v>
      </c>
      <c r="T26" s="46">
        <f t="shared" si="9"/>
        <v>1176</v>
      </c>
    </row>
    <row r="27" spans="1:21" ht="14.1" customHeight="1" x14ac:dyDescent="0.2">
      <c r="A27" s="228"/>
      <c r="B27" s="84" t="s">
        <v>6</v>
      </c>
      <c r="C27" s="20">
        <v>81</v>
      </c>
      <c r="D27" s="20">
        <v>127</v>
      </c>
      <c r="E27" s="20">
        <v>107</v>
      </c>
      <c r="F27" s="20">
        <v>104</v>
      </c>
      <c r="G27" s="20">
        <v>96</v>
      </c>
      <c r="H27" s="20">
        <v>92</v>
      </c>
      <c r="I27" s="20">
        <v>96</v>
      </c>
      <c r="J27" s="20">
        <v>101</v>
      </c>
      <c r="K27" s="20">
        <v>95</v>
      </c>
      <c r="L27" s="20">
        <v>86</v>
      </c>
      <c r="M27" s="20">
        <v>85</v>
      </c>
      <c r="N27" s="20">
        <v>91</v>
      </c>
      <c r="O27" s="20">
        <v>89</v>
      </c>
      <c r="P27" s="17">
        <v>127</v>
      </c>
      <c r="Q27" s="17">
        <v>122</v>
      </c>
      <c r="R27" s="17">
        <v>113</v>
      </c>
      <c r="T27" s="46">
        <f t="shared" si="9"/>
        <v>1612</v>
      </c>
    </row>
    <row r="28" spans="1:21" ht="14.1" customHeight="1" x14ac:dyDescent="0.2">
      <c r="A28" s="228"/>
      <c r="B28" s="84" t="s">
        <v>7</v>
      </c>
      <c r="C28" s="20">
        <v>195</v>
      </c>
      <c r="D28" s="20">
        <v>220</v>
      </c>
      <c r="E28" s="20">
        <v>186</v>
      </c>
      <c r="F28" s="20">
        <v>155</v>
      </c>
      <c r="G28" s="20">
        <v>173</v>
      </c>
      <c r="H28" s="20">
        <v>191</v>
      </c>
      <c r="I28" s="20">
        <v>143</v>
      </c>
      <c r="J28" s="20">
        <v>172</v>
      </c>
      <c r="K28" s="20">
        <v>152</v>
      </c>
      <c r="L28" s="20">
        <v>178</v>
      </c>
      <c r="M28" s="20">
        <v>159</v>
      </c>
      <c r="N28" s="20">
        <v>171</v>
      </c>
      <c r="O28" s="20">
        <v>171</v>
      </c>
      <c r="P28" s="17">
        <v>251</v>
      </c>
      <c r="Q28" s="17">
        <v>300</v>
      </c>
      <c r="R28" s="17">
        <v>283</v>
      </c>
      <c r="T28" s="46">
        <f t="shared" si="9"/>
        <v>3100</v>
      </c>
    </row>
    <row r="29" spans="1:21" ht="14.1" customHeight="1" x14ac:dyDescent="0.2">
      <c r="A29" s="228"/>
      <c r="B29" s="83" t="s">
        <v>8</v>
      </c>
      <c r="C29" s="20">
        <v>266</v>
      </c>
      <c r="D29" s="20">
        <v>357</v>
      </c>
      <c r="E29" s="20">
        <v>288</v>
      </c>
      <c r="F29" s="20">
        <v>273</v>
      </c>
      <c r="G29" s="20">
        <v>232</v>
      </c>
      <c r="H29" s="20">
        <v>251</v>
      </c>
      <c r="I29" s="20">
        <v>233</v>
      </c>
      <c r="J29" s="20">
        <v>239</v>
      </c>
      <c r="K29" s="20">
        <v>253</v>
      </c>
      <c r="L29" s="20">
        <v>263</v>
      </c>
      <c r="M29" s="20">
        <v>230</v>
      </c>
      <c r="N29" s="20">
        <v>223</v>
      </c>
      <c r="O29" s="20">
        <v>248</v>
      </c>
      <c r="P29" s="17">
        <v>337</v>
      </c>
      <c r="Q29" s="17">
        <v>403</v>
      </c>
      <c r="R29" s="17">
        <v>446</v>
      </c>
      <c r="T29" s="46">
        <f t="shared" si="9"/>
        <v>4542</v>
      </c>
    </row>
    <row r="30" spans="1:21" ht="14.1" customHeight="1" x14ac:dyDescent="0.2">
      <c r="A30" s="229" t="s">
        <v>25</v>
      </c>
      <c r="B30" s="83" t="s">
        <v>2</v>
      </c>
      <c r="C30" s="20">
        <v>2</v>
      </c>
      <c r="D30" s="20">
        <v>0</v>
      </c>
      <c r="E30" s="20">
        <v>2</v>
      </c>
      <c r="F30" s="20">
        <v>0</v>
      </c>
      <c r="G30" s="20">
        <v>1</v>
      </c>
      <c r="H30" s="20">
        <v>5</v>
      </c>
      <c r="I30" s="20">
        <v>4</v>
      </c>
      <c r="J30" s="20">
        <v>1</v>
      </c>
      <c r="K30" s="20">
        <v>2</v>
      </c>
      <c r="L30" s="20">
        <v>0</v>
      </c>
      <c r="M30" s="20">
        <v>2</v>
      </c>
      <c r="N30" s="20">
        <v>1</v>
      </c>
      <c r="O30" s="20">
        <v>1</v>
      </c>
      <c r="P30" s="17">
        <v>1</v>
      </c>
      <c r="Q30" s="17">
        <v>5</v>
      </c>
      <c r="R30" s="17">
        <v>0</v>
      </c>
      <c r="T30" s="46">
        <f>SUM(C30:R30)</f>
        <v>27</v>
      </c>
    </row>
    <row r="31" spans="1:21" ht="14.1" customHeight="1" x14ac:dyDescent="0.2">
      <c r="A31" s="229"/>
      <c r="B31" s="84" t="s">
        <v>3</v>
      </c>
      <c r="C31" s="20">
        <v>0</v>
      </c>
      <c r="D31" s="20">
        <v>2</v>
      </c>
      <c r="E31" s="20">
        <v>0</v>
      </c>
      <c r="F31" s="20">
        <v>3</v>
      </c>
      <c r="G31" s="20">
        <v>1</v>
      </c>
      <c r="H31" s="20">
        <v>2</v>
      </c>
      <c r="I31" s="20">
        <v>1</v>
      </c>
      <c r="J31" s="20">
        <v>1</v>
      </c>
      <c r="K31" s="20">
        <v>1</v>
      </c>
      <c r="L31" s="20">
        <v>0</v>
      </c>
      <c r="M31" s="20">
        <v>2</v>
      </c>
      <c r="N31" s="20">
        <v>0</v>
      </c>
      <c r="O31" s="20">
        <v>1</v>
      </c>
      <c r="P31" s="17">
        <v>1</v>
      </c>
      <c r="Q31" s="17">
        <v>1</v>
      </c>
      <c r="R31" s="17">
        <v>0</v>
      </c>
      <c r="T31" s="46">
        <f t="shared" si="9"/>
        <v>16</v>
      </c>
    </row>
    <row r="32" spans="1:21" ht="14.1" customHeight="1" x14ac:dyDescent="0.2">
      <c r="A32" s="229"/>
      <c r="B32" s="84" t="s">
        <v>4</v>
      </c>
      <c r="C32" s="20">
        <v>13</v>
      </c>
      <c r="D32" s="20">
        <v>42</v>
      </c>
      <c r="E32" s="20">
        <v>27</v>
      </c>
      <c r="F32" s="20">
        <v>36</v>
      </c>
      <c r="G32" s="20">
        <v>19</v>
      </c>
      <c r="H32" s="20">
        <v>16</v>
      </c>
      <c r="I32" s="20">
        <v>31</v>
      </c>
      <c r="J32" s="20">
        <v>28</v>
      </c>
      <c r="K32" s="20">
        <v>31</v>
      </c>
      <c r="L32" s="20">
        <v>27</v>
      </c>
      <c r="M32" s="20">
        <v>26</v>
      </c>
      <c r="N32" s="20">
        <v>30</v>
      </c>
      <c r="O32" s="20">
        <v>16</v>
      </c>
      <c r="P32" s="17">
        <v>43</v>
      </c>
      <c r="Q32" s="17">
        <v>33</v>
      </c>
      <c r="R32" s="17">
        <v>32</v>
      </c>
      <c r="T32" s="46">
        <f t="shared" si="9"/>
        <v>450</v>
      </c>
    </row>
    <row r="33" spans="1:55" ht="14.1" customHeight="1" x14ac:dyDescent="0.2">
      <c r="A33" s="229"/>
      <c r="B33" s="84" t="s">
        <v>5</v>
      </c>
      <c r="C33" s="20">
        <v>92</v>
      </c>
      <c r="D33" s="20">
        <v>120</v>
      </c>
      <c r="E33" s="20">
        <v>113</v>
      </c>
      <c r="F33" s="20">
        <v>91</v>
      </c>
      <c r="G33" s="20">
        <v>111</v>
      </c>
      <c r="H33" s="20">
        <v>106</v>
      </c>
      <c r="I33" s="20">
        <v>102</v>
      </c>
      <c r="J33" s="20">
        <v>86</v>
      </c>
      <c r="K33" s="20">
        <v>92</v>
      </c>
      <c r="L33" s="20">
        <v>102</v>
      </c>
      <c r="M33" s="20">
        <v>98</v>
      </c>
      <c r="N33" s="20">
        <v>108</v>
      </c>
      <c r="O33" s="20">
        <v>90</v>
      </c>
      <c r="P33" s="17">
        <v>125</v>
      </c>
      <c r="Q33" s="17">
        <v>163</v>
      </c>
      <c r="R33" s="17">
        <v>139</v>
      </c>
      <c r="T33" s="46">
        <f t="shared" si="9"/>
        <v>1738</v>
      </c>
    </row>
    <row r="34" spans="1:55" ht="14.1" customHeight="1" x14ac:dyDescent="0.2">
      <c r="A34" s="229"/>
      <c r="B34" s="84" t="s">
        <v>6</v>
      </c>
      <c r="C34" s="20">
        <v>116</v>
      </c>
      <c r="D34" s="20">
        <v>161</v>
      </c>
      <c r="E34" s="20">
        <v>132</v>
      </c>
      <c r="F34" s="20">
        <v>127</v>
      </c>
      <c r="G34" s="20">
        <v>118</v>
      </c>
      <c r="H34" s="20">
        <v>119</v>
      </c>
      <c r="I34" s="20">
        <v>144</v>
      </c>
      <c r="J34" s="20">
        <v>123</v>
      </c>
      <c r="K34" s="20">
        <v>119</v>
      </c>
      <c r="L34" s="20">
        <v>131</v>
      </c>
      <c r="M34" s="20">
        <v>134</v>
      </c>
      <c r="N34" s="20">
        <v>137</v>
      </c>
      <c r="O34" s="20">
        <v>113</v>
      </c>
      <c r="P34" s="17">
        <v>206</v>
      </c>
      <c r="Q34" s="17">
        <v>208</v>
      </c>
      <c r="R34" s="17">
        <v>181</v>
      </c>
      <c r="T34" s="46">
        <f t="shared" si="9"/>
        <v>2269</v>
      </c>
    </row>
    <row r="35" spans="1:55" ht="14.1" customHeight="1" x14ac:dyDescent="0.2">
      <c r="A35" s="229"/>
      <c r="B35" s="84" t="s">
        <v>7</v>
      </c>
      <c r="C35" s="20">
        <v>177</v>
      </c>
      <c r="D35" s="20">
        <v>208</v>
      </c>
      <c r="E35" s="20">
        <v>199</v>
      </c>
      <c r="F35" s="20">
        <v>188</v>
      </c>
      <c r="G35" s="20">
        <v>195</v>
      </c>
      <c r="H35" s="20">
        <v>187</v>
      </c>
      <c r="I35" s="20">
        <v>185</v>
      </c>
      <c r="J35" s="20">
        <v>182</v>
      </c>
      <c r="K35" s="20">
        <v>181</v>
      </c>
      <c r="L35" s="20">
        <v>182</v>
      </c>
      <c r="M35" s="20">
        <v>159</v>
      </c>
      <c r="N35" s="20">
        <v>192</v>
      </c>
      <c r="O35" s="20">
        <v>146</v>
      </c>
      <c r="P35" s="17">
        <v>291</v>
      </c>
      <c r="Q35" s="17">
        <v>341</v>
      </c>
      <c r="R35" s="17">
        <v>321</v>
      </c>
      <c r="T35" s="46">
        <f t="shared" si="9"/>
        <v>3334</v>
      </c>
    </row>
    <row r="36" spans="1:55" ht="14.1" customHeight="1" x14ac:dyDescent="0.2">
      <c r="A36" s="229"/>
      <c r="B36" s="83" t="s">
        <v>8</v>
      </c>
      <c r="C36" s="20">
        <v>145</v>
      </c>
      <c r="D36" s="20">
        <v>217</v>
      </c>
      <c r="E36" s="20">
        <v>178</v>
      </c>
      <c r="F36" s="20">
        <v>154</v>
      </c>
      <c r="G36" s="20">
        <v>163</v>
      </c>
      <c r="H36" s="20">
        <v>165</v>
      </c>
      <c r="I36" s="20">
        <v>151</v>
      </c>
      <c r="J36" s="20">
        <v>145</v>
      </c>
      <c r="K36" s="20">
        <v>154</v>
      </c>
      <c r="L36" s="20">
        <v>143</v>
      </c>
      <c r="M36" s="20">
        <v>165</v>
      </c>
      <c r="N36" s="20">
        <v>148</v>
      </c>
      <c r="O36" s="20">
        <v>134</v>
      </c>
      <c r="P36" s="17">
        <v>240</v>
      </c>
      <c r="Q36" s="17">
        <v>300</v>
      </c>
      <c r="R36" s="17">
        <v>304</v>
      </c>
      <c r="T36" s="46">
        <f t="shared" si="9"/>
        <v>2906</v>
      </c>
    </row>
    <row r="37" spans="1:55" ht="14.1" customHeight="1" x14ac:dyDescent="0.2">
      <c r="A37" s="73"/>
      <c r="B37" s="73"/>
      <c r="C37" s="70"/>
      <c r="D37" s="70"/>
      <c r="E37" s="70"/>
      <c r="F37" s="70"/>
      <c r="G37" s="70"/>
      <c r="H37" s="70"/>
      <c r="I37" s="70"/>
      <c r="J37" s="70"/>
      <c r="K37" s="85"/>
      <c r="L37" s="85"/>
      <c r="M37" s="85"/>
      <c r="N37" s="85"/>
      <c r="O37" s="70"/>
      <c r="P37" s="80"/>
      <c r="Q37" s="80"/>
      <c r="R37" s="80"/>
    </row>
    <row r="38" spans="1:55" ht="14.1" customHeight="1" x14ac:dyDescent="0.2">
      <c r="A38" s="73"/>
      <c r="B38" s="219" t="s">
        <v>37</v>
      </c>
      <c r="C38" s="219"/>
      <c r="D38" s="219"/>
      <c r="E38" s="70"/>
      <c r="F38" s="70"/>
      <c r="G38" s="70"/>
      <c r="H38" s="70"/>
      <c r="I38" s="70"/>
      <c r="J38" s="70"/>
      <c r="K38" s="85"/>
      <c r="L38" s="85"/>
      <c r="M38" s="85"/>
      <c r="N38" s="85"/>
      <c r="O38" s="70"/>
      <c r="P38" s="80"/>
      <c r="Q38" s="80"/>
      <c r="R38" s="80"/>
      <c r="V38" s="230"/>
      <c r="W38" s="230"/>
      <c r="X38" s="230"/>
      <c r="Y38" s="230"/>
      <c r="Z38" s="230"/>
      <c r="AA38" s="230"/>
      <c r="AB38" s="230"/>
      <c r="AC38" s="230"/>
      <c r="AD38" s="230"/>
      <c r="AE38" s="230"/>
      <c r="AF38" s="230"/>
      <c r="AG38" s="230"/>
      <c r="AH38" s="230"/>
      <c r="AI38" s="230"/>
      <c r="AJ38" s="230"/>
      <c r="AK38" s="230"/>
      <c r="AL38" s="230"/>
    </row>
    <row r="39" spans="1:55" ht="14.1" customHeight="1" x14ac:dyDescent="0.2">
      <c r="A39" s="49"/>
      <c r="B39" s="18" t="s">
        <v>10</v>
      </c>
      <c r="C39" s="86">
        <v>105</v>
      </c>
      <c r="D39" s="86">
        <v>121</v>
      </c>
      <c r="E39" s="86">
        <v>114</v>
      </c>
      <c r="F39" s="86">
        <v>103</v>
      </c>
      <c r="G39" s="86">
        <v>96</v>
      </c>
      <c r="H39" s="86">
        <v>88</v>
      </c>
      <c r="I39" s="86">
        <v>76</v>
      </c>
      <c r="J39" s="86">
        <v>105</v>
      </c>
      <c r="K39" s="86">
        <v>99</v>
      </c>
      <c r="L39" s="86">
        <v>105</v>
      </c>
      <c r="M39" s="86">
        <v>109</v>
      </c>
      <c r="N39" s="86">
        <v>101</v>
      </c>
      <c r="O39" s="86">
        <v>108</v>
      </c>
      <c r="P39" s="19">
        <v>121</v>
      </c>
      <c r="Q39" s="19">
        <v>131</v>
      </c>
      <c r="R39" s="19">
        <v>158</v>
      </c>
      <c r="T39" s="46">
        <f>SUM(C39:R39)</f>
        <v>1740</v>
      </c>
      <c r="V39" s="231"/>
      <c r="W39" s="231"/>
      <c r="X39" s="231"/>
      <c r="Y39" s="231"/>
      <c r="Z39" s="231"/>
      <c r="AA39" s="231"/>
      <c r="AB39" s="231"/>
      <c r="AC39" s="231"/>
      <c r="AD39" s="231"/>
      <c r="AE39" s="231"/>
      <c r="AF39" s="231"/>
      <c r="AG39" s="231"/>
      <c r="AH39" s="231"/>
      <c r="AI39" s="231"/>
      <c r="AJ39" s="231"/>
      <c r="AK39" s="231"/>
      <c r="AL39" s="231"/>
      <c r="AM39" s="187"/>
      <c r="AN39" s="187"/>
      <c r="AO39" s="187"/>
      <c r="AP39" s="187"/>
      <c r="AQ39" s="187"/>
      <c r="AR39" s="187"/>
      <c r="AS39" s="187"/>
      <c r="AT39" s="187"/>
      <c r="AU39" s="187"/>
      <c r="AV39" s="187"/>
      <c r="AW39" s="187"/>
      <c r="AX39" s="187"/>
      <c r="AY39" s="187"/>
      <c r="AZ39" s="187"/>
      <c r="BA39" s="187"/>
      <c r="BB39" s="187"/>
      <c r="BC39" s="187"/>
    </row>
    <row r="40" spans="1:55" ht="14.1" customHeight="1" x14ac:dyDescent="0.25">
      <c r="A40" s="49"/>
      <c r="B40" s="18" t="s">
        <v>11</v>
      </c>
      <c r="C40" s="20">
        <v>20</v>
      </c>
      <c r="D40" s="20">
        <v>41</v>
      </c>
      <c r="E40" s="20">
        <v>38</v>
      </c>
      <c r="F40" s="20">
        <v>29</v>
      </c>
      <c r="G40" s="20">
        <v>27</v>
      </c>
      <c r="H40" s="20">
        <v>24</v>
      </c>
      <c r="I40" s="20">
        <v>25</v>
      </c>
      <c r="J40" s="20">
        <v>23</v>
      </c>
      <c r="K40" s="20">
        <v>35</v>
      </c>
      <c r="L40" s="20">
        <v>32</v>
      </c>
      <c r="M40" s="20">
        <v>29</v>
      </c>
      <c r="N40" s="20">
        <v>36</v>
      </c>
      <c r="O40" s="20">
        <v>23</v>
      </c>
      <c r="P40" s="17">
        <v>42</v>
      </c>
      <c r="Q40" s="17">
        <v>37</v>
      </c>
      <c r="R40" s="17">
        <v>31</v>
      </c>
      <c r="T40" s="46">
        <f t="shared" ref="T40:T52" si="10">SUM(C40:R40)</f>
        <v>492</v>
      </c>
      <c r="V40" s="186"/>
      <c r="W40" s="186"/>
      <c r="X40" s="186"/>
      <c r="Y40" s="186"/>
      <c r="Z40" s="186"/>
      <c r="AA40" s="186"/>
      <c r="AB40" s="186"/>
      <c r="AC40" s="186"/>
      <c r="AD40" s="186"/>
      <c r="AE40" s="186"/>
      <c r="AF40" s="186"/>
      <c r="AG40" s="186"/>
      <c r="AH40" s="186"/>
      <c r="AI40" s="186"/>
      <c r="AJ40" s="186"/>
      <c r="AK40" s="186"/>
      <c r="AL40" s="186"/>
      <c r="AM40" s="187"/>
      <c r="AN40" s="187"/>
      <c r="AO40" s="187"/>
      <c r="AP40" s="187"/>
      <c r="AQ40" s="187"/>
      <c r="AR40" s="187"/>
      <c r="AS40" s="187"/>
      <c r="AT40" s="187"/>
      <c r="AU40" s="187"/>
      <c r="AV40" s="187"/>
      <c r="AW40" s="187"/>
      <c r="AX40" s="187"/>
      <c r="AY40" s="187"/>
      <c r="AZ40" s="187"/>
      <c r="BA40" s="187"/>
      <c r="BB40" s="187"/>
      <c r="BC40" s="187"/>
    </row>
    <row r="41" spans="1:55" ht="14.1" customHeight="1" x14ac:dyDescent="0.25">
      <c r="A41" s="49"/>
      <c r="B41" s="18" t="s">
        <v>12</v>
      </c>
      <c r="C41" s="20">
        <v>37</v>
      </c>
      <c r="D41" s="20">
        <v>58</v>
      </c>
      <c r="E41" s="20">
        <v>42</v>
      </c>
      <c r="F41" s="20">
        <v>42</v>
      </c>
      <c r="G41" s="20">
        <v>43</v>
      </c>
      <c r="H41" s="20">
        <v>44</v>
      </c>
      <c r="I41" s="20">
        <v>43</v>
      </c>
      <c r="J41" s="20">
        <v>39</v>
      </c>
      <c r="K41" s="20">
        <v>37</v>
      </c>
      <c r="L41" s="20">
        <v>40</v>
      </c>
      <c r="M41" s="20">
        <v>36</v>
      </c>
      <c r="N41" s="20">
        <v>41</v>
      </c>
      <c r="O41" s="20">
        <v>28</v>
      </c>
      <c r="P41" s="17">
        <v>73</v>
      </c>
      <c r="Q41" s="17">
        <v>53</v>
      </c>
      <c r="R41" s="17">
        <v>42</v>
      </c>
      <c r="T41" s="46">
        <f t="shared" si="10"/>
        <v>698</v>
      </c>
      <c r="V41" s="186"/>
      <c r="W41" s="186"/>
      <c r="X41" s="186"/>
      <c r="Y41" s="186"/>
      <c r="Z41" s="186"/>
      <c r="AA41" s="186"/>
      <c r="AB41" s="186"/>
      <c r="AC41" s="186"/>
      <c r="AD41" s="186"/>
      <c r="AE41" s="186"/>
      <c r="AF41" s="186"/>
      <c r="AG41" s="186"/>
      <c r="AH41" s="186"/>
      <c r="AI41" s="186"/>
      <c r="AJ41" s="186"/>
      <c r="AK41" s="186"/>
      <c r="AL41" s="186"/>
      <c r="AM41" s="187"/>
      <c r="AN41" s="187"/>
      <c r="AO41" s="187"/>
      <c r="AP41" s="187"/>
      <c r="AQ41" s="187"/>
      <c r="AR41" s="187"/>
      <c r="AS41" s="187"/>
      <c r="AT41" s="187"/>
      <c r="AU41" s="187"/>
      <c r="AV41" s="187"/>
      <c r="AW41" s="187"/>
      <c r="AX41" s="187"/>
      <c r="AY41" s="187"/>
      <c r="AZ41" s="187"/>
      <c r="BA41" s="187"/>
      <c r="BB41" s="187"/>
      <c r="BC41" s="187"/>
    </row>
    <row r="42" spans="1:55" ht="14.1" customHeight="1" x14ac:dyDescent="0.25">
      <c r="A42" s="49"/>
      <c r="B42" s="18" t="s">
        <v>13</v>
      </c>
      <c r="C42" s="20">
        <v>70</v>
      </c>
      <c r="D42" s="20">
        <v>96</v>
      </c>
      <c r="E42" s="20">
        <v>96</v>
      </c>
      <c r="F42" s="20">
        <v>96</v>
      </c>
      <c r="G42" s="20">
        <v>79</v>
      </c>
      <c r="H42" s="20">
        <v>81</v>
      </c>
      <c r="I42" s="20">
        <v>80</v>
      </c>
      <c r="J42" s="20">
        <v>88</v>
      </c>
      <c r="K42" s="20">
        <v>79</v>
      </c>
      <c r="L42" s="20">
        <v>79</v>
      </c>
      <c r="M42" s="20">
        <v>80</v>
      </c>
      <c r="N42" s="20">
        <v>70</v>
      </c>
      <c r="O42" s="20">
        <v>98</v>
      </c>
      <c r="P42" s="17">
        <v>82</v>
      </c>
      <c r="Q42" s="17">
        <v>109</v>
      </c>
      <c r="R42" s="17">
        <v>113</v>
      </c>
      <c r="T42" s="46">
        <f t="shared" si="10"/>
        <v>1396</v>
      </c>
      <c r="V42" s="186"/>
      <c r="W42" s="186"/>
      <c r="X42" s="186"/>
      <c r="Y42" s="186"/>
      <c r="Z42" s="186"/>
      <c r="AA42" s="186"/>
      <c r="AB42" s="186"/>
      <c r="AC42" s="186"/>
      <c r="AD42" s="186"/>
      <c r="AE42" s="186"/>
      <c r="AF42" s="186"/>
      <c r="AG42" s="186"/>
      <c r="AH42" s="186"/>
      <c r="AI42" s="186"/>
      <c r="AJ42" s="186"/>
      <c r="AK42" s="186"/>
      <c r="AL42" s="186"/>
      <c r="AM42" s="187"/>
      <c r="AN42" s="187"/>
      <c r="AO42" s="187"/>
      <c r="AP42" s="187"/>
      <c r="AQ42" s="187"/>
      <c r="AR42" s="187"/>
      <c r="AS42" s="187"/>
      <c r="AT42" s="187"/>
      <c r="AU42" s="187"/>
      <c r="AV42" s="187"/>
      <c r="AW42" s="187"/>
      <c r="AX42" s="187"/>
      <c r="AY42" s="187"/>
      <c r="AZ42" s="187"/>
      <c r="BA42" s="187"/>
      <c r="BB42" s="187"/>
      <c r="BC42" s="187"/>
    </row>
    <row r="43" spans="1:55" ht="14.1" customHeight="1" x14ac:dyDescent="0.25">
      <c r="A43" s="49"/>
      <c r="B43" s="18" t="s">
        <v>14</v>
      </c>
      <c r="C43" s="20">
        <v>76</v>
      </c>
      <c r="D43" s="20">
        <v>92</v>
      </c>
      <c r="E43" s="20">
        <v>68</v>
      </c>
      <c r="F43" s="20">
        <v>78</v>
      </c>
      <c r="G43" s="20">
        <v>67</v>
      </c>
      <c r="H43" s="20">
        <v>55</v>
      </c>
      <c r="I43" s="20">
        <v>73</v>
      </c>
      <c r="J43" s="20">
        <v>65</v>
      </c>
      <c r="K43" s="20">
        <v>57</v>
      </c>
      <c r="L43" s="20">
        <v>75</v>
      </c>
      <c r="M43" s="20">
        <v>55</v>
      </c>
      <c r="N43" s="20">
        <v>66</v>
      </c>
      <c r="O43" s="20">
        <v>74</v>
      </c>
      <c r="P43" s="17">
        <v>96</v>
      </c>
      <c r="Q43" s="17">
        <v>110</v>
      </c>
      <c r="R43" s="17">
        <v>85</v>
      </c>
      <c r="T43" s="46">
        <f t="shared" si="10"/>
        <v>1192</v>
      </c>
      <c r="V43" s="186"/>
      <c r="W43" s="186"/>
      <c r="X43" s="186"/>
      <c r="Y43" s="186"/>
      <c r="Z43" s="186"/>
      <c r="AA43" s="186"/>
      <c r="AB43" s="186"/>
      <c r="AC43" s="186"/>
      <c r="AD43" s="186"/>
      <c r="AE43" s="186"/>
      <c r="AF43" s="186"/>
      <c r="AG43" s="186"/>
      <c r="AH43" s="186"/>
      <c r="AI43" s="186"/>
      <c r="AJ43" s="186"/>
      <c r="AK43" s="186"/>
      <c r="AL43" s="186"/>
      <c r="AM43" s="187"/>
      <c r="AN43" s="187"/>
      <c r="AO43" s="187"/>
      <c r="AP43" s="187"/>
      <c r="AQ43" s="187"/>
      <c r="AR43" s="187"/>
      <c r="AS43" s="187"/>
      <c r="AT43" s="187"/>
      <c r="AU43" s="187"/>
      <c r="AV43" s="187"/>
      <c r="AW43" s="187"/>
      <c r="AX43" s="187"/>
      <c r="AY43" s="187"/>
      <c r="AZ43" s="187"/>
      <c r="BA43" s="187"/>
      <c r="BB43" s="187"/>
      <c r="BC43" s="187"/>
    </row>
    <row r="44" spans="1:55" ht="14.1" customHeight="1" x14ac:dyDescent="0.25">
      <c r="A44" s="49"/>
      <c r="B44" s="18" t="s">
        <v>15</v>
      </c>
      <c r="C44" s="20">
        <v>113</v>
      </c>
      <c r="D44" s="20">
        <v>148</v>
      </c>
      <c r="E44" s="20">
        <v>122</v>
      </c>
      <c r="F44" s="20">
        <v>117</v>
      </c>
      <c r="G44" s="20">
        <v>109</v>
      </c>
      <c r="H44" s="20">
        <v>131</v>
      </c>
      <c r="I44" s="20">
        <v>119</v>
      </c>
      <c r="J44" s="20">
        <v>131</v>
      </c>
      <c r="K44" s="20">
        <v>111</v>
      </c>
      <c r="L44" s="20">
        <v>106</v>
      </c>
      <c r="M44" s="20">
        <v>128</v>
      </c>
      <c r="N44" s="20">
        <v>132</v>
      </c>
      <c r="O44" s="20">
        <v>112</v>
      </c>
      <c r="P44" s="17">
        <v>141</v>
      </c>
      <c r="Q44" s="17">
        <v>158</v>
      </c>
      <c r="R44" s="17">
        <v>169</v>
      </c>
      <c r="T44" s="46">
        <f t="shared" si="10"/>
        <v>2047</v>
      </c>
      <c r="V44" s="186"/>
      <c r="W44" s="186"/>
      <c r="X44" s="186"/>
      <c r="Y44" s="186"/>
      <c r="Z44" s="186"/>
      <c r="AA44" s="186"/>
      <c r="AB44" s="186"/>
      <c r="AC44" s="186"/>
      <c r="AD44" s="186"/>
      <c r="AE44" s="186"/>
      <c r="AF44" s="186"/>
      <c r="AG44" s="186"/>
      <c r="AH44" s="186"/>
      <c r="AI44" s="186"/>
      <c r="AJ44" s="186"/>
      <c r="AK44" s="186"/>
      <c r="AL44" s="186"/>
      <c r="AM44" s="187"/>
      <c r="AN44" s="187"/>
      <c r="AO44" s="187"/>
      <c r="AP44" s="187"/>
      <c r="AQ44" s="187"/>
      <c r="AR44" s="187"/>
      <c r="AS44" s="187"/>
      <c r="AT44" s="187"/>
      <c r="AU44" s="187"/>
      <c r="AV44" s="187"/>
      <c r="AW44" s="187"/>
      <c r="AX44" s="187"/>
      <c r="AY44" s="187"/>
      <c r="AZ44" s="187"/>
      <c r="BA44" s="187"/>
      <c r="BB44" s="187"/>
      <c r="BC44" s="187"/>
    </row>
    <row r="45" spans="1:55" ht="14.1" customHeight="1" x14ac:dyDescent="0.25">
      <c r="A45" s="49"/>
      <c r="B45" s="18" t="s">
        <v>16</v>
      </c>
      <c r="C45" s="20">
        <v>250</v>
      </c>
      <c r="D45" s="20">
        <v>353</v>
      </c>
      <c r="E45" s="20">
        <v>296</v>
      </c>
      <c r="F45" s="20">
        <v>235</v>
      </c>
      <c r="G45" s="20">
        <v>264</v>
      </c>
      <c r="H45" s="20">
        <v>245</v>
      </c>
      <c r="I45" s="20">
        <v>243</v>
      </c>
      <c r="J45" s="20">
        <v>238</v>
      </c>
      <c r="K45" s="20">
        <v>255</v>
      </c>
      <c r="L45" s="20">
        <v>282</v>
      </c>
      <c r="M45" s="20">
        <v>204</v>
      </c>
      <c r="N45" s="20">
        <v>264</v>
      </c>
      <c r="O45" s="20">
        <v>167</v>
      </c>
      <c r="P45" s="17">
        <v>479</v>
      </c>
      <c r="Q45" s="17">
        <v>499</v>
      </c>
      <c r="R45" s="17">
        <v>482</v>
      </c>
      <c r="T45" s="46">
        <f t="shared" si="10"/>
        <v>4756</v>
      </c>
      <c r="V45" s="186"/>
      <c r="W45" s="186"/>
      <c r="X45" s="186"/>
      <c r="Y45" s="186"/>
      <c r="Z45" s="186"/>
      <c r="AA45" s="186"/>
      <c r="AB45" s="186"/>
      <c r="AC45" s="186"/>
      <c r="AD45" s="186"/>
      <c r="AE45" s="186"/>
      <c r="AF45" s="186"/>
      <c r="AG45" s="186"/>
      <c r="AH45" s="186"/>
      <c r="AI45" s="186"/>
      <c r="AJ45" s="186"/>
      <c r="AK45" s="186"/>
      <c r="AL45" s="186"/>
      <c r="AM45" s="187"/>
      <c r="AN45" s="187"/>
      <c r="AO45" s="187"/>
      <c r="AP45" s="187"/>
      <c r="AQ45" s="187"/>
      <c r="AR45" s="187"/>
      <c r="AS45" s="187"/>
      <c r="AT45" s="187"/>
      <c r="AU45" s="187"/>
      <c r="AV45" s="187"/>
      <c r="AW45" s="187"/>
      <c r="AX45" s="187"/>
      <c r="AY45" s="187"/>
      <c r="AZ45" s="187"/>
      <c r="BA45" s="187"/>
      <c r="BB45" s="187"/>
      <c r="BC45" s="187"/>
    </row>
    <row r="46" spans="1:55" ht="14.1" customHeight="1" x14ac:dyDescent="0.25">
      <c r="A46" s="49"/>
      <c r="B46" s="18" t="s">
        <v>17</v>
      </c>
      <c r="C46" s="20">
        <v>75</v>
      </c>
      <c r="D46" s="20">
        <v>95</v>
      </c>
      <c r="E46" s="20">
        <v>94</v>
      </c>
      <c r="F46" s="20">
        <v>77</v>
      </c>
      <c r="G46" s="20">
        <v>82</v>
      </c>
      <c r="H46" s="20">
        <v>69</v>
      </c>
      <c r="I46" s="20">
        <v>68</v>
      </c>
      <c r="J46" s="20">
        <v>66</v>
      </c>
      <c r="K46" s="20">
        <v>78</v>
      </c>
      <c r="L46" s="20">
        <v>70</v>
      </c>
      <c r="M46" s="20">
        <v>77</v>
      </c>
      <c r="N46" s="20">
        <v>72</v>
      </c>
      <c r="O46" s="20">
        <v>70</v>
      </c>
      <c r="P46" s="17">
        <v>102</v>
      </c>
      <c r="Q46" s="17">
        <v>100</v>
      </c>
      <c r="R46" s="17">
        <v>106</v>
      </c>
      <c r="T46" s="46">
        <f>SUM(C46:R46)</f>
        <v>1301</v>
      </c>
      <c r="V46" s="186"/>
      <c r="W46" s="186"/>
      <c r="X46" s="186"/>
      <c r="Y46" s="186"/>
      <c r="Z46" s="186"/>
      <c r="AA46" s="186"/>
      <c r="AB46" s="186"/>
      <c r="AC46" s="186"/>
      <c r="AD46" s="186"/>
      <c r="AE46" s="186"/>
      <c r="AF46" s="186"/>
      <c r="AG46" s="186"/>
      <c r="AH46" s="186"/>
      <c r="AI46" s="186"/>
      <c r="AJ46" s="186"/>
      <c r="AK46" s="186"/>
      <c r="AL46" s="186"/>
      <c r="AM46" s="187"/>
      <c r="AN46" s="187"/>
      <c r="AO46" s="187"/>
      <c r="AP46" s="187"/>
      <c r="AQ46" s="187"/>
      <c r="AR46" s="187"/>
      <c r="AS46" s="187"/>
      <c r="AT46" s="187"/>
      <c r="AU46" s="187"/>
      <c r="AV46" s="187"/>
      <c r="AW46" s="187"/>
      <c r="AX46" s="187"/>
      <c r="AY46" s="187"/>
      <c r="AZ46" s="187"/>
      <c r="BA46" s="187"/>
      <c r="BB46" s="187"/>
      <c r="BC46" s="187"/>
    </row>
    <row r="47" spans="1:55" ht="14.1" customHeight="1" x14ac:dyDescent="0.25">
      <c r="A47" s="49"/>
      <c r="B47" s="18" t="s">
        <v>18</v>
      </c>
      <c r="C47" s="20">
        <v>138</v>
      </c>
      <c r="D47" s="20">
        <v>194</v>
      </c>
      <c r="E47" s="20">
        <v>165</v>
      </c>
      <c r="F47" s="20">
        <v>161</v>
      </c>
      <c r="G47" s="20">
        <v>151</v>
      </c>
      <c r="H47" s="20">
        <v>169</v>
      </c>
      <c r="I47" s="20">
        <v>155</v>
      </c>
      <c r="J47" s="20">
        <v>144</v>
      </c>
      <c r="K47" s="20">
        <v>136</v>
      </c>
      <c r="L47" s="20">
        <v>151</v>
      </c>
      <c r="M47" s="20">
        <v>142</v>
      </c>
      <c r="N47" s="20">
        <v>138</v>
      </c>
      <c r="O47" s="20">
        <v>137</v>
      </c>
      <c r="P47" s="17">
        <v>231</v>
      </c>
      <c r="Q47" s="17">
        <v>274</v>
      </c>
      <c r="R47" s="17">
        <v>271</v>
      </c>
      <c r="T47" s="46">
        <f t="shared" si="10"/>
        <v>2757</v>
      </c>
      <c r="V47" s="186"/>
      <c r="W47" s="186"/>
      <c r="X47" s="186"/>
      <c r="Y47" s="186"/>
      <c r="Z47" s="186"/>
      <c r="AA47" s="186"/>
      <c r="AB47" s="186"/>
      <c r="AC47" s="186"/>
      <c r="AD47" s="186"/>
      <c r="AE47" s="186"/>
      <c r="AF47" s="186"/>
      <c r="AG47" s="186"/>
      <c r="AH47" s="186"/>
      <c r="AI47" s="186"/>
      <c r="AJ47" s="186"/>
      <c r="AK47" s="186"/>
      <c r="AL47" s="186"/>
      <c r="AM47" s="187"/>
      <c r="AN47" s="187"/>
      <c r="AO47" s="187"/>
      <c r="AP47" s="187"/>
      <c r="AQ47" s="187"/>
      <c r="AR47" s="187"/>
      <c r="AS47" s="187"/>
      <c r="AT47" s="187"/>
      <c r="AU47" s="187"/>
      <c r="AV47" s="187"/>
      <c r="AW47" s="187"/>
      <c r="AX47" s="187"/>
      <c r="AY47" s="187"/>
      <c r="AZ47" s="187"/>
      <c r="BA47" s="187"/>
      <c r="BB47" s="187"/>
      <c r="BC47" s="187"/>
    </row>
    <row r="48" spans="1:55" ht="14.1" customHeight="1" x14ac:dyDescent="0.25">
      <c r="A48" s="49"/>
      <c r="B48" s="18" t="s">
        <v>19</v>
      </c>
      <c r="C48" s="20">
        <v>166</v>
      </c>
      <c r="D48" s="20">
        <v>196</v>
      </c>
      <c r="E48" s="20">
        <v>155</v>
      </c>
      <c r="F48" s="20">
        <v>165</v>
      </c>
      <c r="G48" s="20">
        <v>154</v>
      </c>
      <c r="H48" s="20">
        <v>191</v>
      </c>
      <c r="I48" s="20">
        <v>171</v>
      </c>
      <c r="J48" s="20">
        <v>152</v>
      </c>
      <c r="K48" s="20">
        <v>171</v>
      </c>
      <c r="L48" s="20">
        <v>166</v>
      </c>
      <c r="M48" s="20">
        <v>182</v>
      </c>
      <c r="N48" s="20">
        <v>169</v>
      </c>
      <c r="O48" s="20">
        <v>144</v>
      </c>
      <c r="P48" s="17">
        <v>228</v>
      </c>
      <c r="Q48" s="17">
        <v>313</v>
      </c>
      <c r="R48" s="17">
        <v>268</v>
      </c>
      <c r="T48" s="46">
        <f t="shared" si="10"/>
        <v>2991</v>
      </c>
      <c r="V48" s="186"/>
      <c r="W48" s="186"/>
      <c r="X48" s="186"/>
      <c r="Y48" s="186"/>
      <c r="Z48" s="186"/>
      <c r="AA48" s="186"/>
      <c r="AB48" s="186"/>
      <c r="AC48" s="186"/>
      <c r="AD48" s="186"/>
      <c r="AE48" s="186"/>
      <c r="AF48" s="186"/>
      <c r="AG48" s="186"/>
      <c r="AH48" s="186"/>
      <c r="AI48" s="186"/>
      <c r="AJ48" s="186"/>
      <c r="AK48" s="186"/>
      <c r="AL48" s="186"/>
      <c r="AM48" s="187"/>
      <c r="AN48" s="187"/>
      <c r="AO48" s="187"/>
      <c r="AP48" s="187"/>
      <c r="AQ48" s="187"/>
      <c r="AR48" s="187"/>
      <c r="AS48" s="187"/>
      <c r="AT48" s="187"/>
      <c r="AU48" s="187"/>
      <c r="AV48" s="187"/>
      <c r="AW48" s="187"/>
      <c r="AX48" s="187"/>
      <c r="AY48" s="187"/>
      <c r="AZ48" s="187"/>
      <c r="BA48" s="187"/>
      <c r="BB48" s="187"/>
      <c r="BC48" s="187"/>
    </row>
    <row r="49" spans="1:55" ht="14.1" customHeight="1" x14ac:dyDescent="0.25">
      <c r="A49" s="49"/>
      <c r="B49" s="18" t="s">
        <v>20</v>
      </c>
      <c r="C49" s="20">
        <v>1</v>
      </c>
      <c r="D49" s="20">
        <v>5</v>
      </c>
      <c r="E49" s="20">
        <v>2</v>
      </c>
      <c r="F49" s="20">
        <v>4</v>
      </c>
      <c r="G49" s="20">
        <v>2</v>
      </c>
      <c r="H49" s="20">
        <v>5</v>
      </c>
      <c r="I49" s="20">
        <v>3</v>
      </c>
      <c r="J49" s="20">
        <v>1</v>
      </c>
      <c r="K49" s="20">
        <v>4</v>
      </c>
      <c r="L49" s="20">
        <v>5</v>
      </c>
      <c r="M49" s="20">
        <v>6</v>
      </c>
      <c r="N49" s="20">
        <v>7</v>
      </c>
      <c r="O49" s="20">
        <v>8</v>
      </c>
      <c r="P49" s="17">
        <v>9</v>
      </c>
      <c r="Q49" s="17">
        <v>11</v>
      </c>
      <c r="R49" s="17">
        <v>4</v>
      </c>
      <c r="T49" s="46">
        <f t="shared" si="10"/>
        <v>77</v>
      </c>
      <c r="V49" s="186"/>
      <c r="W49" s="186"/>
      <c r="X49" s="186"/>
      <c r="Y49" s="186"/>
      <c r="Z49" s="186"/>
      <c r="AA49" s="186"/>
      <c r="AB49" s="186"/>
      <c r="AC49" s="186"/>
      <c r="AD49" s="186"/>
      <c r="AE49" s="186"/>
      <c r="AF49" s="186"/>
      <c r="AG49" s="186"/>
      <c r="AH49" s="186"/>
      <c r="AI49" s="186"/>
      <c r="AJ49" s="186"/>
      <c r="AK49" s="186"/>
      <c r="AL49" s="186"/>
      <c r="AM49" s="187"/>
      <c r="AN49" s="187"/>
      <c r="AO49" s="187"/>
      <c r="AP49" s="187"/>
      <c r="AQ49" s="187"/>
      <c r="AR49" s="187"/>
      <c r="AS49" s="187"/>
      <c r="AT49" s="187"/>
      <c r="AU49" s="187"/>
      <c r="AV49" s="187"/>
      <c r="AW49" s="187"/>
      <c r="AX49" s="187"/>
      <c r="AY49" s="187"/>
      <c r="AZ49" s="187"/>
      <c r="BA49" s="187"/>
      <c r="BB49" s="187"/>
      <c r="BC49" s="187"/>
    </row>
    <row r="50" spans="1:55" ht="14.1" customHeight="1" x14ac:dyDescent="0.25">
      <c r="A50" s="49"/>
      <c r="B50" s="18" t="s">
        <v>21</v>
      </c>
      <c r="C50" s="20">
        <v>5</v>
      </c>
      <c r="D50" s="20">
        <v>4</v>
      </c>
      <c r="E50" s="20">
        <v>2</v>
      </c>
      <c r="F50" s="20">
        <v>2</v>
      </c>
      <c r="G50" s="20">
        <v>5</v>
      </c>
      <c r="H50" s="20">
        <v>6</v>
      </c>
      <c r="I50" s="20">
        <v>4</v>
      </c>
      <c r="J50" s="20">
        <v>4</v>
      </c>
      <c r="K50" s="20">
        <v>3</v>
      </c>
      <c r="L50" s="20">
        <v>4</v>
      </c>
      <c r="M50" s="20">
        <v>3</v>
      </c>
      <c r="N50" s="20">
        <v>3</v>
      </c>
      <c r="O50" s="20">
        <v>9</v>
      </c>
      <c r="P50" s="17">
        <v>8</v>
      </c>
      <c r="Q50" s="17">
        <v>8</v>
      </c>
      <c r="R50" s="17">
        <v>3</v>
      </c>
      <c r="T50" s="46">
        <f t="shared" si="10"/>
        <v>73</v>
      </c>
      <c r="V50" s="186"/>
      <c r="W50" s="186"/>
      <c r="X50" s="186"/>
      <c r="Y50" s="186"/>
      <c r="Z50" s="186"/>
      <c r="AA50" s="186"/>
      <c r="AB50" s="186"/>
      <c r="AC50" s="186"/>
      <c r="AD50" s="186"/>
      <c r="AE50" s="186"/>
      <c r="AF50" s="186"/>
      <c r="AG50" s="186"/>
      <c r="AH50" s="186"/>
      <c r="AI50" s="186"/>
      <c r="AJ50" s="186"/>
      <c r="AK50" s="186"/>
      <c r="AL50" s="186"/>
      <c r="AM50" s="187"/>
      <c r="AN50" s="187"/>
      <c r="AO50" s="187"/>
      <c r="AP50" s="187"/>
      <c r="AQ50" s="187"/>
      <c r="AR50" s="187"/>
      <c r="AS50" s="187"/>
      <c r="AT50" s="187"/>
      <c r="AU50" s="187"/>
      <c r="AV50" s="187"/>
      <c r="AW50" s="187"/>
      <c r="AX50" s="187"/>
      <c r="AY50" s="187"/>
      <c r="AZ50" s="187"/>
      <c r="BA50" s="187"/>
      <c r="BB50" s="187"/>
      <c r="BC50" s="187"/>
    </row>
    <row r="51" spans="1:55" ht="14.1" customHeight="1" x14ac:dyDescent="0.25">
      <c r="A51" s="49"/>
      <c r="B51" s="18" t="s">
        <v>22</v>
      </c>
      <c r="C51" s="20">
        <v>96</v>
      </c>
      <c r="D51" s="20">
        <v>156</v>
      </c>
      <c r="E51" s="20">
        <v>118</v>
      </c>
      <c r="F51" s="20">
        <v>107</v>
      </c>
      <c r="G51" s="20">
        <v>99</v>
      </c>
      <c r="H51" s="20">
        <v>97</v>
      </c>
      <c r="I51" s="20">
        <v>99</v>
      </c>
      <c r="J51" s="20">
        <v>98</v>
      </c>
      <c r="K51" s="20">
        <v>96</v>
      </c>
      <c r="L51" s="20">
        <v>86</v>
      </c>
      <c r="M51" s="20">
        <v>94</v>
      </c>
      <c r="N51" s="20">
        <v>92</v>
      </c>
      <c r="O51" s="20">
        <v>96</v>
      </c>
      <c r="P51" s="17">
        <v>126</v>
      </c>
      <c r="Q51" s="17">
        <v>167</v>
      </c>
      <c r="R51" s="17">
        <v>171</v>
      </c>
      <c r="T51" s="46">
        <f t="shared" si="10"/>
        <v>1798</v>
      </c>
      <c r="V51" s="186"/>
      <c r="W51" s="186"/>
      <c r="X51" s="186"/>
      <c r="Y51" s="186"/>
      <c r="Z51" s="186"/>
      <c r="AA51" s="186"/>
      <c r="AB51" s="186"/>
      <c r="AC51" s="186"/>
      <c r="AD51" s="186"/>
      <c r="AE51" s="186"/>
      <c r="AF51" s="186"/>
      <c r="AG51" s="186"/>
      <c r="AH51" s="186"/>
      <c r="AI51" s="186"/>
      <c r="AJ51" s="186"/>
      <c r="AK51" s="186"/>
      <c r="AL51" s="186"/>
      <c r="AM51" s="187"/>
      <c r="AN51" s="187"/>
      <c r="AO51" s="187"/>
      <c r="AP51" s="187"/>
      <c r="AQ51" s="187"/>
      <c r="AR51" s="187"/>
      <c r="AS51" s="187"/>
      <c r="AT51" s="187"/>
      <c r="AU51" s="187"/>
      <c r="AV51" s="187"/>
      <c r="AW51" s="187"/>
      <c r="AX51" s="187"/>
      <c r="AY51" s="187"/>
      <c r="AZ51" s="187"/>
      <c r="BA51" s="187"/>
      <c r="BB51" s="187"/>
      <c r="BC51" s="187"/>
    </row>
    <row r="52" spans="1:55" ht="14.1" customHeight="1" x14ac:dyDescent="0.25">
      <c r="A52" s="49"/>
      <c r="B52" s="18" t="s">
        <v>23</v>
      </c>
      <c r="C52" s="20">
        <v>9</v>
      </c>
      <c r="D52" s="20">
        <v>8</v>
      </c>
      <c r="E52" s="20">
        <v>10</v>
      </c>
      <c r="F52" s="20">
        <v>10</v>
      </c>
      <c r="G52" s="20">
        <v>10</v>
      </c>
      <c r="H52" s="20">
        <v>11</v>
      </c>
      <c r="I52" s="20">
        <v>3</v>
      </c>
      <c r="J52" s="20">
        <v>8</v>
      </c>
      <c r="K52" s="20">
        <v>10</v>
      </c>
      <c r="L52" s="20">
        <v>6</v>
      </c>
      <c r="M52" s="20">
        <v>11</v>
      </c>
      <c r="N52" s="20">
        <v>5</v>
      </c>
      <c r="O52" s="20">
        <v>5</v>
      </c>
      <c r="P52" s="17">
        <v>6</v>
      </c>
      <c r="Q52" s="17">
        <v>8</v>
      </c>
      <c r="R52" s="17">
        <v>8</v>
      </c>
      <c r="S52" s="50"/>
      <c r="T52" s="59">
        <f t="shared" si="10"/>
        <v>128</v>
      </c>
      <c r="V52" s="186"/>
      <c r="W52" s="186"/>
      <c r="X52" s="186"/>
      <c r="Y52" s="186"/>
      <c r="Z52" s="186"/>
      <c r="AA52" s="186"/>
      <c r="AB52" s="186"/>
      <c r="AC52" s="186"/>
      <c r="AD52" s="186"/>
      <c r="AE52" s="186"/>
      <c r="AF52" s="186"/>
      <c r="AG52" s="186"/>
      <c r="AH52" s="186"/>
      <c r="AI52" s="186"/>
      <c r="AJ52" s="186"/>
      <c r="AK52" s="186"/>
      <c r="AL52" s="186"/>
      <c r="AM52" s="187"/>
      <c r="AN52" s="187"/>
      <c r="AO52" s="187"/>
      <c r="AP52" s="187"/>
      <c r="AQ52" s="187"/>
      <c r="AR52" s="187"/>
      <c r="AS52" s="187"/>
      <c r="AT52" s="187"/>
      <c r="AU52" s="187"/>
      <c r="AV52" s="187"/>
      <c r="AW52" s="187"/>
      <c r="AX52" s="187"/>
      <c r="AY52" s="187"/>
      <c r="AZ52" s="187"/>
      <c r="BA52" s="187"/>
      <c r="BB52" s="187"/>
      <c r="BC52" s="187"/>
    </row>
    <row r="53" spans="1:55" ht="14.1" customHeight="1" x14ac:dyDescent="0.2">
      <c r="A53" s="132"/>
      <c r="B53" s="130"/>
      <c r="C53" s="127"/>
      <c r="D53" s="127"/>
      <c r="E53" s="127"/>
      <c r="F53" s="127"/>
      <c r="G53" s="127"/>
      <c r="H53" s="127"/>
      <c r="I53" s="127"/>
      <c r="J53" s="127"/>
      <c r="K53" s="127"/>
      <c r="L53" s="127"/>
      <c r="M53" s="127"/>
      <c r="N53" s="127"/>
      <c r="O53" s="127"/>
      <c r="P53" s="127"/>
      <c r="Q53" s="127"/>
      <c r="R53" s="127"/>
      <c r="S53" s="133"/>
      <c r="T53" s="127"/>
      <c r="U53" s="45"/>
    </row>
    <row r="54" spans="1:55" ht="14.1" customHeight="1" x14ac:dyDescent="0.2">
      <c r="A54" s="132"/>
      <c r="B54" s="134" t="s">
        <v>118</v>
      </c>
      <c r="C54" s="127"/>
      <c r="D54" s="127"/>
      <c r="E54" s="127"/>
      <c r="F54" s="127"/>
      <c r="G54" s="127"/>
      <c r="H54" s="127"/>
      <c r="I54" s="127"/>
      <c r="J54" s="127"/>
      <c r="K54" s="127"/>
      <c r="L54" s="127"/>
      <c r="M54" s="127"/>
      <c r="N54" s="127"/>
      <c r="O54" s="127"/>
      <c r="P54" s="127"/>
      <c r="Q54" s="127"/>
      <c r="R54" s="127"/>
      <c r="S54" s="133"/>
      <c r="T54" s="127"/>
      <c r="U54" s="45"/>
      <c r="V54" s="230"/>
      <c r="W54" s="230"/>
      <c r="X54" s="230"/>
      <c r="Y54" s="230"/>
      <c r="Z54" s="230"/>
      <c r="AA54" s="230"/>
      <c r="AB54" s="230"/>
      <c r="AC54" s="230"/>
      <c r="AD54" s="230"/>
      <c r="AE54" s="230"/>
      <c r="AF54" s="230"/>
      <c r="AG54" s="230"/>
      <c r="AH54" s="230"/>
      <c r="AI54" s="230"/>
      <c r="AJ54" s="230"/>
      <c r="AK54" s="230"/>
      <c r="AL54" s="230"/>
      <c r="AM54" s="187"/>
    </row>
    <row r="55" spans="1:55" ht="14.1" customHeight="1" x14ac:dyDescent="0.2">
      <c r="A55" s="132"/>
      <c r="B55" s="91" t="s">
        <v>119</v>
      </c>
      <c r="C55" s="127">
        <v>38</v>
      </c>
      <c r="D55" s="127">
        <v>56</v>
      </c>
      <c r="E55" s="127">
        <v>46</v>
      </c>
      <c r="F55" s="127">
        <v>39</v>
      </c>
      <c r="G55" s="127">
        <v>49</v>
      </c>
      <c r="H55" s="127">
        <v>47</v>
      </c>
      <c r="I55" s="127">
        <v>41</v>
      </c>
      <c r="J55" s="127">
        <v>49</v>
      </c>
      <c r="K55" s="127">
        <v>50</v>
      </c>
      <c r="L55" s="127">
        <v>55</v>
      </c>
      <c r="M55" s="127">
        <v>43</v>
      </c>
      <c r="N55" s="127">
        <v>47</v>
      </c>
      <c r="O55" s="127">
        <v>38</v>
      </c>
      <c r="P55" s="127">
        <v>62</v>
      </c>
      <c r="Q55" s="127">
        <v>56</v>
      </c>
      <c r="R55" s="127">
        <v>64</v>
      </c>
      <c r="S55" s="127"/>
      <c r="T55" s="127">
        <f>SUM(C55:R55)</f>
        <v>780</v>
      </c>
      <c r="U55" s="45"/>
      <c r="V55" s="231"/>
      <c r="W55" s="231"/>
      <c r="X55" s="231"/>
      <c r="Y55" s="231"/>
      <c r="Z55" s="231"/>
      <c r="AA55" s="231"/>
      <c r="AB55" s="231"/>
      <c r="AC55" s="231"/>
      <c r="AD55" s="231"/>
      <c r="AE55" s="231"/>
      <c r="AF55" s="231"/>
      <c r="AG55" s="231"/>
      <c r="AH55" s="231"/>
      <c r="AI55" s="231"/>
      <c r="AJ55" s="231"/>
      <c r="AK55" s="231"/>
      <c r="AL55" s="231"/>
      <c r="AM55" s="187"/>
      <c r="AN55" s="187"/>
      <c r="AO55" s="187"/>
      <c r="AP55" s="187"/>
      <c r="AQ55" s="187"/>
      <c r="AR55" s="187"/>
      <c r="AS55" s="187"/>
      <c r="AT55" s="187"/>
      <c r="AU55" s="187"/>
      <c r="AV55" s="187"/>
      <c r="AW55" s="187"/>
      <c r="AX55" s="187"/>
      <c r="AY55" s="187"/>
      <c r="AZ55" s="187"/>
      <c r="BA55" s="187"/>
      <c r="BB55" s="187"/>
      <c r="BC55" s="187"/>
    </row>
    <row r="56" spans="1:55" ht="14.1" customHeight="1" x14ac:dyDescent="0.25">
      <c r="A56" s="132"/>
      <c r="B56" s="91" t="s">
        <v>120</v>
      </c>
      <c r="C56" s="127">
        <v>48</v>
      </c>
      <c r="D56" s="127">
        <v>69</v>
      </c>
      <c r="E56" s="127">
        <v>56</v>
      </c>
      <c r="F56" s="127">
        <v>55</v>
      </c>
      <c r="G56" s="127">
        <v>45</v>
      </c>
      <c r="H56" s="127">
        <v>54</v>
      </c>
      <c r="I56" s="127">
        <v>60</v>
      </c>
      <c r="J56" s="127">
        <v>63</v>
      </c>
      <c r="K56" s="127">
        <v>47</v>
      </c>
      <c r="L56" s="127">
        <v>31</v>
      </c>
      <c r="M56" s="127">
        <v>64</v>
      </c>
      <c r="N56" s="127">
        <v>58</v>
      </c>
      <c r="O56" s="127">
        <v>53</v>
      </c>
      <c r="P56" s="127">
        <v>54</v>
      </c>
      <c r="Q56" s="127">
        <v>85</v>
      </c>
      <c r="R56" s="127">
        <v>76</v>
      </c>
      <c r="S56" s="127"/>
      <c r="T56" s="127">
        <f t="shared" ref="T56:T86" si="11">SUM(C56:R56)</f>
        <v>918</v>
      </c>
      <c r="U56" s="45"/>
      <c r="V56" s="186"/>
      <c r="W56" s="186"/>
      <c r="X56" s="186"/>
      <c r="Y56" s="186"/>
      <c r="Z56" s="186"/>
      <c r="AA56" s="186"/>
      <c r="AB56" s="186"/>
      <c r="AC56" s="186"/>
      <c r="AD56" s="186"/>
      <c r="AE56" s="186"/>
      <c r="AF56" s="186"/>
      <c r="AG56" s="186"/>
      <c r="AH56" s="186"/>
      <c r="AI56" s="186"/>
      <c r="AJ56" s="186"/>
      <c r="AK56" s="186"/>
      <c r="AL56" s="186"/>
      <c r="AM56" s="187"/>
      <c r="AN56" s="187"/>
      <c r="AO56" s="187"/>
      <c r="AP56" s="187"/>
      <c r="AQ56" s="187"/>
      <c r="AR56" s="187"/>
      <c r="AS56" s="187"/>
      <c r="AT56" s="187"/>
      <c r="AU56" s="187"/>
      <c r="AV56" s="187"/>
      <c r="AW56" s="187"/>
      <c r="AX56" s="187"/>
      <c r="AY56" s="187"/>
      <c r="AZ56" s="187"/>
      <c r="BA56" s="187"/>
      <c r="BB56" s="187"/>
      <c r="BC56" s="187"/>
    </row>
    <row r="57" spans="1:55" ht="14.1" customHeight="1" x14ac:dyDescent="0.25">
      <c r="A57" s="132"/>
      <c r="B57" s="91" t="s">
        <v>121</v>
      </c>
      <c r="C57" s="127">
        <v>26</v>
      </c>
      <c r="D57" s="127">
        <v>34</v>
      </c>
      <c r="E57" s="127">
        <v>29</v>
      </c>
      <c r="F57" s="127">
        <v>24</v>
      </c>
      <c r="G57" s="127">
        <v>29</v>
      </c>
      <c r="H57" s="127">
        <v>34</v>
      </c>
      <c r="I57" s="127">
        <v>26</v>
      </c>
      <c r="J57" s="127">
        <v>29</v>
      </c>
      <c r="K57" s="127">
        <v>19</v>
      </c>
      <c r="L57" s="127">
        <v>23</v>
      </c>
      <c r="M57" s="127">
        <v>29</v>
      </c>
      <c r="N57" s="127">
        <v>33</v>
      </c>
      <c r="O57" s="127">
        <v>22</v>
      </c>
      <c r="P57" s="127">
        <v>37</v>
      </c>
      <c r="Q57" s="127">
        <v>42</v>
      </c>
      <c r="R57" s="127">
        <v>46</v>
      </c>
      <c r="S57" s="127"/>
      <c r="T57" s="127">
        <f t="shared" si="11"/>
        <v>482</v>
      </c>
      <c r="U57" s="45"/>
      <c r="V57" s="186"/>
      <c r="W57" s="186"/>
      <c r="X57" s="186"/>
      <c r="Y57" s="186"/>
      <c r="Z57" s="186"/>
      <c r="AA57" s="186"/>
      <c r="AB57" s="186"/>
      <c r="AC57" s="186"/>
      <c r="AD57" s="186"/>
      <c r="AE57" s="186"/>
      <c r="AF57" s="186"/>
      <c r="AG57" s="186"/>
      <c r="AH57" s="186"/>
      <c r="AI57" s="186"/>
      <c r="AJ57" s="186"/>
      <c r="AK57" s="186"/>
      <c r="AL57" s="186"/>
      <c r="AM57" s="187"/>
      <c r="AN57" s="187"/>
      <c r="AO57" s="187"/>
      <c r="AP57" s="187"/>
      <c r="AQ57" s="187"/>
      <c r="AR57" s="187"/>
      <c r="AS57" s="187"/>
      <c r="AT57" s="187"/>
      <c r="AU57" s="187"/>
      <c r="AV57" s="187"/>
      <c r="AW57" s="187"/>
      <c r="AX57" s="187"/>
      <c r="AY57" s="187"/>
      <c r="AZ57" s="187"/>
      <c r="BA57" s="187"/>
      <c r="BB57" s="187"/>
      <c r="BC57" s="187"/>
    </row>
    <row r="58" spans="1:55" ht="14.1" customHeight="1" x14ac:dyDescent="0.25">
      <c r="A58" s="132"/>
      <c r="B58" s="91" t="s">
        <v>122</v>
      </c>
      <c r="C58" s="127">
        <v>16</v>
      </c>
      <c r="D58" s="127">
        <v>35</v>
      </c>
      <c r="E58" s="127">
        <v>30</v>
      </c>
      <c r="F58" s="127">
        <v>25</v>
      </c>
      <c r="G58" s="127">
        <v>23</v>
      </c>
      <c r="H58" s="127">
        <v>25</v>
      </c>
      <c r="I58" s="127">
        <v>26</v>
      </c>
      <c r="J58" s="127">
        <v>17</v>
      </c>
      <c r="K58" s="127">
        <v>15</v>
      </c>
      <c r="L58" s="127">
        <v>22</v>
      </c>
      <c r="M58" s="127">
        <v>22</v>
      </c>
      <c r="N58" s="127">
        <v>16</v>
      </c>
      <c r="O58" s="127">
        <v>29</v>
      </c>
      <c r="P58" s="127">
        <v>34</v>
      </c>
      <c r="Q58" s="127">
        <v>29</v>
      </c>
      <c r="R58" s="127">
        <v>40</v>
      </c>
      <c r="S58" s="127"/>
      <c r="T58" s="127">
        <f t="shared" si="11"/>
        <v>404</v>
      </c>
      <c r="U58" s="45"/>
      <c r="V58" s="186"/>
      <c r="W58" s="186"/>
      <c r="X58" s="186"/>
      <c r="Y58" s="186"/>
      <c r="Z58" s="186"/>
      <c r="AA58" s="186"/>
      <c r="AB58" s="186"/>
      <c r="AC58" s="186"/>
      <c r="AD58" s="186"/>
      <c r="AE58" s="186"/>
      <c r="AF58" s="186"/>
      <c r="AG58" s="186"/>
      <c r="AH58" s="186"/>
      <c r="AI58" s="186"/>
      <c r="AJ58" s="186"/>
      <c r="AK58" s="186"/>
      <c r="AL58" s="186"/>
      <c r="AM58" s="187"/>
      <c r="AN58" s="187"/>
      <c r="AO58" s="187"/>
      <c r="AP58" s="187"/>
      <c r="AQ58" s="187"/>
      <c r="AR58" s="187"/>
      <c r="AS58" s="187"/>
      <c r="AT58" s="187"/>
      <c r="AU58" s="187"/>
      <c r="AV58" s="187"/>
      <c r="AW58" s="187"/>
      <c r="AX58" s="187"/>
      <c r="AY58" s="187"/>
      <c r="AZ58" s="187"/>
      <c r="BA58" s="187"/>
      <c r="BB58" s="187"/>
      <c r="BC58" s="187"/>
    </row>
    <row r="59" spans="1:55" ht="14.1" customHeight="1" x14ac:dyDescent="0.25">
      <c r="A59" s="132"/>
      <c r="B59" s="91" t="s">
        <v>123</v>
      </c>
      <c r="C59" s="127">
        <v>87</v>
      </c>
      <c r="D59" s="127">
        <v>107</v>
      </c>
      <c r="E59" s="127">
        <v>86</v>
      </c>
      <c r="F59" s="127">
        <v>89</v>
      </c>
      <c r="G59" s="127">
        <v>77</v>
      </c>
      <c r="H59" s="127">
        <v>106</v>
      </c>
      <c r="I59" s="127">
        <v>88</v>
      </c>
      <c r="J59" s="127">
        <v>82</v>
      </c>
      <c r="K59" s="127">
        <v>91</v>
      </c>
      <c r="L59" s="127">
        <v>102</v>
      </c>
      <c r="M59" s="127">
        <v>106</v>
      </c>
      <c r="N59" s="127">
        <v>93</v>
      </c>
      <c r="O59" s="127">
        <v>83</v>
      </c>
      <c r="P59" s="127">
        <v>124</v>
      </c>
      <c r="Q59" s="127">
        <v>174</v>
      </c>
      <c r="R59" s="127">
        <v>158</v>
      </c>
      <c r="S59" s="127"/>
      <c r="T59" s="127">
        <f t="shared" si="11"/>
        <v>1653</v>
      </c>
      <c r="U59" s="45"/>
      <c r="V59" s="186"/>
      <c r="W59" s="186"/>
      <c r="X59" s="186"/>
      <c r="Y59" s="186"/>
      <c r="Z59" s="186"/>
      <c r="AA59" s="186"/>
      <c r="AB59" s="186"/>
      <c r="AC59" s="186"/>
      <c r="AD59" s="186"/>
      <c r="AE59" s="186"/>
      <c r="AF59" s="186"/>
      <c r="AG59" s="186"/>
      <c r="AH59" s="186"/>
      <c r="AI59" s="186"/>
      <c r="AJ59" s="186"/>
      <c r="AK59" s="186"/>
      <c r="AL59" s="186"/>
      <c r="AM59" s="187"/>
      <c r="AN59" s="187"/>
      <c r="AO59" s="187"/>
      <c r="AP59" s="187"/>
      <c r="AQ59" s="187"/>
      <c r="AR59" s="187"/>
      <c r="AS59" s="187"/>
      <c r="AT59" s="187"/>
      <c r="AU59" s="187"/>
      <c r="AV59" s="187"/>
      <c r="AW59" s="187"/>
      <c r="AX59" s="187"/>
      <c r="AY59" s="187"/>
      <c r="AZ59" s="187"/>
      <c r="BA59" s="187"/>
      <c r="BB59" s="187"/>
      <c r="BC59" s="187"/>
    </row>
    <row r="60" spans="1:55" ht="14.1" customHeight="1" x14ac:dyDescent="0.25">
      <c r="A60" s="132"/>
      <c r="B60" s="91" t="s">
        <v>124</v>
      </c>
      <c r="C60" s="127">
        <v>11</v>
      </c>
      <c r="D60" s="127">
        <v>13</v>
      </c>
      <c r="E60" s="127">
        <v>18</v>
      </c>
      <c r="F60" s="127">
        <v>16</v>
      </c>
      <c r="G60" s="127">
        <v>17</v>
      </c>
      <c r="H60" s="127">
        <v>7</v>
      </c>
      <c r="I60" s="127">
        <v>20</v>
      </c>
      <c r="J60" s="127">
        <v>12</v>
      </c>
      <c r="K60" s="127">
        <v>9</v>
      </c>
      <c r="L60" s="127">
        <v>11</v>
      </c>
      <c r="M60" s="127">
        <v>10</v>
      </c>
      <c r="N60" s="127">
        <v>15</v>
      </c>
      <c r="O60" s="127">
        <v>14</v>
      </c>
      <c r="P60" s="127">
        <v>16</v>
      </c>
      <c r="Q60" s="127">
        <v>19</v>
      </c>
      <c r="R60" s="127">
        <v>11</v>
      </c>
      <c r="S60" s="127"/>
      <c r="T60" s="127">
        <f t="shared" si="11"/>
        <v>219</v>
      </c>
      <c r="U60" s="45"/>
      <c r="V60" s="186"/>
      <c r="W60" s="186"/>
      <c r="X60" s="186"/>
      <c r="Y60" s="186"/>
      <c r="Z60" s="186"/>
      <c r="AA60" s="186"/>
      <c r="AB60" s="186"/>
      <c r="AC60" s="186"/>
      <c r="AD60" s="186"/>
      <c r="AE60" s="186"/>
      <c r="AF60" s="186"/>
      <c r="AG60" s="186"/>
      <c r="AH60" s="186"/>
      <c r="AI60" s="186"/>
      <c r="AJ60" s="186"/>
      <c r="AK60" s="186"/>
      <c r="AL60" s="186"/>
      <c r="AM60" s="187"/>
      <c r="AN60" s="187"/>
      <c r="AO60" s="187"/>
      <c r="AP60" s="187"/>
      <c r="AQ60" s="187"/>
      <c r="AR60" s="187"/>
      <c r="AS60" s="187"/>
      <c r="AT60" s="187"/>
      <c r="AU60" s="187"/>
      <c r="AV60" s="187"/>
      <c r="AW60" s="187"/>
      <c r="AX60" s="187"/>
      <c r="AY60" s="187"/>
      <c r="AZ60" s="187"/>
      <c r="BA60" s="187"/>
      <c r="BB60" s="187"/>
      <c r="BC60" s="187"/>
    </row>
    <row r="61" spans="1:55" ht="14.1" customHeight="1" x14ac:dyDescent="0.25">
      <c r="A61" s="132"/>
      <c r="B61" s="91" t="s">
        <v>12</v>
      </c>
      <c r="C61" s="127">
        <v>37</v>
      </c>
      <c r="D61" s="127">
        <v>58</v>
      </c>
      <c r="E61" s="127">
        <v>42</v>
      </c>
      <c r="F61" s="127">
        <v>42</v>
      </c>
      <c r="G61" s="127">
        <v>43</v>
      </c>
      <c r="H61" s="127">
        <v>44</v>
      </c>
      <c r="I61" s="127">
        <v>43</v>
      </c>
      <c r="J61" s="127">
        <v>39</v>
      </c>
      <c r="K61" s="127">
        <v>37</v>
      </c>
      <c r="L61" s="127">
        <v>40</v>
      </c>
      <c r="M61" s="127">
        <v>36</v>
      </c>
      <c r="N61" s="127">
        <v>41</v>
      </c>
      <c r="O61" s="127">
        <v>28</v>
      </c>
      <c r="P61" s="127">
        <v>73</v>
      </c>
      <c r="Q61" s="127">
        <v>53</v>
      </c>
      <c r="R61" s="127">
        <v>42</v>
      </c>
      <c r="S61" s="127"/>
      <c r="T61" s="127">
        <f t="shared" si="11"/>
        <v>698</v>
      </c>
      <c r="U61" s="45"/>
      <c r="V61" s="186"/>
      <c r="W61" s="186"/>
      <c r="X61" s="186"/>
      <c r="Y61" s="186"/>
      <c r="Z61" s="186"/>
      <c r="AA61" s="186"/>
      <c r="AB61" s="186"/>
      <c r="AC61" s="186"/>
      <c r="AD61" s="186"/>
      <c r="AE61" s="186"/>
      <c r="AF61" s="186"/>
      <c r="AG61" s="186"/>
      <c r="AH61" s="186"/>
      <c r="AI61" s="186"/>
      <c r="AJ61" s="186"/>
      <c r="AK61" s="186"/>
      <c r="AL61" s="186"/>
      <c r="AM61" s="187"/>
      <c r="AN61" s="187"/>
      <c r="AO61" s="187"/>
      <c r="AP61" s="187"/>
      <c r="AQ61" s="187"/>
      <c r="AR61" s="187"/>
      <c r="AS61" s="187"/>
      <c r="AT61" s="187"/>
      <c r="AU61" s="187"/>
      <c r="AV61" s="187"/>
      <c r="AW61" s="187"/>
      <c r="AX61" s="187"/>
      <c r="AY61" s="187"/>
      <c r="AZ61" s="187"/>
      <c r="BA61" s="187"/>
      <c r="BB61" s="187"/>
      <c r="BC61" s="187"/>
    </row>
    <row r="62" spans="1:55" ht="14.1" customHeight="1" x14ac:dyDescent="0.25">
      <c r="A62" s="132"/>
      <c r="B62" s="91" t="s">
        <v>125</v>
      </c>
      <c r="C62" s="127">
        <v>35</v>
      </c>
      <c r="D62" s="127">
        <v>60</v>
      </c>
      <c r="E62" s="127">
        <v>50</v>
      </c>
      <c r="F62" s="127">
        <v>40</v>
      </c>
      <c r="G62" s="127">
        <v>36</v>
      </c>
      <c r="H62" s="127">
        <v>28</v>
      </c>
      <c r="I62" s="127">
        <v>32</v>
      </c>
      <c r="J62" s="127">
        <v>41</v>
      </c>
      <c r="K62" s="127">
        <v>42</v>
      </c>
      <c r="L62" s="127">
        <v>28</v>
      </c>
      <c r="M62" s="127">
        <v>26</v>
      </c>
      <c r="N62" s="127">
        <v>31</v>
      </c>
      <c r="O62" s="127">
        <v>30</v>
      </c>
      <c r="P62" s="127">
        <v>46</v>
      </c>
      <c r="Q62" s="127">
        <v>71</v>
      </c>
      <c r="R62" s="127">
        <v>78</v>
      </c>
      <c r="S62" s="127"/>
      <c r="T62" s="127">
        <f t="shared" si="11"/>
        <v>674</v>
      </c>
      <c r="U62" s="45"/>
      <c r="V62" s="186"/>
      <c r="W62" s="186"/>
      <c r="X62" s="186"/>
      <c r="Y62" s="186"/>
      <c r="Z62" s="186"/>
      <c r="AA62" s="186"/>
      <c r="AB62" s="186"/>
      <c r="AC62" s="186"/>
      <c r="AD62" s="186"/>
      <c r="AE62" s="186"/>
      <c r="AF62" s="186"/>
      <c r="AG62" s="186"/>
      <c r="AH62" s="186"/>
      <c r="AI62" s="186"/>
      <c r="AJ62" s="186"/>
      <c r="AK62" s="186"/>
      <c r="AL62" s="186"/>
      <c r="AM62" s="187"/>
      <c r="AN62" s="187"/>
      <c r="AO62" s="187"/>
      <c r="AP62" s="187"/>
      <c r="AQ62" s="187"/>
      <c r="AR62" s="187"/>
      <c r="AS62" s="187"/>
      <c r="AT62" s="187"/>
      <c r="AU62" s="187"/>
      <c r="AV62" s="187"/>
      <c r="AW62" s="187"/>
      <c r="AX62" s="187"/>
      <c r="AY62" s="187"/>
      <c r="AZ62" s="187"/>
      <c r="BA62" s="187"/>
      <c r="BB62" s="187"/>
      <c r="BC62" s="187"/>
    </row>
    <row r="63" spans="1:55" ht="14.1" customHeight="1" x14ac:dyDescent="0.25">
      <c r="A63" s="132"/>
      <c r="B63" s="91" t="s">
        <v>126</v>
      </c>
      <c r="C63" s="127">
        <v>25</v>
      </c>
      <c r="D63" s="127">
        <v>37</v>
      </c>
      <c r="E63" s="127">
        <v>40</v>
      </c>
      <c r="F63" s="127">
        <v>26</v>
      </c>
      <c r="G63" s="127">
        <v>26</v>
      </c>
      <c r="H63" s="127">
        <v>30</v>
      </c>
      <c r="I63" s="127">
        <v>24</v>
      </c>
      <c r="J63" s="127">
        <v>24</v>
      </c>
      <c r="K63" s="127">
        <v>34</v>
      </c>
      <c r="L63" s="127">
        <v>35</v>
      </c>
      <c r="M63" s="127">
        <v>37</v>
      </c>
      <c r="N63" s="127">
        <v>39</v>
      </c>
      <c r="O63" s="127">
        <v>47</v>
      </c>
      <c r="P63" s="127">
        <v>26</v>
      </c>
      <c r="Q63" s="127">
        <v>38</v>
      </c>
      <c r="R63" s="127">
        <v>47</v>
      </c>
      <c r="S63" s="127"/>
      <c r="T63" s="127">
        <f t="shared" si="11"/>
        <v>535</v>
      </c>
      <c r="U63" s="45"/>
      <c r="V63" s="186"/>
      <c r="W63" s="186"/>
      <c r="X63" s="186"/>
      <c r="Y63" s="186"/>
      <c r="Z63" s="186"/>
      <c r="AA63" s="186"/>
      <c r="AB63" s="186"/>
      <c r="AC63" s="186"/>
      <c r="AD63" s="186"/>
      <c r="AE63" s="186"/>
      <c r="AF63" s="186"/>
      <c r="AG63" s="186"/>
      <c r="AH63" s="186"/>
      <c r="AI63" s="186"/>
      <c r="AJ63" s="186"/>
      <c r="AK63" s="186"/>
      <c r="AL63" s="186"/>
      <c r="AM63" s="187"/>
      <c r="AN63" s="187"/>
      <c r="AO63" s="187"/>
      <c r="AP63" s="187"/>
      <c r="AQ63" s="187"/>
      <c r="AR63" s="187"/>
      <c r="AS63" s="187"/>
      <c r="AT63" s="187"/>
      <c r="AU63" s="187"/>
      <c r="AV63" s="187"/>
      <c r="AW63" s="187"/>
      <c r="AX63" s="187"/>
      <c r="AY63" s="187"/>
      <c r="AZ63" s="187"/>
      <c r="BA63" s="187"/>
      <c r="BB63" s="187"/>
      <c r="BC63" s="187"/>
    </row>
    <row r="64" spans="1:55" ht="14.1" customHeight="1" x14ac:dyDescent="0.25">
      <c r="A64" s="132"/>
      <c r="B64" s="91" t="s">
        <v>127</v>
      </c>
      <c r="C64" s="127">
        <v>21</v>
      </c>
      <c r="D64" s="127">
        <v>25</v>
      </c>
      <c r="E64" s="127">
        <v>31</v>
      </c>
      <c r="F64" s="127">
        <v>16</v>
      </c>
      <c r="G64" s="127">
        <v>29</v>
      </c>
      <c r="H64" s="127">
        <v>21</v>
      </c>
      <c r="I64" s="127">
        <v>31</v>
      </c>
      <c r="J64" s="127">
        <v>16</v>
      </c>
      <c r="K64" s="127">
        <v>29</v>
      </c>
      <c r="L64" s="127">
        <v>25</v>
      </c>
      <c r="M64" s="127">
        <v>18</v>
      </c>
      <c r="N64" s="127">
        <v>41</v>
      </c>
      <c r="O64" s="127">
        <v>10</v>
      </c>
      <c r="P64" s="127">
        <v>44</v>
      </c>
      <c r="Q64" s="127">
        <v>32</v>
      </c>
      <c r="R64" s="127">
        <v>35</v>
      </c>
      <c r="S64" s="127"/>
      <c r="T64" s="127">
        <f t="shared" si="11"/>
        <v>424</v>
      </c>
      <c r="U64" s="45"/>
      <c r="V64" s="186"/>
      <c r="W64" s="186"/>
      <c r="X64" s="186"/>
      <c r="Y64" s="186"/>
      <c r="Z64" s="186"/>
      <c r="AA64" s="186"/>
      <c r="AB64" s="186"/>
      <c r="AC64" s="186"/>
      <c r="AD64" s="186"/>
      <c r="AE64" s="186"/>
      <c r="AF64" s="186"/>
      <c r="AG64" s="186"/>
      <c r="AH64" s="186"/>
      <c r="AI64" s="186"/>
      <c r="AJ64" s="186"/>
      <c r="AK64" s="186"/>
      <c r="AL64" s="186"/>
      <c r="AM64" s="187"/>
      <c r="AN64" s="187"/>
      <c r="AO64" s="187"/>
      <c r="AP64" s="187"/>
      <c r="AQ64" s="187"/>
      <c r="AR64" s="187"/>
      <c r="AS64" s="187"/>
      <c r="AT64" s="187"/>
      <c r="AU64" s="187"/>
      <c r="AV64" s="187"/>
      <c r="AW64" s="187"/>
      <c r="AX64" s="187"/>
      <c r="AY64" s="187"/>
      <c r="AZ64" s="187"/>
      <c r="BA64" s="187"/>
      <c r="BB64" s="187"/>
      <c r="BC64" s="187"/>
    </row>
    <row r="65" spans="1:55" ht="14.1" customHeight="1" x14ac:dyDescent="0.25">
      <c r="A65" s="132"/>
      <c r="B65" s="91" t="s">
        <v>128</v>
      </c>
      <c r="C65" s="127">
        <v>23</v>
      </c>
      <c r="D65" s="127">
        <v>34</v>
      </c>
      <c r="E65" s="127">
        <v>26</v>
      </c>
      <c r="F65" s="127">
        <v>24</v>
      </c>
      <c r="G65" s="127">
        <v>17</v>
      </c>
      <c r="H65" s="127">
        <v>28</v>
      </c>
      <c r="I65" s="127">
        <v>22</v>
      </c>
      <c r="J65" s="127">
        <v>19</v>
      </c>
      <c r="K65" s="127">
        <v>23</v>
      </c>
      <c r="L65" s="127">
        <v>23</v>
      </c>
      <c r="M65" s="127">
        <v>23</v>
      </c>
      <c r="N65" s="127">
        <v>18</v>
      </c>
      <c r="O65" s="127">
        <v>15</v>
      </c>
      <c r="P65" s="127">
        <v>26</v>
      </c>
      <c r="Q65" s="127">
        <v>55</v>
      </c>
      <c r="R65" s="127">
        <v>36</v>
      </c>
      <c r="S65" s="127"/>
      <c r="T65" s="127">
        <f t="shared" si="11"/>
        <v>412</v>
      </c>
      <c r="U65" s="45"/>
      <c r="V65" s="186"/>
      <c r="W65" s="186"/>
      <c r="X65" s="186"/>
      <c r="Y65" s="186"/>
      <c r="Z65" s="186"/>
      <c r="AA65" s="186"/>
      <c r="AB65" s="186"/>
      <c r="AC65" s="186"/>
      <c r="AD65" s="186"/>
      <c r="AE65" s="186"/>
      <c r="AF65" s="186"/>
      <c r="AG65" s="186"/>
      <c r="AH65" s="186"/>
      <c r="AI65" s="186"/>
      <c r="AJ65" s="186"/>
      <c r="AK65" s="186"/>
      <c r="AL65" s="186"/>
      <c r="AM65" s="187"/>
      <c r="AN65" s="187"/>
      <c r="AO65" s="187"/>
      <c r="AP65" s="187"/>
      <c r="AQ65" s="187"/>
      <c r="AR65" s="187"/>
      <c r="AS65" s="187"/>
      <c r="AT65" s="187"/>
      <c r="AU65" s="187"/>
      <c r="AV65" s="187"/>
      <c r="AW65" s="187"/>
      <c r="AX65" s="187"/>
      <c r="AY65" s="187"/>
      <c r="AZ65" s="187"/>
      <c r="BA65" s="187"/>
      <c r="BB65" s="187"/>
      <c r="BC65" s="187"/>
    </row>
    <row r="66" spans="1:55" ht="14.1" customHeight="1" x14ac:dyDescent="0.25">
      <c r="A66" s="132"/>
      <c r="B66" s="91" t="s">
        <v>129</v>
      </c>
      <c r="C66" s="127">
        <v>13</v>
      </c>
      <c r="D66" s="127">
        <v>26</v>
      </c>
      <c r="E66" s="127">
        <v>23</v>
      </c>
      <c r="F66" s="127">
        <v>24</v>
      </c>
      <c r="G66" s="127">
        <v>18</v>
      </c>
      <c r="H66" s="127">
        <v>20</v>
      </c>
      <c r="I66" s="127">
        <v>24</v>
      </c>
      <c r="J66" s="127">
        <v>18</v>
      </c>
      <c r="K66" s="127">
        <v>16</v>
      </c>
      <c r="L66" s="127">
        <v>19</v>
      </c>
      <c r="M66" s="127">
        <v>9</v>
      </c>
      <c r="N66" s="127">
        <v>14</v>
      </c>
      <c r="O66" s="127">
        <v>20</v>
      </c>
      <c r="P66" s="127">
        <v>20</v>
      </c>
      <c r="Q66" s="127">
        <v>32</v>
      </c>
      <c r="R66" s="127">
        <v>39</v>
      </c>
      <c r="S66" s="127"/>
      <c r="T66" s="127">
        <f t="shared" si="11"/>
        <v>335</v>
      </c>
      <c r="U66" s="45"/>
      <c r="V66" s="186"/>
      <c r="W66" s="186"/>
      <c r="X66" s="186"/>
      <c r="Y66" s="186"/>
      <c r="Z66" s="186"/>
      <c r="AA66" s="186"/>
      <c r="AB66" s="186"/>
      <c r="AC66" s="186"/>
      <c r="AD66" s="186"/>
      <c r="AE66" s="186"/>
      <c r="AF66" s="186"/>
      <c r="AG66" s="186"/>
      <c r="AH66" s="186"/>
      <c r="AI66" s="186"/>
      <c r="AJ66" s="186"/>
      <c r="AK66" s="186"/>
      <c r="AL66" s="186"/>
      <c r="AM66" s="187"/>
      <c r="AN66" s="187"/>
      <c r="AO66" s="187"/>
      <c r="AP66" s="187"/>
      <c r="AQ66" s="187"/>
      <c r="AR66" s="187"/>
      <c r="AS66" s="187"/>
      <c r="AT66" s="187"/>
      <c r="AU66" s="187"/>
      <c r="AV66" s="187"/>
      <c r="AW66" s="187"/>
      <c r="AX66" s="187"/>
      <c r="AY66" s="187"/>
      <c r="AZ66" s="187"/>
      <c r="BA66" s="187"/>
      <c r="BB66" s="187"/>
      <c r="BC66" s="187"/>
    </row>
    <row r="67" spans="1:55" ht="14.1" customHeight="1" x14ac:dyDescent="0.25">
      <c r="A67" s="132"/>
      <c r="B67" s="91" t="s">
        <v>130</v>
      </c>
      <c r="C67" s="127">
        <v>45</v>
      </c>
      <c r="D67" s="127">
        <v>61</v>
      </c>
      <c r="E67" s="127">
        <v>36</v>
      </c>
      <c r="F67" s="127">
        <v>40</v>
      </c>
      <c r="G67" s="127">
        <v>29</v>
      </c>
      <c r="H67" s="127">
        <v>31</v>
      </c>
      <c r="I67" s="127">
        <v>32</v>
      </c>
      <c r="J67" s="127">
        <v>35</v>
      </c>
      <c r="K67" s="127">
        <v>31</v>
      </c>
      <c r="L67" s="127">
        <v>48</v>
      </c>
      <c r="M67" s="127">
        <v>28</v>
      </c>
      <c r="N67" s="127">
        <v>31</v>
      </c>
      <c r="O67" s="127">
        <v>48</v>
      </c>
      <c r="P67" s="127">
        <v>48</v>
      </c>
      <c r="Q67" s="127">
        <v>57</v>
      </c>
      <c r="R67" s="127">
        <v>47</v>
      </c>
      <c r="S67" s="127"/>
      <c r="T67" s="127">
        <f t="shared" si="11"/>
        <v>647</v>
      </c>
      <c r="U67" s="45"/>
      <c r="V67" s="186"/>
      <c r="W67" s="186"/>
      <c r="X67" s="186"/>
      <c r="Y67" s="186"/>
      <c r="Z67" s="186"/>
      <c r="AA67" s="186"/>
      <c r="AB67" s="186"/>
      <c r="AC67" s="186"/>
      <c r="AD67" s="186"/>
      <c r="AE67" s="186"/>
      <c r="AF67" s="186"/>
      <c r="AG67" s="186"/>
      <c r="AH67" s="186"/>
      <c r="AI67" s="186"/>
      <c r="AJ67" s="186"/>
      <c r="AK67" s="186"/>
      <c r="AL67" s="186"/>
      <c r="AM67" s="187"/>
      <c r="AN67" s="187"/>
      <c r="AO67" s="187"/>
      <c r="AP67" s="187"/>
      <c r="AQ67" s="187"/>
      <c r="AR67" s="187"/>
      <c r="AS67" s="187"/>
      <c r="AT67" s="187"/>
      <c r="AU67" s="187"/>
      <c r="AV67" s="187"/>
      <c r="AW67" s="187"/>
      <c r="AX67" s="187"/>
      <c r="AY67" s="187"/>
      <c r="AZ67" s="187"/>
      <c r="BA67" s="187"/>
      <c r="BB67" s="187"/>
      <c r="BC67" s="187"/>
    </row>
    <row r="68" spans="1:55" ht="14.1" customHeight="1" x14ac:dyDescent="0.25">
      <c r="A68" s="132"/>
      <c r="B68" s="91" t="s">
        <v>13</v>
      </c>
      <c r="C68" s="127">
        <v>70</v>
      </c>
      <c r="D68" s="127">
        <v>96</v>
      </c>
      <c r="E68" s="127">
        <v>96</v>
      </c>
      <c r="F68" s="127">
        <v>96</v>
      </c>
      <c r="G68" s="127">
        <v>79</v>
      </c>
      <c r="H68" s="127">
        <v>81</v>
      </c>
      <c r="I68" s="127">
        <v>80</v>
      </c>
      <c r="J68" s="127">
        <v>88</v>
      </c>
      <c r="K68" s="127">
        <v>79</v>
      </c>
      <c r="L68" s="127">
        <v>79</v>
      </c>
      <c r="M68" s="127">
        <v>80</v>
      </c>
      <c r="N68" s="127">
        <v>70</v>
      </c>
      <c r="O68" s="127">
        <v>98</v>
      </c>
      <c r="P68" s="127">
        <v>82</v>
      </c>
      <c r="Q68" s="127">
        <v>109</v>
      </c>
      <c r="R68" s="127">
        <v>113</v>
      </c>
      <c r="S68" s="127"/>
      <c r="T68" s="127">
        <f t="shared" si="11"/>
        <v>1396</v>
      </c>
      <c r="U68" s="45"/>
      <c r="V68" s="186"/>
      <c r="W68" s="186"/>
      <c r="X68" s="186"/>
      <c r="Y68" s="186"/>
      <c r="Z68" s="186"/>
      <c r="AA68" s="186"/>
      <c r="AB68" s="186"/>
      <c r="AC68" s="186"/>
      <c r="AD68" s="186"/>
      <c r="AE68" s="186"/>
      <c r="AF68" s="186"/>
      <c r="AG68" s="186"/>
      <c r="AH68" s="186"/>
      <c r="AI68" s="186"/>
      <c r="AJ68" s="186"/>
      <c r="AK68" s="186"/>
      <c r="AL68" s="186"/>
      <c r="AM68" s="187"/>
      <c r="AN68" s="187"/>
      <c r="AO68" s="187"/>
      <c r="AP68" s="187"/>
      <c r="AQ68" s="187"/>
      <c r="AR68" s="187"/>
      <c r="AS68" s="187"/>
      <c r="AT68" s="187"/>
      <c r="AU68" s="187"/>
      <c r="AV68" s="187"/>
      <c r="AW68" s="187"/>
      <c r="AX68" s="187"/>
      <c r="AY68" s="187"/>
      <c r="AZ68" s="187"/>
      <c r="BA68" s="187"/>
      <c r="BB68" s="187"/>
      <c r="BC68" s="187"/>
    </row>
    <row r="69" spans="1:55" ht="14.1" customHeight="1" x14ac:dyDescent="0.25">
      <c r="A69" s="132"/>
      <c r="B69" s="91" t="s">
        <v>131</v>
      </c>
      <c r="C69" s="127">
        <v>123</v>
      </c>
      <c r="D69" s="127">
        <v>189</v>
      </c>
      <c r="E69" s="127">
        <v>143</v>
      </c>
      <c r="F69" s="127">
        <v>114</v>
      </c>
      <c r="G69" s="127">
        <v>139</v>
      </c>
      <c r="H69" s="127">
        <v>130</v>
      </c>
      <c r="I69" s="127">
        <v>113</v>
      </c>
      <c r="J69" s="127">
        <v>119</v>
      </c>
      <c r="K69" s="127">
        <v>126</v>
      </c>
      <c r="L69" s="127">
        <v>153</v>
      </c>
      <c r="M69" s="127">
        <v>100</v>
      </c>
      <c r="N69" s="127">
        <v>117</v>
      </c>
      <c r="O69" s="127">
        <v>77</v>
      </c>
      <c r="P69" s="127">
        <v>234</v>
      </c>
      <c r="Q69" s="127">
        <v>257</v>
      </c>
      <c r="R69" s="127">
        <v>224</v>
      </c>
      <c r="S69" s="127"/>
      <c r="T69" s="127">
        <f t="shared" si="11"/>
        <v>2358</v>
      </c>
      <c r="U69" s="45"/>
      <c r="V69" s="186"/>
      <c r="W69" s="186"/>
      <c r="X69" s="186"/>
      <c r="Y69" s="186"/>
      <c r="Z69" s="186"/>
      <c r="AA69" s="186"/>
      <c r="AB69" s="186"/>
      <c r="AC69" s="186"/>
      <c r="AD69" s="186"/>
      <c r="AE69" s="186"/>
      <c r="AF69" s="186"/>
      <c r="AG69" s="186"/>
      <c r="AH69" s="186"/>
      <c r="AI69" s="186"/>
      <c r="AJ69" s="186"/>
      <c r="AK69" s="186"/>
      <c r="AL69" s="186"/>
      <c r="AM69" s="187"/>
      <c r="AN69" s="187"/>
      <c r="AO69" s="187"/>
      <c r="AP69" s="187"/>
      <c r="AQ69" s="187"/>
      <c r="AR69" s="187"/>
      <c r="AS69" s="187"/>
      <c r="AT69" s="187"/>
      <c r="AU69" s="187"/>
      <c r="AV69" s="187"/>
      <c r="AW69" s="187"/>
      <c r="AX69" s="187"/>
      <c r="AY69" s="187"/>
      <c r="AZ69" s="187"/>
      <c r="BA69" s="187"/>
      <c r="BB69" s="187"/>
      <c r="BC69" s="187"/>
    </row>
    <row r="70" spans="1:55" ht="14.1" customHeight="1" x14ac:dyDescent="0.25">
      <c r="A70" s="132"/>
      <c r="B70" s="91" t="s">
        <v>17</v>
      </c>
      <c r="C70" s="127">
        <v>59</v>
      </c>
      <c r="D70" s="127">
        <v>60</v>
      </c>
      <c r="E70" s="127">
        <v>64</v>
      </c>
      <c r="F70" s="127">
        <v>52</v>
      </c>
      <c r="G70" s="127">
        <v>59</v>
      </c>
      <c r="H70" s="127">
        <v>44</v>
      </c>
      <c r="I70" s="127">
        <v>42</v>
      </c>
      <c r="J70" s="127">
        <v>49</v>
      </c>
      <c r="K70" s="127">
        <v>63</v>
      </c>
      <c r="L70" s="127">
        <v>48</v>
      </c>
      <c r="M70" s="127">
        <v>55</v>
      </c>
      <c r="N70" s="127">
        <v>56</v>
      </c>
      <c r="O70" s="127">
        <v>41</v>
      </c>
      <c r="P70" s="127">
        <v>68</v>
      </c>
      <c r="Q70" s="127">
        <v>71</v>
      </c>
      <c r="R70" s="127">
        <v>66</v>
      </c>
      <c r="S70" s="127"/>
      <c r="T70" s="127">
        <f t="shared" si="11"/>
        <v>897</v>
      </c>
      <c r="U70" s="45"/>
      <c r="V70" s="186"/>
      <c r="W70" s="186"/>
      <c r="X70" s="186"/>
      <c r="Y70" s="186"/>
      <c r="Z70" s="186"/>
      <c r="AA70" s="186"/>
      <c r="AB70" s="186"/>
      <c r="AC70" s="186"/>
      <c r="AD70" s="186"/>
      <c r="AE70" s="186"/>
      <c r="AF70" s="186"/>
      <c r="AG70" s="186"/>
      <c r="AH70" s="186"/>
      <c r="AI70" s="186"/>
      <c r="AJ70" s="186"/>
      <c r="AK70" s="186"/>
      <c r="AL70" s="186"/>
      <c r="AM70" s="187"/>
      <c r="AN70" s="187"/>
      <c r="AO70" s="187"/>
      <c r="AP70" s="187"/>
      <c r="AQ70" s="187"/>
      <c r="AR70" s="187"/>
      <c r="AS70" s="187"/>
      <c r="AT70" s="187"/>
      <c r="AU70" s="187"/>
      <c r="AV70" s="187"/>
      <c r="AW70" s="187"/>
      <c r="AX70" s="187"/>
      <c r="AY70" s="187"/>
      <c r="AZ70" s="187"/>
      <c r="BA70" s="187"/>
      <c r="BB70" s="187"/>
      <c r="BC70" s="187"/>
    </row>
    <row r="71" spans="1:55" ht="14.1" customHeight="1" x14ac:dyDescent="0.25">
      <c r="A71" s="132"/>
      <c r="B71" s="91" t="s">
        <v>132</v>
      </c>
      <c r="C71" s="127">
        <v>25</v>
      </c>
      <c r="D71" s="127">
        <v>24</v>
      </c>
      <c r="E71" s="127">
        <v>28</v>
      </c>
      <c r="F71" s="127">
        <v>18</v>
      </c>
      <c r="G71" s="127">
        <v>23</v>
      </c>
      <c r="H71" s="127">
        <v>23</v>
      </c>
      <c r="I71" s="127">
        <v>20</v>
      </c>
      <c r="J71" s="127">
        <v>20</v>
      </c>
      <c r="K71" s="127">
        <v>26</v>
      </c>
      <c r="L71" s="127">
        <v>21</v>
      </c>
      <c r="M71" s="127">
        <v>15</v>
      </c>
      <c r="N71" s="127">
        <v>23</v>
      </c>
      <c r="O71" s="127">
        <v>13</v>
      </c>
      <c r="P71" s="127">
        <v>63</v>
      </c>
      <c r="Q71" s="127">
        <v>64</v>
      </c>
      <c r="R71" s="127">
        <v>62</v>
      </c>
      <c r="S71" s="127"/>
      <c r="T71" s="127">
        <f t="shared" si="11"/>
        <v>468</v>
      </c>
      <c r="U71" s="45"/>
      <c r="V71" s="186"/>
      <c r="W71" s="186"/>
      <c r="X71" s="186"/>
      <c r="Y71" s="186"/>
      <c r="Z71" s="186"/>
      <c r="AA71" s="186"/>
      <c r="AB71" s="186"/>
      <c r="AC71" s="186"/>
      <c r="AD71" s="186"/>
      <c r="AE71" s="186"/>
      <c r="AF71" s="186"/>
      <c r="AG71" s="186"/>
      <c r="AH71" s="186"/>
      <c r="AI71" s="186"/>
      <c r="AJ71" s="186"/>
      <c r="AK71" s="186"/>
      <c r="AL71" s="186"/>
      <c r="AM71" s="187"/>
      <c r="AN71" s="187"/>
      <c r="AO71" s="187"/>
      <c r="AP71" s="187"/>
      <c r="AQ71" s="187"/>
      <c r="AR71" s="187"/>
      <c r="AS71" s="187"/>
      <c r="AT71" s="187"/>
      <c r="AU71" s="187"/>
      <c r="AV71" s="187"/>
      <c r="AW71" s="187"/>
      <c r="AX71" s="187"/>
      <c r="AY71" s="187"/>
      <c r="AZ71" s="187"/>
      <c r="BA71" s="187"/>
      <c r="BB71" s="187"/>
      <c r="BC71" s="187"/>
    </row>
    <row r="72" spans="1:55" ht="14.1" customHeight="1" x14ac:dyDescent="0.25">
      <c r="A72" s="132"/>
      <c r="B72" s="91" t="s">
        <v>133</v>
      </c>
      <c r="C72" s="127">
        <v>20</v>
      </c>
      <c r="D72" s="127">
        <v>20</v>
      </c>
      <c r="E72" s="127">
        <v>14</v>
      </c>
      <c r="F72" s="127">
        <v>19</v>
      </c>
      <c r="G72" s="127">
        <v>20</v>
      </c>
      <c r="H72" s="127">
        <v>17</v>
      </c>
      <c r="I72" s="127">
        <v>17</v>
      </c>
      <c r="J72" s="127">
        <v>17</v>
      </c>
      <c r="K72" s="127">
        <v>21</v>
      </c>
      <c r="L72" s="127">
        <v>13</v>
      </c>
      <c r="M72" s="127">
        <v>13</v>
      </c>
      <c r="N72" s="127">
        <v>19</v>
      </c>
      <c r="O72" s="127">
        <v>16</v>
      </c>
      <c r="P72" s="127">
        <v>33</v>
      </c>
      <c r="Q72" s="127">
        <v>33</v>
      </c>
      <c r="R72" s="127">
        <v>31</v>
      </c>
      <c r="S72" s="127"/>
      <c r="T72" s="127">
        <f t="shared" si="11"/>
        <v>323</v>
      </c>
      <c r="U72" s="45"/>
      <c r="V72" s="186"/>
      <c r="W72" s="186"/>
      <c r="X72" s="186"/>
      <c r="Y72" s="186"/>
      <c r="Z72" s="186"/>
      <c r="AA72" s="186"/>
      <c r="AB72" s="186"/>
      <c r="AC72" s="186"/>
      <c r="AD72" s="186"/>
      <c r="AE72" s="186"/>
      <c r="AF72" s="186"/>
      <c r="AG72" s="186"/>
      <c r="AH72" s="186"/>
      <c r="AI72" s="186"/>
      <c r="AJ72" s="186"/>
      <c r="AK72" s="186"/>
      <c r="AL72" s="186"/>
      <c r="AM72" s="187"/>
      <c r="AN72" s="187"/>
      <c r="AO72" s="187"/>
      <c r="AP72" s="187"/>
      <c r="AQ72" s="187"/>
      <c r="AR72" s="187"/>
      <c r="AS72" s="187"/>
      <c r="AT72" s="187"/>
      <c r="AU72" s="187"/>
      <c r="AV72" s="187"/>
      <c r="AW72" s="187"/>
      <c r="AX72" s="187"/>
      <c r="AY72" s="187"/>
      <c r="AZ72" s="187"/>
      <c r="BA72" s="187"/>
      <c r="BB72" s="187"/>
      <c r="BC72" s="187"/>
    </row>
    <row r="73" spans="1:55" ht="14.1" customHeight="1" x14ac:dyDescent="0.25">
      <c r="A73" s="132"/>
      <c r="B73" s="91" t="s">
        <v>134</v>
      </c>
      <c r="C73" s="127">
        <v>27</v>
      </c>
      <c r="D73" s="127">
        <v>23</v>
      </c>
      <c r="E73" s="127">
        <v>20</v>
      </c>
      <c r="F73" s="127">
        <v>23</v>
      </c>
      <c r="G73" s="127">
        <v>15</v>
      </c>
      <c r="H73" s="127">
        <v>30</v>
      </c>
      <c r="I73" s="127">
        <v>18</v>
      </c>
      <c r="J73" s="127">
        <v>19</v>
      </c>
      <c r="K73" s="127">
        <v>14</v>
      </c>
      <c r="L73" s="127">
        <v>20</v>
      </c>
      <c r="M73" s="127">
        <v>21</v>
      </c>
      <c r="N73" s="127">
        <v>27</v>
      </c>
      <c r="O73" s="127">
        <v>21</v>
      </c>
      <c r="P73" s="127">
        <v>25</v>
      </c>
      <c r="Q73" s="127">
        <v>17</v>
      </c>
      <c r="R73" s="127">
        <v>29</v>
      </c>
      <c r="S73" s="127"/>
      <c r="T73" s="127">
        <f t="shared" si="11"/>
        <v>349</v>
      </c>
      <c r="U73" s="45"/>
      <c r="V73" s="186"/>
      <c r="W73" s="186"/>
      <c r="X73" s="186"/>
      <c r="Y73" s="186"/>
      <c r="Z73" s="186"/>
      <c r="AA73" s="186"/>
      <c r="AB73" s="186"/>
      <c r="AC73" s="186"/>
      <c r="AD73" s="186"/>
      <c r="AE73" s="186"/>
      <c r="AF73" s="186"/>
      <c r="AG73" s="186"/>
      <c r="AH73" s="186"/>
      <c r="AI73" s="186"/>
      <c r="AJ73" s="186"/>
      <c r="AK73" s="186"/>
      <c r="AL73" s="186"/>
      <c r="AM73" s="187"/>
      <c r="AN73" s="187"/>
      <c r="AO73" s="187"/>
      <c r="AP73" s="187"/>
      <c r="AQ73" s="187"/>
      <c r="AR73" s="187"/>
      <c r="AS73" s="187"/>
      <c r="AT73" s="187"/>
      <c r="AU73" s="187"/>
      <c r="AV73" s="187"/>
      <c r="AW73" s="187"/>
      <c r="AX73" s="187"/>
      <c r="AY73" s="187"/>
      <c r="AZ73" s="187"/>
      <c r="BA73" s="187"/>
      <c r="BB73" s="187"/>
      <c r="BC73" s="187"/>
    </row>
    <row r="74" spans="1:55" ht="14.1" customHeight="1" x14ac:dyDescent="0.25">
      <c r="A74" s="132"/>
      <c r="B74" s="91" t="s">
        <v>135</v>
      </c>
      <c r="C74" s="127">
        <v>9</v>
      </c>
      <c r="D74" s="127">
        <v>8</v>
      </c>
      <c r="E74" s="127">
        <v>10</v>
      </c>
      <c r="F74" s="127">
        <v>10</v>
      </c>
      <c r="G74" s="127">
        <v>10</v>
      </c>
      <c r="H74" s="127">
        <v>11</v>
      </c>
      <c r="I74" s="127">
        <v>3</v>
      </c>
      <c r="J74" s="127">
        <v>8</v>
      </c>
      <c r="K74" s="127">
        <v>10</v>
      </c>
      <c r="L74" s="127">
        <v>6</v>
      </c>
      <c r="M74" s="127">
        <v>11</v>
      </c>
      <c r="N74" s="127">
        <v>5</v>
      </c>
      <c r="O74" s="127">
        <v>5</v>
      </c>
      <c r="P74" s="127">
        <v>6</v>
      </c>
      <c r="Q74" s="127">
        <v>8</v>
      </c>
      <c r="R74" s="127">
        <v>8</v>
      </c>
      <c r="S74" s="127"/>
      <c r="T74" s="127">
        <f t="shared" si="11"/>
        <v>128</v>
      </c>
      <c r="U74" s="45"/>
      <c r="V74" s="186"/>
      <c r="W74" s="186"/>
      <c r="X74" s="186"/>
      <c r="Y74" s="186"/>
      <c r="Z74" s="186"/>
      <c r="AA74" s="186"/>
      <c r="AB74" s="186"/>
      <c r="AC74" s="186"/>
      <c r="AD74" s="186"/>
      <c r="AE74" s="186"/>
      <c r="AF74" s="186"/>
      <c r="AG74" s="186"/>
      <c r="AH74" s="186"/>
      <c r="AI74" s="186"/>
      <c r="AJ74" s="186"/>
      <c r="AK74" s="186"/>
      <c r="AL74" s="186"/>
      <c r="AM74" s="187"/>
      <c r="AN74" s="187"/>
      <c r="AO74" s="187"/>
      <c r="AP74" s="187"/>
      <c r="AQ74" s="187"/>
      <c r="AR74" s="187"/>
      <c r="AS74" s="187"/>
      <c r="AT74" s="187"/>
      <c r="AU74" s="187"/>
      <c r="AV74" s="187"/>
      <c r="AW74" s="187"/>
      <c r="AX74" s="187"/>
      <c r="AY74" s="187"/>
      <c r="AZ74" s="187"/>
      <c r="BA74" s="187"/>
      <c r="BB74" s="187"/>
      <c r="BC74" s="187"/>
    </row>
    <row r="75" spans="1:55" ht="14.1" customHeight="1" x14ac:dyDescent="0.25">
      <c r="A75" s="132"/>
      <c r="B75" s="91" t="s">
        <v>136</v>
      </c>
      <c r="C75" s="127">
        <v>38</v>
      </c>
      <c r="D75" s="127">
        <v>43</v>
      </c>
      <c r="E75" s="127">
        <v>38</v>
      </c>
      <c r="F75" s="127">
        <v>37</v>
      </c>
      <c r="G75" s="127">
        <v>39</v>
      </c>
      <c r="H75" s="127">
        <v>24</v>
      </c>
      <c r="I75" s="127">
        <v>29</v>
      </c>
      <c r="J75" s="127">
        <v>46</v>
      </c>
      <c r="K75" s="127">
        <v>30</v>
      </c>
      <c r="L75" s="127">
        <v>40</v>
      </c>
      <c r="M75" s="127">
        <v>36</v>
      </c>
      <c r="N75" s="127">
        <v>36</v>
      </c>
      <c r="O75" s="127">
        <v>30</v>
      </c>
      <c r="P75" s="127">
        <v>52</v>
      </c>
      <c r="Q75" s="127">
        <v>46</v>
      </c>
      <c r="R75" s="127">
        <v>58</v>
      </c>
      <c r="S75" s="127"/>
      <c r="T75" s="127">
        <f t="shared" si="11"/>
        <v>622</v>
      </c>
      <c r="U75" s="45"/>
      <c r="V75" s="186"/>
      <c r="W75" s="186"/>
      <c r="X75" s="186"/>
      <c r="Y75" s="186"/>
      <c r="Z75" s="186"/>
      <c r="AA75" s="186"/>
      <c r="AB75" s="186"/>
      <c r="AC75" s="186"/>
      <c r="AD75" s="186"/>
      <c r="AE75" s="186"/>
      <c r="AF75" s="186"/>
      <c r="AG75" s="186"/>
      <c r="AH75" s="186"/>
      <c r="AI75" s="186"/>
      <c r="AJ75" s="186"/>
      <c r="AK75" s="186"/>
      <c r="AL75" s="186"/>
      <c r="AM75" s="187"/>
      <c r="AN75" s="187"/>
      <c r="AO75" s="187"/>
      <c r="AP75" s="187"/>
      <c r="AQ75" s="187"/>
      <c r="AR75" s="187"/>
      <c r="AS75" s="187"/>
      <c r="AT75" s="187"/>
      <c r="AU75" s="187"/>
      <c r="AV75" s="187"/>
      <c r="AW75" s="187"/>
      <c r="AX75" s="187"/>
      <c r="AY75" s="187"/>
      <c r="AZ75" s="187"/>
      <c r="BA75" s="187"/>
      <c r="BB75" s="187"/>
      <c r="BC75" s="187"/>
    </row>
    <row r="76" spans="1:55" ht="14.1" customHeight="1" x14ac:dyDescent="0.25">
      <c r="A76" s="132"/>
      <c r="B76" s="91" t="s">
        <v>137</v>
      </c>
      <c r="C76" s="127">
        <v>75</v>
      </c>
      <c r="D76" s="127">
        <v>103</v>
      </c>
      <c r="E76" s="127">
        <v>83</v>
      </c>
      <c r="F76" s="127">
        <v>86</v>
      </c>
      <c r="G76" s="127">
        <v>83</v>
      </c>
      <c r="H76" s="127">
        <v>82</v>
      </c>
      <c r="I76" s="127">
        <v>70</v>
      </c>
      <c r="J76" s="127">
        <v>66</v>
      </c>
      <c r="K76" s="127">
        <v>65</v>
      </c>
      <c r="L76" s="127">
        <v>81</v>
      </c>
      <c r="M76" s="127">
        <v>76</v>
      </c>
      <c r="N76" s="127">
        <v>71</v>
      </c>
      <c r="O76" s="127">
        <v>78</v>
      </c>
      <c r="P76" s="127">
        <v>117</v>
      </c>
      <c r="Q76" s="127">
        <v>133</v>
      </c>
      <c r="R76" s="127">
        <v>141</v>
      </c>
      <c r="S76" s="127"/>
      <c r="T76" s="127">
        <f t="shared" si="11"/>
        <v>1410</v>
      </c>
      <c r="U76" s="45"/>
      <c r="V76" s="186"/>
      <c r="W76" s="186"/>
      <c r="X76" s="186"/>
      <c r="Y76" s="186"/>
      <c r="Z76" s="186"/>
      <c r="AA76" s="186"/>
      <c r="AB76" s="186"/>
      <c r="AC76" s="186"/>
      <c r="AD76" s="186"/>
      <c r="AE76" s="186"/>
      <c r="AF76" s="186"/>
      <c r="AG76" s="186"/>
      <c r="AH76" s="186"/>
      <c r="AI76" s="186"/>
      <c r="AJ76" s="186"/>
      <c r="AK76" s="186"/>
      <c r="AL76" s="186"/>
      <c r="AM76" s="187"/>
      <c r="AN76" s="187"/>
      <c r="AO76" s="187"/>
      <c r="AP76" s="187"/>
      <c r="AQ76" s="187"/>
      <c r="AR76" s="187"/>
      <c r="AS76" s="187"/>
      <c r="AT76" s="187"/>
      <c r="AU76" s="187"/>
      <c r="AV76" s="187"/>
      <c r="AW76" s="187"/>
      <c r="AX76" s="187"/>
      <c r="AY76" s="187"/>
      <c r="AZ76" s="187"/>
      <c r="BA76" s="187"/>
      <c r="BB76" s="187"/>
      <c r="BC76" s="187"/>
    </row>
    <row r="77" spans="1:55" ht="14.1" customHeight="1" x14ac:dyDescent="0.25">
      <c r="A77" s="132"/>
      <c r="B77" s="91" t="s">
        <v>138</v>
      </c>
      <c r="C77" s="127">
        <v>1</v>
      </c>
      <c r="D77" s="127">
        <v>5</v>
      </c>
      <c r="E77" s="127">
        <v>2</v>
      </c>
      <c r="F77" s="127">
        <v>4</v>
      </c>
      <c r="G77" s="127">
        <v>2</v>
      </c>
      <c r="H77" s="127">
        <v>5</v>
      </c>
      <c r="I77" s="127">
        <v>3</v>
      </c>
      <c r="J77" s="127">
        <v>1</v>
      </c>
      <c r="K77" s="127">
        <v>4</v>
      </c>
      <c r="L77" s="127">
        <v>5</v>
      </c>
      <c r="M77" s="127">
        <v>6</v>
      </c>
      <c r="N77" s="127">
        <v>7</v>
      </c>
      <c r="O77" s="127">
        <v>8</v>
      </c>
      <c r="P77" s="127">
        <v>9</v>
      </c>
      <c r="Q77" s="127">
        <v>11</v>
      </c>
      <c r="R77" s="127">
        <v>4</v>
      </c>
      <c r="S77" s="127"/>
      <c r="T77" s="127">
        <f t="shared" si="11"/>
        <v>77</v>
      </c>
      <c r="U77" s="45"/>
      <c r="V77" s="186"/>
      <c r="W77" s="186"/>
      <c r="X77" s="186"/>
      <c r="Y77" s="186"/>
      <c r="Z77" s="186"/>
      <c r="AA77" s="186"/>
      <c r="AB77" s="186"/>
      <c r="AC77" s="186"/>
      <c r="AD77" s="186"/>
      <c r="AE77" s="186"/>
      <c r="AF77" s="186"/>
      <c r="AG77" s="186"/>
      <c r="AH77" s="186"/>
      <c r="AI77" s="186"/>
      <c r="AJ77" s="186"/>
      <c r="AK77" s="186"/>
      <c r="AL77" s="186"/>
      <c r="AM77" s="187"/>
      <c r="AN77" s="187"/>
      <c r="AO77" s="187"/>
      <c r="AP77" s="187"/>
      <c r="AQ77" s="187"/>
      <c r="AR77" s="187"/>
      <c r="AS77" s="187"/>
      <c r="AT77" s="187"/>
      <c r="AU77" s="187"/>
      <c r="AV77" s="187"/>
      <c r="AW77" s="187"/>
      <c r="AX77" s="187"/>
      <c r="AY77" s="187"/>
      <c r="AZ77" s="187"/>
      <c r="BA77" s="187"/>
      <c r="BB77" s="187"/>
      <c r="BC77" s="187"/>
    </row>
    <row r="78" spans="1:55" ht="14.1" customHeight="1" x14ac:dyDescent="0.25">
      <c r="A78" s="132"/>
      <c r="B78" s="91" t="s">
        <v>139</v>
      </c>
      <c r="C78" s="127">
        <v>35</v>
      </c>
      <c r="D78" s="127">
        <v>62</v>
      </c>
      <c r="E78" s="127">
        <v>39</v>
      </c>
      <c r="F78" s="127">
        <v>43</v>
      </c>
      <c r="G78" s="127">
        <v>34</v>
      </c>
      <c r="H78" s="127">
        <v>35</v>
      </c>
      <c r="I78" s="127">
        <v>41</v>
      </c>
      <c r="J78" s="127">
        <v>28</v>
      </c>
      <c r="K78" s="127">
        <v>35</v>
      </c>
      <c r="L78" s="127">
        <v>35</v>
      </c>
      <c r="M78" s="127">
        <v>39</v>
      </c>
      <c r="N78" s="127">
        <v>28</v>
      </c>
      <c r="O78" s="127">
        <v>44</v>
      </c>
      <c r="P78" s="127">
        <v>43</v>
      </c>
      <c r="Q78" s="127">
        <v>54</v>
      </c>
      <c r="R78" s="127">
        <v>47</v>
      </c>
      <c r="S78" s="127"/>
      <c r="T78" s="127">
        <f t="shared" si="11"/>
        <v>642</v>
      </c>
      <c r="U78" s="45"/>
      <c r="V78" s="186"/>
      <c r="W78" s="186"/>
      <c r="X78" s="186"/>
      <c r="Y78" s="186"/>
      <c r="Z78" s="186"/>
      <c r="AA78" s="186"/>
      <c r="AB78" s="186"/>
      <c r="AC78" s="186"/>
      <c r="AD78" s="186"/>
      <c r="AE78" s="186"/>
      <c r="AF78" s="186"/>
      <c r="AG78" s="186"/>
      <c r="AH78" s="186"/>
      <c r="AI78" s="186"/>
      <c r="AJ78" s="186"/>
      <c r="AK78" s="186"/>
      <c r="AL78" s="186"/>
      <c r="AM78" s="187"/>
      <c r="AN78" s="187"/>
      <c r="AO78" s="187"/>
      <c r="AP78" s="187"/>
      <c r="AQ78" s="187"/>
      <c r="AR78" s="187"/>
      <c r="AS78" s="187"/>
      <c r="AT78" s="187"/>
      <c r="AU78" s="187"/>
      <c r="AV78" s="187"/>
      <c r="AW78" s="187"/>
      <c r="AX78" s="187"/>
      <c r="AY78" s="187"/>
      <c r="AZ78" s="187"/>
      <c r="BA78" s="187"/>
      <c r="BB78" s="187"/>
      <c r="BC78" s="187"/>
    </row>
    <row r="79" spans="1:55" ht="14.1" customHeight="1" x14ac:dyDescent="0.25">
      <c r="A79" s="132"/>
      <c r="B79" s="91" t="s">
        <v>140</v>
      </c>
      <c r="C79" s="127">
        <v>43</v>
      </c>
      <c r="D79" s="127">
        <v>55</v>
      </c>
      <c r="E79" s="127">
        <v>46</v>
      </c>
      <c r="F79" s="127">
        <v>43</v>
      </c>
      <c r="G79" s="127">
        <v>33</v>
      </c>
      <c r="H79" s="127">
        <v>35</v>
      </c>
      <c r="I79" s="127">
        <v>39</v>
      </c>
      <c r="J79" s="127">
        <v>41</v>
      </c>
      <c r="K79" s="127">
        <v>37</v>
      </c>
      <c r="L79" s="127">
        <v>43</v>
      </c>
      <c r="M79" s="127">
        <v>39</v>
      </c>
      <c r="N79" s="127">
        <v>44</v>
      </c>
      <c r="O79" s="127">
        <v>26</v>
      </c>
      <c r="P79" s="127">
        <v>75</v>
      </c>
      <c r="Q79" s="127">
        <v>71</v>
      </c>
      <c r="R79" s="127">
        <v>81</v>
      </c>
      <c r="S79" s="127"/>
      <c r="T79" s="127">
        <f t="shared" si="11"/>
        <v>751</v>
      </c>
      <c r="U79" s="45"/>
      <c r="V79" s="186"/>
      <c r="W79" s="186"/>
      <c r="X79" s="186"/>
      <c r="Y79" s="186"/>
      <c r="Z79" s="186"/>
      <c r="AA79" s="186"/>
      <c r="AB79" s="186"/>
      <c r="AC79" s="186"/>
      <c r="AD79" s="186"/>
      <c r="AE79" s="186"/>
      <c r="AF79" s="186"/>
      <c r="AG79" s="186"/>
      <c r="AH79" s="186"/>
      <c r="AI79" s="186"/>
      <c r="AJ79" s="186"/>
      <c r="AK79" s="186"/>
      <c r="AL79" s="186"/>
      <c r="AM79" s="187"/>
      <c r="AN79" s="187"/>
      <c r="AO79" s="187"/>
      <c r="AP79" s="187"/>
      <c r="AQ79" s="187"/>
      <c r="AR79" s="187"/>
      <c r="AS79" s="187"/>
      <c r="AT79" s="187"/>
      <c r="AU79" s="187"/>
      <c r="AV79" s="187"/>
      <c r="AW79" s="187"/>
      <c r="AX79" s="187"/>
      <c r="AY79" s="187"/>
      <c r="AZ79" s="187"/>
      <c r="BA79" s="187"/>
      <c r="BB79" s="187"/>
      <c r="BC79" s="187"/>
    </row>
    <row r="80" spans="1:55" ht="14.1" customHeight="1" x14ac:dyDescent="0.25">
      <c r="A80" s="132"/>
      <c r="B80" s="91" t="s">
        <v>141</v>
      </c>
      <c r="C80" s="127">
        <v>20</v>
      </c>
      <c r="D80" s="127">
        <v>41</v>
      </c>
      <c r="E80" s="127">
        <v>38</v>
      </c>
      <c r="F80" s="127">
        <v>29</v>
      </c>
      <c r="G80" s="127">
        <v>27</v>
      </c>
      <c r="H80" s="127">
        <v>24</v>
      </c>
      <c r="I80" s="127">
        <v>25</v>
      </c>
      <c r="J80" s="127">
        <v>23</v>
      </c>
      <c r="K80" s="127">
        <v>35</v>
      </c>
      <c r="L80" s="127">
        <v>32</v>
      </c>
      <c r="M80" s="127">
        <v>29</v>
      </c>
      <c r="N80" s="127">
        <v>36</v>
      </c>
      <c r="O80" s="127">
        <v>23</v>
      </c>
      <c r="P80" s="127">
        <v>42</v>
      </c>
      <c r="Q80" s="127">
        <v>37</v>
      </c>
      <c r="R80" s="127">
        <v>31</v>
      </c>
      <c r="S80" s="127"/>
      <c r="T80" s="127">
        <f t="shared" si="11"/>
        <v>492</v>
      </c>
      <c r="U80" s="45"/>
      <c r="V80" s="186"/>
      <c r="W80" s="186"/>
      <c r="X80" s="186"/>
      <c r="Y80" s="186"/>
      <c r="Z80" s="186"/>
      <c r="AA80" s="186"/>
      <c r="AB80" s="186"/>
      <c r="AC80" s="186"/>
      <c r="AD80" s="186"/>
      <c r="AE80" s="186"/>
      <c r="AF80" s="186"/>
      <c r="AG80" s="186"/>
      <c r="AH80" s="186"/>
      <c r="AI80" s="186"/>
      <c r="AJ80" s="186"/>
      <c r="AK80" s="186"/>
      <c r="AL80" s="186"/>
      <c r="AM80" s="187"/>
      <c r="AN80" s="187"/>
      <c r="AO80" s="187"/>
      <c r="AP80" s="187"/>
      <c r="AQ80" s="187"/>
      <c r="AR80" s="187"/>
      <c r="AS80" s="187"/>
      <c r="AT80" s="187"/>
      <c r="AU80" s="187"/>
      <c r="AV80" s="187"/>
      <c r="AW80" s="187"/>
      <c r="AX80" s="187"/>
      <c r="AY80" s="187"/>
      <c r="AZ80" s="187"/>
      <c r="BA80" s="187"/>
      <c r="BB80" s="187"/>
      <c r="BC80" s="187"/>
    </row>
    <row r="81" spans="1:55" ht="14.1" customHeight="1" x14ac:dyDescent="0.25">
      <c r="A81" s="132"/>
      <c r="B81" s="91" t="s">
        <v>142</v>
      </c>
      <c r="C81" s="127">
        <v>5</v>
      </c>
      <c r="D81" s="127">
        <v>4</v>
      </c>
      <c r="E81" s="127">
        <v>2</v>
      </c>
      <c r="F81" s="127">
        <v>2</v>
      </c>
      <c r="G81" s="127">
        <v>5</v>
      </c>
      <c r="H81" s="127">
        <v>6</v>
      </c>
      <c r="I81" s="127">
        <v>4</v>
      </c>
      <c r="J81" s="127">
        <v>4</v>
      </c>
      <c r="K81" s="127">
        <v>3</v>
      </c>
      <c r="L81" s="127">
        <v>4</v>
      </c>
      <c r="M81" s="127">
        <v>3</v>
      </c>
      <c r="N81" s="127">
        <v>3</v>
      </c>
      <c r="O81" s="127">
        <v>9</v>
      </c>
      <c r="P81" s="127">
        <v>8</v>
      </c>
      <c r="Q81" s="127">
        <v>8</v>
      </c>
      <c r="R81" s="127">
        <v>3</v>
      </c>
      <c r="S81" s="127"/>
      <c r="T81" s="127">
        <f t="shared" si="11"/>
        <v>73</v>
      </c>
      <c r="U81" s="45"/>
      <c r="V81" s="186"/>
      <c r="W81" s="186"/>
      <c r="X81" s="186"/>
      <c r="Y81" s="186"/>
      <c r="Z81" s="186"/>
      <c r="AA81" s="186"/>
      <c r="AB81" s="186"/>
      <c r="AC81" s="186"/>
      <c r="AD81" s="186"/>
      <c r="AE81" s="186"/>
      <c r="AF81" s="186"/>
      <c r="AG81" s="186"/>
      <c r="AH81" s="186"/>
      <c r="AI81" s="186"/>
      <c r="AJ81" s="186"/>
      <c r="AK81" s="186"/>
      <c r="AL81" s="186"/>
      <c r="AM81" s="187"/>
      <c r="AN81" s="187"/>
      <c r="AO81" s="187"/>
      <c r="AP81" s="187"/>
      <c r="AQ81" s="187"/>
      <c r="AR81" s="187"/>
      <c r="AS81" s="187"/>
      <c r="AT81" s="187"/>
      <c r="AU81" s="187"/>
      <c r="AV81" s="187"/>
      <c r="AW81" s="187"/>
      <c r="AX81" s="187"/>
      <c r="AY81" s="187"/>
      <c r="AZ81" s="187"/>
      <c r="BA81" s="187"/>
      <c r="BB81" s="187"/>
      <c r="BC81" s="187"/>
    </row>
    <row r="82" spans="1:55" ht="14.1" customHeight="1" x14ac:dyDescent="0.25">
      <c r="A82" s="132"/>
      <c r="B82" s="91" t="s">
        <v>143</v>
      </c>
      <c r="C82" s="127">
        <v>42</v>
      </c>
      <c r="D82" s="127">
        <v>41</v>
      </c>
      <c r="E82" s="127">
        <v>36</v>
      </c>
      <c r="F82" s="127">
        <v>40</v>
      </c>
      <c r="G82" s="127">
        <v>31</v>
      </c>
      <c r="H82" s="127">
        <v>34</v>
      </c>
      <c r="I82" s="127">
        <v>23</v>
      </c>
      <c r="J82" s="127">
        <v>35</v>
      </c>
      <c r="K82" s="127">
        <v>35</v>
      </c>
      <c r="L82" s="127">
        <v>30</v>
      </c>
      <c r="M82" s="127">
        <v>36</v>
      </c>
      <c r="N82" s="127">
        <v>26</v>
      </c>
      <c r="O82" s="127">
        <v>31</v>
      </c>
      <c r="P82" s="127">
        <v>43</v>
      </c>
      <c r="Q82" s="127">
        <v>47</v>
      </c>
      <c r="R82" s="127">
        <v>53</v>
      </c>
      <c r="S82" s="127"/>
      <c r="T82" s="127">
        <f t="shared" si="11"/>
        <v>583</v>
      </c>
      <c r="U82" s="45"/>
      <c r="V82" s="186"/>
      <c r="W82" s="186"/>
      <c r="X82" s="186"/>
      <c r="Y82" s="186"/>
      <c r="Z82" s="186"/>
      <c r="AA82" s="186"/>
      <c r="AB82" s="186"/>
      <c r="AC82" s="186"/>
      <c r="AD82" s="186"/>
      <c r="AE82" s="186"/>
      <c r="AF82" s="186"/>
      <c r="AG82" s="186"/>
      <c r="AH82" s="186"/>
      <c r="AI82" s="186"/>
      <c r="AJ82" s="186"/>
      <c r="AK82" s="186"/>
      <c r="AL82" s="186"/>
      <c r="AM82" s="187"/>
      <c r="AN82" s="187"/>
      <c r="AO82" s="187"/>
      <c r="AP82" s="187"/>
      <c r="AQ82" s="187"/>
      <c r="AR82" s="187"/>
      <c r="AS82" s="187"/>
      <c r="AT82" s="187"/>
      <c r="AU82" s="187"/>
      <c r="AV82" s="187"/>
      <c r="AW82" s="187"/>
      <c r="AX82" s="187"/>
      <c r="AY82" s="187"/>
      <c r="AZ82" s="187"/>
      <c r="BA82" s="187"/>
      <c r="BB82" s="187"/>
      <c r="BC82" s="187"/>
    </row>
    <row r="83" spans="1:55" ht="14.1" customHeight="1" x14ac:dyDescent="0.25">
      <c r="A83" s="132"/>
      <c r="B83" s="91" t="s">
        <v>144</v>
      </c>
      <c r="C83" s="127">
        <v>63</v>
      </c>
      <c r="D83" s="127">
        <v>91</v>
      </c>
      <c r="E83" s="127">
        <v>82</v>
      </c>
      <c r="F83" s="127">
        <v>75</v>
      </c>
      <c r="G83" s="127">
        <v>68</v>
      </c>
      <c r="H83" s="127">
        <v>87</v>
      </c>
      <c r="I83" s="127">
        <v>85</v>
      </c>
      <c r="J83" s="127">
        <v>78</v>
      </c>
      <c r="K83" s="127">
        <v>71</v>
      </c>
      <c r="L83" s="127">
        <v>70</v>
      </c>
      <c r="M83" s="127">
        <v>66</v>
      </c>
      <c r="N83" s="127">
        <v>67</v>
      </c>
      <c r="O83" s="127">
        <v>59</v>
      </c>
      <c r="P83" s="127">
        <v>114</v>
      </c>
      <c r="Q83" s="127">
        <v>141</v>
      </c>
      <c r="R83" s="127">
        <v>130</v>
      </c>
      <c r="S83" s="127"/>
      <c r="T83" s="127">
        <f t="shared" si="11"/>
        <v>1347</v>
      </c>
      <c r="U83" s="45"/>
      <c r="V83" s="186"/>
      <c r="W83" s="186"/>
      <c r="X83" s="186"/>
      <c r="Y83" s="186"/>
      <c r="Z83" s="186"/>
      <c r="AA83" s="186"/>
      <c r="AB83" s="186"/>
      <c r="AC83" s="186"/>
      <c r="AD83" s="186"/>
      <c r="AE83" s="186"/>
      <c r="AF83" s="186"/>
      <c r="AG83" s="186"/>
      <c r="AH83" s="186"/>
      <c r="AI83" s="186"/>
      <c r="AJ83" s="186"/>
      <c r="AK83" s="186"/>
      <c r="AL83" s="186"/>
      <c r="AM83" s="187"/>
      <c r="AN83" s="187"/>
      <c r="AO83" s="187"/>
      <c r="AP83" s="187"/>
      <c r="AQ83" s="187"/>
      <c r="AR83" s="187"/>
      <c r="AS83" s="187"/>
      <c r="AT83" s="187"/>
      <c r="AU83" s="187"/>
      <c r="AV83" s="187"/>
      <c r="AW83" s="187"/>
      <c r="AX83" s="187"/>
      <c r="AY83" s="187"/>
      <c r="AZ83" s="187"/>
      <c r="BA83" s="187"/>
      <c r="BB83" s="187"/>
      <c r="BC83" s="187"/>
    </row>
    <row r="84" spans="1:55" ht="14.1" customHeight="1" x14ac:dyDescent="0.25">
      <c r="A84" s="132"/>
      <c r="B84" s="91" t="s">
        <v>145</v>
      </c>
      <c r="C84" s="127">
        <v>20</v>
      </c>
      <c r="D84" s="127">
        <v>18</v>
      </c>
      <c r="E84" s="127">
        <v>14</v>
      </c>
      <c r="F84" s="127">
        <v>22</v>
      </c>
      <c r="G84" s="127">
        <v>21</v>
      </c>
      <c r="H84" s="127">
        <v>17</v>
      </c>
      <c r="I84" s="127">
        <v>21</v>
      </c>
      <c r="J84" s="127">
        <v>18</v>
      </c>
      <c r="K84" s="127">
        <v>17</v>
      </c>
      <c r="L84" s="127">
        <v>16</v>
      </c>
      <c r="M84" s="127">
        <v>17</v>
      </c>
      <c r="N84" s="127">
        <v>20</v>
      </c>
      <c r="O84" s="127">
        <v>12</v>
      </c>
      <c r="P84" s="127">
        <v>32</v>
      </c>
      <c r="Q84" s="127">
        <v>34</v>
      </c>
      <c r="R84" s="127">
        <v>27</v>
      </c>
      <c r="S84" s="127"/>
      <c r="T84" s="127">
        <f t="shared" si="11"/>
        <v>326</v>
      </c>
      <c r="U84" s="45"/>
      <c r="V84" s="186"/>
      <c r="W84" s="186"/>
      <c r="X84" s="186"/>
      <c r="Y84" s="186"/>
      <c r="Z84" s="186"/>
      <c r="AA84" s="186"/>
      <c r="AB84" s="186"/>
      <c r="AC84" s="186"/>
      <c r="AD84" s="186"/>
      <c r="AE84" s="186"/>
      <c r="AF84" s="186"/>
      <c r="AG84" s="186"/>
      <c r="AH84" s="186"/>
      <c r="AI84" s="186"/>
      <c r="AJ84" s="186"/>
      <c r="AK84" s="186"/>
      <c r="AL84" s="186"/>
      <c r="AM84" s="187"/>
      <c r="AN84" s="187"/>
      <c r="AO84" s="187"/>
      <c r="AP84" s="187"/>
      <c r="AQ84" s="187"/>
      <c r="AR84" s="187"/>
      <c r="AS84" s="187"/>
      <c r="AT84" s="187"/>
      <c r="AU84" s="187"/>
      <c r="AV84" s="187"/>
      <c r="AW84" s="187"/>
      <c r="AX84" s="187"/>
      <c r="AY84" s="187"/>
      <c r="AZ84" s="187"/>
      <c r="BA84" s="187"/>
      <c r="BB84" s="187"/>
      <c r="BC84" s="187"/>
    </row>
    <row r="85" spans="1:55" ht="14.1" customHeight="1" x14ac:dyDescent="0.25">
      <c r="A85" s="132"/>
      <c r="B85" s="91" t="s">
        <v>146</v>
      </c>
      <c r="C85" s="127">
        <v>25</v>
      </c>
      <c r="D85" s="127">
        <v>34</v>
      </c>
      <c r="E85" s="127">
        <v>25</v>
      </c>
      <c r="F85" s="127">
        <v>20</v>
      </c>
      <c r="G85" s="127">
        <v>22</v>
      </c>
      <c r="H85" s="127">
        <v>16</v>
      </c>
      <c r="I85" s="127">
        <v>16</v>
      </c>
      <c r="J85" s="127">
        <v>24</v>
      </c>
      <c r="K85" s="127">
        <v>21</v>
      </c>
      <c r="L85" s="127">
        <v>21</v>
      </c>
      <c r="M85" s="127">
        <v>23</v>
      </c>
      <c r="N85" s="127">
        <v>25</v>
      </c>
      <c r="O85" s="127">
        <v>21</v>
      </c>
      <c r="P85" s="127">
        <v>43</v>
      </c>
      <c r="Q85" s="127">
        <v>43</v>
      </c>
      <c r="R85" s="127">
        <v>41</v>
      </c>
      <c r="S85" s="127"/>
      <c r="T85" s="127">
        <f t="shared" si="11"/>
        <v>420</v>
      </c>
      <c r="U85" s="45"/>
      <c r="V85" s="186"/>
      <c r="W85" s="186"/>
      <c r="X85" s="186"/>
      <c r="Y85" s="186"/>
      <c r="Z85" s="186"/>
      <c r="AA85" s="186"/>
      <c r="AB85" s="186"/>
      <c r="AC85" s="186"/>
      <c r="AD85" s="186"/>
      <c r="AE85" s="186"/>
      <c r="AF85" s="186"/>
      <c r="AG85" s="186"/>
      <c r="AH85" s="186"/>
      <c r="AI85" s="186"/>
      <c r="AJ85" s="186"/>
      <c r="AK85" s="186"/>
      <c r="AL85" s="186"/>
      <c r="AM85" s="187"/>
      <c r="AN85" s="187"/>
      <c r="AO85" s="187"/>
      <c r="AP85" s="187"/>
      <c r="AQ85" s="187"/>
      <c r="AR85" s="187"/>
      <c r="AS85" s="187"/>
      <c r="AT85" s="187"/>
      <c r="AU85" s="187"/>
      <c r="AV85" s="187"/>
      <c r="AW85" s="187"/>
      <c r="AX85" s="187"/>
      <c r="AY85" s="187"/>
      <c r="AZ85" s="187"/>
      <c r="BA85" s="187"/>
      <c r="BB85" s="187"/>
      <c r="BC85" s="187"/>
    </row>
    <row r="86" spans="1:55" ht="14.1" customHeight="1" x14ac:dyDescent="0.25">
      <c r="A86" s="132"/>
      <c r="B86" s="91" t="s">
        <v>147</v>
      </c>
      <c r="C86" s="127">
        <v>36</v>
      </c>
      <c r="D86" s="127">
        <v>35</v>
      </c>
      <c r="E86" s="127">
        <v>29</v>
      </c>
      <c r="F86" s="127">
        <v>33</v>
      </c>
      <c r="G86" s="127">
        <v>40</v>
      </c>
      <c r="H86" s="127">
        <v>40</v>
      </c>
      <c r="I86" s="127">
        <v>44</v>
      </c>
      <c r="J86" s="127">
        <v>34</v>
      </c>
      <c r="K86" s="127">
        <v>36</v>
      </c>
      <c r="L86" s="127">
        <v>28</v>
      </c>
      <c r="M86" s="127">
        <v>40</v>
      </c>
      <c r="N86" s="127">
        <v>39</v>
      </c>
      <c r="O86" s="127">
        <v>30</v>
      </c>
      <c r="P86" s="127">
        <v>45</v>
      </c>
      <c r="Q86" s="127">
        <v>51</v>
      </c>
      <c r="R86" s="127">
        <v>43</v>
      </c>
      <c r="S86" s="127"/>
      <c r="T86" s="127">
        <f t="shared" si="11"/>
        <v>603</v>
      </c>
      <c r="U86" s="45"/>
      <c r="V86" s="186"/>
      <c r="W86" s="186"/>
      <c r="X86" s="186"/>
      <c r="Y86" s="186"/>
      <c r="Z86" s="186"/>
      <c r="AA86" s="186"/>
      <c r="AB86" s="186"/>
      <c r="AC86" s="186"/>
      <c r="AD86" s="186"/>
      <c r="AE86" s="186"/>
      <c r="AF86" s="186"/>
      <c r="AG86" s="186"/>
      <c r="AH86" s="186"/>
      <c r="AI86" s="186"/>
      <c r="AJ86" s="186"/>
      <c r="AK86" s="186"/>
      <c r="AL86" s="186"/>
      <c r="AM86" s="187"/>
      <c r="AN86" s="187"/>
      <c r="AO86" s="187"/>
      <c r="AP86" s="187"/>
      <c r="AQ86" s="187"/>
      <c r="AR86" s="187"/>
      <c r="AS86" s="187"/>
      <c r="AT86" s="187"/>
      <c r="AU86" s="187"/>
      <c r="AV86" s="187"/>
      <c r="AW86" s="187"/>
      <c r="AX86" s="187"/>
      <c r="AY86" s="187"/>
      <c r="AZ86" s="187"/>
      <c r="BA86" s="187"/>
      <c r="BB86" s="187"/>
      <c r="BC86" s="187"/>
    </row>
    <row r="87" spans="1:55" ht="14.1" customHeight="1" x14ac:dyDescent="0.2">
      <c r="A87" s="132"/>
      <c r="B87" s="155"/>
      <c r="C87" s="127"/>
      <c r="D87" s="127"/>
      <c r="E87" s="127"/>
      <c r="F87" s="127"/>
      <c r="G87" s="127"/>
      <c r="H87" s="127"/>
      <c r="I87" s="127"/>
      <c r="J87" s="127"/>
      <c r="K87" s="127"/>
      <c r="L87" s="127"/>
      <c r="M87" s="127"/>
      <c r="N87" s="127"/>
      <c r="O87" s="127"/>
      <c r="P87" s="127"/>
      <c r="Q87" s="127"/>
      <c r="R87" s="127"/>
      <c r="S87" s="133"/>
      <c r="T87" s="127"/>
      <c r="U87" s="45"/>
    </row>
    <row r="88" spans="1:55" ht="14.1" customHeight="1" x14ac:dyDescent="0.2">
      <c r="A88" s="49"/>
      <c r="B88" s="92" t="s">
        <v>106</v>
      </c>
      <c r="C88" s="17"/>
      <c r="D88" s="17"/>
      <c r="E88" s="17"/>
      <c r="F88" s="17"/>
      <c r="G88" s="17"/>
      <c r="H88" s="17"/>
      <c r="I88" s="17"/>
      <c r="J88" s="17"/>
      <c r="K88" s="17"/>
      <c r="L88" s="17"/>
      <c r="M88" s="17"/>
      <c r="N88" s="17"/>
      <c r="O88" s="17"/>
      <c r="P88" s="17"/>
      <c r="Q88" s="17"/>
      <c r="R88" s="17"/>
      <c r="S88" s="50"/>
      <c r="T88" s="21"/>
      <c r="U88" s="45"/>
    </row>
    <row r="89" spans="1:55" ht="14.1" customHeight="1" x14ac:dyDescent="0.2">
      <c r="A89" s="49"/>
      <c r="B89" s="18" t="s">
        <v>95</v>
      </c>
      <c r="C89" s="17">
        <v>305</v>
      </c>
      <c r="D89" s="17">
        <v>356</v>
      </c>
      <c r="E89" s="17">
        <v>318</v>
      </c>
      <c r="F89" s="17">
        <v>292</v>
      </c>
      <c r="G89" s="17">
        <v>279</v>
      </c>
      <c r="H89" s="17">
        <v>285</v>
      </c>
      <c r="I89" s="17">
        <v>258</v>
      </c>
      <c r="J89" s="17">
        <v>267</v>
      </c>
      <c r="K89" s="17">
        <v>265</v>
      </c>
      <c r="L89" s="17">
        <v>286</v>
      </c>
      <c r="M89" s="17">
        <v>248</v>
      </c>
      <c r="N89" s="17">
        <v>273</v>
      </c>
      <c r="O89" s="17">
        <v>261</v>
      </c>
      <c r="P89" s="17">
        <v>442</v>
      </c>
      <c r="Q89" s="17">
        <v>596</v>
      </c>
      <c r="R89" s="17">
        <v>671</v>
      </c>
      <c r="S89" s="50"/>
      <c r="T89" s="21">
        <f>SUM(C89:R89)</f>
        <v>5402</v>
      </c>
      <c r="U89" s="45"/>
    </row>
    <row r="90" spans="1:55" ht="14.1" customHeight="1" x14ac:dyDescent="0.2">
      <c r="A90" s="49"/>
      <c r="B90" s="18" t="s">
        <v>96</v>
      </c>
      <c r="C90" s="17">
        <v>306</v>
      </c>
      <c r="D90" s="17">
        <v>413</v>
      </c>
      <c r="E90" s="17">
        <v>366</v>
      </c>
      <c r="F90" s="17">
        <v>333</v>
      </c>
      <c r="G90" s="17">
        <v>313</v>
      </c>
      <c r="H90" s="17">
        <v>321</v>
      </c>
      <c r="I90" s="17">
        <v>350</v>
      </c>
      <c r="J90" s="17">
        <v>337</v>
      </c>
      <c r="K90" s="17">
        <v>364</v>
      </c>
      <c r="L90" s="17">
        <v>349</v>
      </c>
      <c r="M90" s="17">
        <v>352</v>
      </c>
      <c r="N90" s="17">
        <v>369</v>
      </c>
      <c r="O90" s="17">
        <v>354</v>
      </c>
      <c r="P90" s="17">
        <v>573</v>
      </c>
      <c r="Q90" s="17">
        <v>607</v>
      </c>
      <c r="R90" s="17">
        <v>539</v>
      </c>
      <c r="S90" s="50"/>
      <c r="T90" s="21">
        <f t="shared" ref="T90:T92" si="12">SUM(C90:R90)</f>
        <v>6246</v>
      </c>
      <c r="U90" s="45"/>
    </row>
    <row r="91" spans="1:55" ht="14.1" customHeight="1" x14ac:dyDescent="0.2">
      <c r="A91" s="49"/>
      <c r="B91" s="18" t="s">
        <v>97</v>
      </c>
      <c r="C91" s="17">
        <v>548</v>
      </c>
      <c r="D91" s="17">
        <v>790</v>
      </c>
      <c r="E91" s="17">
        <v>632</v>
      </c>
      <c r="F91" s="17">
        <v>596</v>
      </c>
      <c r="G91" s="17">
        <v>590</v>
      </c>
      <c r="H91" s="17">
        <v>604</v>
      </c>
      <c r="I91" s="17">
        <v>552</v>
      </c>
      <c r="J91" s="17">
        <v>551</v>
      </c>
      <c r="K91" s="17">
        <v>538</v>
      </c>
      <c r="L91" s="17">
        <v>566</v>
      </c>
      <c r="M91" s="17">
        <v>551</v>
      </c>
      <c r="N91" s="17">
        <v>543</v>
      </c>
      <c r="O91" s="17">
        <v>463</v>
      </c>
      <c r="P91" s="17">
        <v>722</v>
      </c>
      <c r="Q91" s="17">
        <v>766</v>
      </c>
      <c r="R91" s="17">
        <v>698</v>
      </c>
      <c r="S91" s="50"/>
      <c r="T91" s="21">
        <f t="shared" si="12"/>
        <v>9710</v>
      </c>
      <c r="U91" s="45"/>
    </row>
    <row r="92" spans="1:55" ht="14.1" customHeight="1" x14ac:dyDescent="0.2">
      <c r="A92" s="49"/>
      <c r="B92" s="18" t="s">
        <v>98</v>
      </c>
      <c r="C92" s="17">
        <v>2</v>
      </c>
      <c r="D92" s="17">
        <v>8</v>
      </c>
      <c r="E92" s="17">
        <v>6</v>
      </c>
      <c r="F92" s="17">
        <v>5</v>
      </c>
      <c r="G92" s="17">
        <v>6</v>
      </c>
      <c r="H92" s="17">
        <v>6</v>
      </c>
      <c r="I92" s="17">
        <v>2</v>
      </c>
      <c r="J92" s="17">
        <v>7</v>
      </c>
      <c r="K92" s="17">
        <v>4</v>
      </c>
      <c r="L92" s="17">
        <v>6</v>
      </c>
      <c r="M92" s="17">
        <v>5</v>
      </c>
      <c r="N92" s="17">
        <v>11</v>
      </c>
      <c r="O92" s="17">
        <v>1</v>
      </c>
      <c r="P92" s="17">
        <v>7</v>
      </c>
      <c r="Q92" s="17">
        <v>9</v>
      </c>
      <c r="R92" s="17">
        <v>3</v>
      </c>
      <c r="S92" s="50"/>
      <c r="T92" s="21">
        <f t="shared" si="12"/>
        <v>88</v>
      </c>
      <c r="U92" s="45"/>
    </row>
    <row r="93" spans="1:55" ht="14.1" customHeight="1" x14ac:dyDescent="0.2">
      <c r="A93" s="51"/>
      <c r="B93" s="52"/>
      <c r="C93" s="33"/>
      <c r="D93" s="33"/>
      <c r="E93" s="33"/>
      <c r="F93" s="33"/>
      <c r="G93" s="33"/>
      <c r="H93" s="33"/>
      <c r="I93" s="33"/>
      <c r="J93" s="33"/>
      <c r="K93" s="33"/>
      <c r="L93" s="33"/>
      <c r="M93" s="33"/>
      <c r="N93" s="33"/>
      <c r="O93" s="33"/>
      <c r="P93" s="33"/>
      <c r="Q93" s="33"/>
      <c r="R93" s="23"/>
      <c r="S93" s="53"/>
      <c r="T93" s="60"/>
    </row>
    <row r="94" spans="1:55" ht="14.1" customHeight="1" x14ac:dyDescent="0.2">
      <c r="A94" s="48"/>
      <c r="B94" s="18"/>
      <c r="C94" s="20"/>
      <c r="D94" s="20"/>
      <c r="E94" s="20"/>
      <c r="F94" s="20"/>
      <c r="G94" s="20"/>
      <c r="H94" s="20"/>
      <c r="I94" s="20"/>
      <c r="J94" s="20"/>
      <c r="K94" s="20"/>
      <c r="L94" s="20"/>
      <c r="M94" s="20"/>
      <c r="N94" s="20"/>
      <c r="O94" s="20"/>
      <c r="P94" s="20"/>
      <c r="Q94" s="20"/>
      <c r="R94" s="17"/>
      <c r="T94" s="46"/>
    </row>
    <row r="95" spans="1:55" ht="14.1" customHeight="1" x14ac:dyDescent="0.2">
      <c r="A95" s="88" t="s">
        <v>9</v>
      </c>
      <c r="B95" s="64"/>
      <c r="C95" s="65"/>
      <c r="D95" s="65"/>
      <c r="E95" s="65"/>
      <c r="F95" s="66"/>
      <c r="G95" s="65"/>
      <c r="H95" s="65"/>
      <c r="I95" s="67"/>
      <c r="J95" s="65"/>
      <c r="K95" s="65"/>
      <c r="L95" s="65"/>
      <c r="M95" s="65"/>
      <c r="N95" s="65"/>
      <c r="O95" s="14"/>
      <c r="P95" s="14"/>
      <c r="Q95" s="14"/>
      <c r="R95" s="54"/>
    </row>
    <row r="96" spans="1:55" s="55" customFormat="1" ht="14.1" customHeight="1" x14ac:dyDescent="0.2">
      <c r="A96" s="212" t="s">
        <v>63</v>
      </c>
      <c r="B96" s="212"/>
      <c r="C96" s="212"/>
      <c r="D96" s="212"/>
      <c r="E96" s="212"/>
      <c r="F96" s="212"/>
      <c r="G96" s="212"/>
      <c r="H96" s="212"/>
      <c r="I96" s="212"/>
      <c r="J96" s="212"/>
      <c r="K96" s="212"/>
      <c r="L96" s="212"/>
      <c r="M96" s="212"/>
      <c r="N96" s="212"/>
      <c r="O96" s="54"/>
      <c r="P96" s="54"/>
      <c r="Q96" s="54"/>
      <c r="R96" s="54"/>
    </row>
    <row r="97" spans="1:18" s="55" customFormat="1" ht="14.1" customHeight="1" x14ac:dyDescent="0.2">
      <c r="A97" s="224" t="s">
        <v>72</v>
      </c>
      <c r="B97" s="224"/>
      <c r="C97" s="224"/>
      <c r="D97" s="224"/>
      <c r="E97" s="224"/>
      <c r="F97" s="224"/>
      <c r="G97" s="224"/>
      <c r="H97" s="224"/>
      <c r="I97" s="224"/>
      <c r="J97" s="224"/>
      <c r="K97" s="224"/>
      <c r="L97" s="224"/>
      <c r="M97" s="224"/>
      <c r="N97" s="224"/>
      <c r="O97" s="54"/>
      <c r="P97" s="54"/>
      <c r="Q97" s="54"/>
      <c r="R97" s="54"/>
    </row>
    <row r="98" spans="1:18" s="55" customFormat="1" ht="14.1" customHeight="1" x14ac:dyDescent="0.2">
      <c r="A98" s="224"/>
      <c r="B98" s="224"/>
      <c r="C98" s="224"/>
      <c r="D98" s="224"/>
      <c r="E98" s="224"/>
      <c r="F98" s="224"/>
      <c r="G98" s="224"/>
      <c r="H98" s="224"/>
      <c r="I98" s="224"/>
      <c r="J98" s="224"/>
      <c r="K98" s="224"/>
      <c r="L98" s="224"/>
      <c r="M98" s="224"/>
      <c r="N98" s="224"/>
      <c r="O98" s="54"/>
      <c r="P98" s="54"/>
      <c r="Q98" s="54"/>
      <c r="R98" s="54"/>
    </row>
    <row r="99" spans="1:18" s="55" customFormat="1" ht="14.1" customHeight="1" x14ac:dyDescent="0.2">
      <c r="A99" s="213" t="s">
        <v>68</v>
      </c>
      <c r="B99" s="213"/>
      <c r="C99" s="213"/>
      <c r="D99" s="213"/>
      <c r="E99" s="213"/>
      <c r="F99" s="213"/>
      <c r="G99" s="213"/>
      <c r="H99" s="213"/>
      <c r="I99" s="213"/>
      <c r="J99" s="213"/>
      <c r="K99" s="213"/>
      <c r="L99" s="213"/>
      <c r="M99" s="213"/>
      <c r="N99" s="213"/>
      <c r="O99" s="54"/>
      <c r="P99" s="54"/>
      <c r="Q99" s="54"/>
      <c r="R99" s="54"/>
    </row>
    <row r="100" spans="1:18" s="55" customFormat="1" ht="14.1" customHeight="1" x14ac:dyDescent="0.2">
      <c r="A100" s="213"/>
      <c r="B100" s="213"/>
      <c r="C100" s="213"/>
      <c r="D100" s="213"/>
      <c r="E100" s="213"/>
      <c r="F100" s="213"/>
      <c r="G100" s="213"/>
      <c r="H100" s="213"/>
      <c r="I100" s="213"/>
      <c r="J100" s="213"/>
      <c r="K100" s="213"/>
      <c r="L100" s="213"/>
      <c r="M100" s="213"/>
      <c r="N100" s="213"/>
      <c r="O100" s="54"/>
      <c r="P100" s="54"/>
      <c r="Q100" s="54"/>
      <c r="R100" s="54"/>
    </row>
    <row r="101" spans="1:18" s="55" customFormat="1" ht="14.1" customHeight="1" x14ac:dyDescent="0.2">
      <c r="A101" s="213" t="s">
        <v>69</v>
      </c>
      <c r="B101" s="233"/>
      <c r="C101" s="233"/>
      <c r="D101" s="233"/>
      <c r="E101" s="233"/>
      <c r="F101" s="233"/>
      <c r="G101" s="233"/>
      <c r="H101" s="233"/>
      <c r="I101" s="233"/>
      <c r="J101" s="233"/>
      <c r="K101" s="233"/>
      <c r="L101" s="233"/>
      <c r="M101" s="233"/>
      <c r="N101" s="233"/>
      <c r="O101" s="54"/>
      <c r="P101" s="54"/>
      <c r="Q101" s="54"/>
      <c r="R101" s="54"/>
    </row>
    <row r="102" spans="1:18" s="55" customFormat="1" ht="14.1" customHeight="1" x14ac:dyDescent="0.2">
      <c r="A102" s="233"/>
      <c r="B102" s="233"/>
      <c r="C102" s="233"/>
      <c r="D102" s="233"/>
      <c r="E102" s="233"/>
      <c r="F102" s="233"/>
      <c r="G102" s="233"/>
      <c r="H102" s="233"/>
      <c r="I102" s="233"/>
      <c r="J102" s="233"/>
      <c r="K102" s="233"/>
      <c r="L102" s="233"/>
      <c r="M102" s="233"/>
      <c r="N102" s="233"/>
      <c r="O102" s="54"/>
      <c r="P102" s="54"/>
      <c r="Q102" s="54"/>
      <c r="R102" s="54"/>
    </row>
    <row r="103" spans="1:18" s="55" customFormat="1" ht="14.1" customHeight="1" x14ac:dyDescent="0.2">
      <c r="A103" s="213" t="s">
        <v>170</v>
      </c>
      <c r="B103" s="213"/>
      <c r="C103" s="213"/>
      <c r="D103" s="213"/>
      <c r="E103" s="213"/>
      <c r="F103" s="213"/>
      <c r="G103" s="213"/>
      <c r="H103" s="213"/>
      <c r="I103" s="213"/>
      <c r="J103" s="213"/>
      <c r="K103" s="213"/>
      <c r="L103" s="213"/>
      <c r="M103" s="213"/>
      <c r="N103" s="213"/>
      <c r="O103" s="54"/>
      <c r="P103" s="54"/>
      <c r="Q103" s="54"/>
      <c r="R103" s="54"/>
    </row>
    <row r="104" spans="1:18" s="55" customFormat="1" ht="14.1" customHeight="1" x14ac:dyDescent="0.2">
      <c r="A104" s="212" t="s">
        <v>107</v>
      </c>
      <c r="B104" s="212"/>
      <c r="C104" s="212"/>
      <c r="D104" s="212"/>
      <c r="E104" s="212"/>
      <c r="F104" s="212"/>
      <c r="G104" s="212"/>
      <c r="H104" s="212"/>
      <c r="I104" s="212"/>
      <c r="J104" s="212"/>
      <c r="K104" s="212"/>
      <c r="L104" s="212"/>
      <c r="M104" s="212"/>
      <c r="N104" s="212"/>
      <c r="O104" s="54"/>
      <c r="P104" s="54"/>
      <c r="Q104" s="54"/>
      <c r="R104" s="54"/>
    </row>
    <row r="105" spans="1:18" ht="14.1" customHeight="1" x14ac:dyDescent="0.2">
      <c r="A105" s="89"/>
      <c r="B105" s="68"/>
      <c r="C105" s="64"/>
      <c r="D105" s="64"/>
      <c r="E105" s="234"/>
      <c r="F105" s="234"/>
      <c r="G105" s="32"/>
      <c r="H105" s="32"/>
      <c r="I105" s="32"/>
      <c r="J105" s="64"/>
      <c r="K105" s="32"/>
      <c r="L105" s="32"/>
      <c r="M105" s="32"/>
      <c r="N105" s="32"/>
      <c r="O105" s="1"/>
      <c r="P105" s="109"/>
      <c r="Q105" s="119"/>
      <c r="R105" s="2"/>
    </row>
    <row r="106" spans="1:18" ht="14.1" customHeight="1" x14ac:dyDescent="0.2">
      <c r="A106" s="222" t="s">
        <v>28</v>
      </c>
      <c r="B106" s="222"/>
      <c r="C106" s="90"/>
      <c r="D106" s="90"/>
      <c r="E106" s="90"/>
      <c r="F106" s="90"/>
      <c r="G106" s="90"/>
      <c r="H106" s="90"/>
      <c r="I106" s="90"/>
      <c r="J106" s="90"/>
      <c r="K106" s="90"/>
      <c r="L106" s="90"/>
      <c r="M106" s="90"/>
      <c r="N106" s="90"/>
    </row>
    <row r="108" spans="1:18" x14ac:dyDescent="0.2">
      <c r="A108" s="222" t="s">
        <v>66</v>
      </c>
      <c r="B108" s="232"/>
    </row>
  </sheetData>
  <mergeCells count="55">
    <mergeCell ref="A103:N103"/>
    <mergeCell ref="A104:N104"/>
    <mergeCell ref="A96:N96"/>
    <mergeCell ref="AJ54:AJ55"/>
    <mergeCell ref="AK54:AK55"/>
    <mergeCell ref="AL54:AL55"/>
    <mergeCell ref="AK38:AK39"/>
    <mergeCell ref="AL38:AL39"/>
    <mergeCell ref="AE54:AE55"/>
    <mergeCell ref="V54:V55"/>
    <mergeCell ref="W54:W55"/>
    <mergeCell ref="X54:X55"/>
    <mergeCell ref="Y54:Y55"/>
    <mergeCell ref="Z54:Z55"/>
    <mergeCell ref="AI38:AI39"/>
    <mergeCell ref="AJ38:AJ39"/>
    <mergeCell ref="A106:B106"/>
    <mergeCell ref="A108:B108"/>
    <mergeCell ref="A101:N102"/>
    <mergeCell ref="E105:F105"/>
    <mergeCell ref="AF54:AF55"/>
    <mergeCell ref="AG54:AG55"/>
    <mergeCell ref="AH54:AH55"/>
    <mergeCell ref="AI54:AI55"/>
    <mergeCell ref="V38:V39"/>
    <mergeCell ref="W38:W39"/>
    <mergeCell ref="X38:X39"/>
    <mergeCell ref="Y38:Y39"/>
    <mergeCell ref="Z38:Z39"/>
    <mergeCell ref="A99:N100"/>
    <mergeCell ref="A97:N98"/>
    <mergeCell ref="A23:A29"/>
    <mergeCell ref="A30:A36"/>
    <mergeCell ref="AH38:AH39"/>
    <mergeCell ref="AA38:AA39"/>
    <mergeCell ref="AB38:AB39"/>
    <mergeCell ref="AC38:AC39"/>
    <mergeCell ref="AD38:AD39"/>
    <mergeCell ref="AE38:AE39"/>
    <mergeCell ref="AF38:AF39"/>
    <mergeCell ref="AG38:AG39"/>
    <mergeCell ref="AA54:AA55"/>
    <mergeCell ref="AB54:AB55"/>
    <mergeCell ref="AC54:AC55"/>
    <mergeCell ref="AD54:AD55"/>
    <mergeCell ref="A3:B3"/>
    <mergeCell ref="A4:B4"/>
    <mergeCell ref="B38:D38"/>
    <mergeCell ref="I1:J1"/>
    <mergeCell ref="A2:K2"/>
    <mergeCell ref="A1:G1"/>
    <mergeCell ref="A7:B7"/>
    <mergeCell ref="A8:B8"/>
    <mergeCell ref="A9:B9"/>
    <mergeCell ref="A11:B11"/>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sqref="A1:K1"/>
    </sheetView>
  </sheetViews>
  <sheetFormatPr defaultRowHeight="14.25" x14ac:dyDescent="0.2"/>
  <cols>
    <col min="1" max="1" width="24.7109375" style="166" customWidth="1"/>
    <col min="2" max="6" width="13.140625" style="166" customWidth="1"/>
    <col min="7" max="7" width="5.85546875" style="166" customWidth="1"/>
    <col min="8" max="12" width="13.140625" style="166" customWidth="1"/>
    <col min="13" max="16384" width="9.140625" style="166"/>
  </cols>
  <sheetData>
    <row r="1" spans="1:14" ht="18" customHeight="1" x14ac:dyDescent="0.25">
      <c r="A1" s="235" t="s">
        <v>159</v>
      </c>
      <c r="B1" s="235"/>
      <c r="C1" s="235"/>
      <c r="D1" s="235"/>
      <c r="E1" s="235"/>
      <c r="F1" s="235"/>
      <c r="G1" s="235"/>
      <c r="H1" s="235"/>
      <c r="I1" s="235"/>
      <c r="J1" s="235"/>
      <c r="K1" s="235"/>
      <c r="M1" s="246" t="s">
        <v>70</v>
      </c>
      <c r="N1" s="246"/>
    </row>
    <row r="2" spans="1:14" ht="15" customHeight="1" x14ac:dyDescent="0.2">
      <c r="A2" s="167"/>
      <c r="B2" s="168"/>
      <c r="C2" s="169"/>
      <c r="D2" s="169"/>
      <c r="E2" s="169"/>
      <c r="F2" s="169"/>
      <c r="G2" s="170"/>
      <c r="H2" s="169"/>
      <c r="I2" s="169"/>
      <c r="J2" s="169"/>
      <c r="K2" s="169"/>
    </row>
    <row r="3" spans="1:14" s="173" customFormat="1" ht="12.75" x14ac:dyDescent="0.2">
      <c r="A3" s="171"/>
      <c r="B3" s="247" t="s">
        <v>151</v>
      </c>
      <c r="C3" s="247"/>
      <c r="D3" s="247"/>
      <c r="E3" s="247"/>
      <c r="F3" s="247"/>
      <c r="G3" s="172"/>
      <c r="H3" s="247" t="s">
        <v>152</v>
      </c>
      <c r="I3" s="247"/>
      <c r="J3" s="247"/>
      <c r="K3" s="247"/>
      <c r="L3" s="247"/>
    </row>
    <row r="4" spans="1:14" s="173" customFormat="1" ht="12.75" x14ac:dyDescent="0.2">
      <c r="A4" s="171"/>
      <c r="B4" s="247"/>
      <c r="C4" s="247"/>
      <c r="D4" s="247"/>
      <c r="E4" s="247"/>
      <c r="F4" s="247"/>
      <c r="G4" s="172"/>
      <c r="H4" s="247"/>
      <c r="I4" s="247"/>
      <c r="J4" s="247"/>
      <c r="K4" s="247"/>
      <c r="L4" s="247"/>
    </row>
    <row r="5" spans="1:14" s="173" customFormat="1" ht="15" customHeight="1" x14ac:dyDescent="0.2">
      <c r="A5" s="171"/>
      <c r="B5" s="249" t="s">
        <v>149</v>
      </c>
      <c r="C5" s="249" t="s">
        <v>96</v>
      </c>
      <c r="D5" s="251" t="s">
        <v>97</v>
      </c>
      <c r="E5" s="249" t="s">
        <v>158</v>
      </c>
      <c r="F5" s="249" t="s">
        <v>148</v>
      </c>
      <c r="G5" s="172"/>
      <c r="H5" s="249" t="s">
        <v>149</v>
      </c>
      <c r="I5" s="249" t="s">
        <v>96</v>
      </c>
      <c r="J5" s="251" t="s">
        <v>97</v>
      </c>
      <c r="K5" s="249" t="s">
        <v>158</v>
      </c>
      <c r="L5" s="249" t="s">
        <v>148</v>
      </c>
    </row>
    <row r="6" spans="1:14" s="173" customFormat="1" ht="13.5" thickBot="1" x14ac:dyDescent="0.25">
      <c r="A6" s="174"/>
      <c r="B6" s="248"/>
      <c r="C6" s="248"/>
      <c r="D6" s="250"/>
      <c r="E6" s="248"/>
      <c r="F6" s="248"/>
      <c r="G6" s="175"/>
      <c r="H6" s="248"/>
      <c r="I6" s="248"/>
      <c r="J6" s="250"/>
      <c r="K6" s="248"/>
      <c r="L6" s="248"/>
    </row>
    <row r="7" spans="1:14" s="173" customFormat="1" ht="12.75" x14ac:dyDescent="0.2">
      <c r="A7" s="171"/>
      <c r="B7" s="172"/>
      <c r="C7" s="172"/>
      <c r="D7" s="172"/>
      <c r="E7" s="172"/>
      <c r="F7" s="172"/>
      <c r="G7" s="172"/>
      <c r="H7" s="172"/>
      <c r="I7" s="172"/>
      <c r="J7" s="172"/>
      <c r="K7" s="172"/>
    </row>
    <row r="8" spans="1:14" s="173" customFormat="1" ht="12.75" x14ac:dyDescent="0.2">
      <c r="A8" s="176" t="s">
        <v>150</v>
      </c>
      <c r="B8" s="177">
        <f>SUM(B12:B25)</f>
        <v>537</v>
      </c>
      <c r="C8" s="177">
        <f t="shared" ref="C8:E8" si="0">SUM(C12:C25)</f>
        <v>168</v>
      </c>
      <c r="D8" s="177">
        <f t="shared" si="0"/>
        <v>910</v>
      </c>
      <c r="E8" s="177">
        <f t="shared" si="0"/>
        <v>1</v>
      </c>
      <c r="F8" s="177">
        <f>SUM(B8:E8)</f>
        <v>1616</v>
      </c>
      <c r="G8" s="177"/>
      <c r="H8" s="177">
        <f>SUM(H12:H25)</f>
        <v>5402</v>
      </c>
      <c r="I8" s="177">
        <f t="shared" ref="I8:K8" si="1">SUM(I12:I25)</f>
        <v>6246</v>
      </c>
      <c r="J8" s="177">
        <f t="shared" si="1"/>
        <v>9710</v>
      </c>
      <c r="K8" s="177">
        <f t="shared" si="1"/>
        <v>88</v>
      </c>
      <c r="L8" s="177">
        <f>SUM(H8:K8)</f>
        <v>21446</v>
      </c>
    </row>
    <row r="9" spans="1:14" s="173" customFormat="1" ht="12.75" x14ac:dyDescent="0.2">
      <c r="A9" s="176"/>
      <c r="B9" s="177"/>
      <c r="C9" s="177"/>
      <c r="D9" s="177"/>
      <c r="E9" s="177"/>
      <c r="F9" s="177"/>
      <c r="G9" s="177"/>
      <c r="H9" s="177"/>
      <c r="I9" s="177"/>
      <c r="J9" s="177"/>
      <c r="K9" s="177"/>
      <c r="L9" s="177"/>
    </row>
    <row r="10" spans="1:14" s="173" customFormat="1" ht="15" customHeight="1" x14ac:dyDescent="0.2">
      <c r="A10" s="252" t="s">
        <v>153</v>
      </c>
      <c r="B10" s="252"/>
      <c r="C10" s="252"/>
      <c r="D10" s="177"/>
      <c r="E10" s="177"/>
      <c r="F10" s="177"/>
      <c r="G10" s="177"/>
      <c r="H10" s="177"/>
      <c r="I10" s="177"/>
      <c r="J10" s="177"/>
      <c r="K10" s="177"/>
    </row>
    <row r="11" spans="1:14" s="173" customFormat="1" ht="12.75" x14ac:dyDescent="0.2">
      <c r="A11" s="252"/>
      <c r="B11" s="252"/>
      <c r="C11" s="252"/>
    </row>
    <row r="12" spans="1:14" s="173" customFormat="1" ht="12.75" x14ac:dyDescent="0.2">
      <c r="A12" s="178" t="s">
        <v>10</v>
      </c>
      <c r="B12" s="179">
        <v>44</v>
      </c>
      <c r="C12" s="179">
        <v>16</v>
      </c>
      <c r="D12" s="179">
        <v>60</v>
      </c>
      <c r="E12" s="179">
        <v>0</v>
      </c>
      <c r="F12" s="177">
        <f>SUM(B12:E12)</f>
        <v>120</v>
      </c>
      <c r="G12" s="179"/>
      <c r="H12" s="179">
        <v>412</v>
      </c>
      <c r="I12" s="179">
        <v>489</v>
      </c>
      <c r="J12" s="179">
        <v>838</v>
      </c>
      <c r="K12" s="179">
        <v>1</v>
      </c>
      <c r="L12" s="177">
        <f>SUM(H12:K12)</f>
        <v>1740</v>
      </c>
    </row>
    <row r="13" spans="1:14" s="173" customFormat="1" ht="12.75" x14ac:dyDescent="0.2">
      <c r="A13" s="178" t="s">
        <v>11</v>
      </c>
      <c r="B13" s="177">
        <v>2</v>
      </c>
      <c r="C13" s="177">
        <v>3</v>
      </c>
      <c r="D13" s="177">
        <v>33</v>
      </c>
      <c r="E13" s="177">
        <v>0</v>
      </c>
      <c r="F13" s="177">
        <f t="shared" ref="F13:F25" si="2">SUM(B13:E13)</f>
        <v>38</v>
      </c>
      <c r="G13" s="177"/>
      <c r="H13" s="177">
        <v>83</v>
      </c>
      <c r="I13" s="177">
        <v>119</v>
      </c>
      <c r="J13" s="177">
        <v>241</v>
      </c>
      <c r="K13" s="177">
        <v>49</v>
      </c>
      <c r="L13" s="177">
        <f t="shared" ref="L13:L25" si="3">SUM(H13:K13)</f>
        <v>492</v>
      </c>
    </row>
    <row r="14" spans="1:14" s="173" customFormat="1" ht="12.75" x14ac:dyDescent="0.2">
      <c r="A14" s="178" t="s">
        <v>12</v>
      </c>
      <c r="B14" s="177">
        <v>6</v>
      </c>
      <c r="C14" s="177">
        <v>1</v>
      </c>
      <c r="D14" s="177">
        <v>24</v>
      </c>
      <c r="E14" s="177">
        <v>0</v>
      </c>
      <c r="F14" s="177">
        <f t="shared" si="2"/>
        <v>31</v>
      </c>
      <c r="G14" s="177"/>
      <c r="H14" s="177">
        <v>136</v>
      </c>
      <c r="I14" s="177">
        <v>206</v>
      </c>
      <c r="J14" s="177">
        <v>356</v>
      </c>
      <c r="K14" s="177">
        <v>0</v>
      </c>
      <c r="L14" s="177">
        <f t="shared" si="3"/>
        <v>698</v>
      </c>
    </row>
    <row r="15" spans="1:14" s="173" customFormat="1" ht="12.75" x14ac:dyDescent="0.2">
      <c r="A15" s="178" t="s">
        <v>13</v>
      </c>
      <c r="B15" s="177">
        <v>23</v>
      </c>
      <c r="C15" s="177">
        <v>12</v>
      </c>
      <c r="D15" s="177">
        <v>50</v>
      </c>
      <c r="E15" s="177">
        <v>0</v>
      </c>
      <c r="F15" s="177">
        <f t="shared" si="2"/>
        <v>85</v>
      </c>
      <c r="G15" s="177"/>
      <c r="H15" s="177">
        <v>320</v>
      </c>
      <c r="I15" s="177">
        <v>400</v>
      </c>
      <c r="J15" s="177">
        <v>676</v>
      </c>
      <c r="K15" s="177">
        <v>0</v>
      </c>
      <c r="L15" s="177">
        <f t="shared" si="3"/>
        <v>1396</v>
      </c>
    </row>
    <row r="16" spans="1:14" s="173" customFormat="1" ht="12.75" x14ac:dyDescent="0.2">
      <c r="A16" s="178" t="s">
        <v>14</v>
      </c>
      <c r="B16" s="177">
        <v>21</v>
      </c>
      <c r="C16" s="177">
        <v>10</v>
      </c>
      <c r="D16" s="177">
        <v>59</v>
      </c>
      <c r="E16" s="177">
        <v>0</v>
      </c>
      <c r="F16" s="177">
        <f t="shared" si="2"/>
        <v>90</v>
      </c>
      <c r="G16" s="177"/>
      <c r="H16" s="177">
        <v>325</v>
      </c>
      <c r="I16" s="177">
        <v>342</v>
      </c>
      <c r="J16" s="177">
        <v>522</v>
      </c>
      <c r="K16" s="177">
        <v>3</v>
      </c>
      <c r="L16" s="177">
        <f t="shared" si="3"/>
        <v>1192</v>
      </c>
    </row>
    <row r="17" spans="1:12" s="173" customFormat="1" ht="12.75" x14ac:dyDescent="0.2">
      <c r="A17" s="178" t="s">
        <v>15</v>
      </c>
      <c r="B17" s="177">
        <v>39</v>
      </c>
      <c r="C17" s="177">
        <v>13</v>
      </c>
      <c r="D17" s="177">
        <v>38</v>
      </c>
      <c r="E17" s="177">
        <v>0</v>
      </c>
      <c r="F17" s="177">
        <f t="shared" si="2"/>
        <v>90</v>
      </c>
      <c r="G17" s="177"/>
      <c r="H17" s="177">
        <v>508</v>
      </c>
      <c r="I17" s="177">
        <v>570</v>
      </c>
      <c r="J17" s="177">
        <v>968</v>
      </c>
      <c r="K17" s="177">
        <v>1</v>
      </c>
      <c r="L17" s="177">
        <f t="shared" si="3"/>
        <v>2047</v>
      </c>
    </row>
    <row r="18" spans="1:12" s="173" customFormat="1" ht="12.75" x14ac:dyDescent="0.2">
      <c r="A18" s="178" t="s">
        <v>16</v>
      </c>
      <c r="B18" s="177">
        <v>166</v>
      </c>
      <c r="C18" s="177">
        <v>34</v>
      </c>
      <c r="D18" s="177">
        <v>313</v>
      </c>
      <c r="E18" s="177">
        <v>0</v>
      </c>
      <c r="F18" s="177">
        <f t="shared" si="2"/>
        <v>513</v>
      </c>
      <c r="G18" s="177"/>
      <c r="H18" s="177">
        <v>1281</v>
      </c>
      <c r="I18" s="177">
        <v>1383</v>
      </c>
      <c r="J18" s="177">
        <v>2083</v>
      </c>
      <c r="K18" s="177">
        <v>9</v>
      </c>
      <c r="L18" s="177">
        <f t="shared" si="3"/>
        <v>4756</v>
      </c>
    </row>
    <row r="19" spans="1:12" s="173" customFormat="1" ht="12.75" x14ac:dyDescent="0.2">
      <c r="A19" s="178" t="s">
        <v>17</v>
      </c>
      <c r="B19" s="177">
        <v>7</v>
      </c>
      <c r="C19" s="177">
        <v>8</v>
      </c>
      <c r="D19" s="177">
        <v>35</v>
      </c>
      <c r="E19" s="177">
        <v>0</v>
      </c>
      <c r="F19" s="177">
        <f t="shared" si="2"/>
        <v>50</v>
      </c>
      <c r="G19" s="177"/>
      <c r="H19" s="177">
        <v>300</v>
      </c>
      <c r="I19" s="177">
        <v>441</v>
      </c>
      <c r="J19" s="177">
        <v>560</v>
      </c>
      <c r="K19" s="177">
        <v>0</v>
      </c>
      <c r="L19" s="177">
        <f t="shared" si="3"/>
        <v>1301</v>
      </c>
    </row>
    <row r="20" spans="1:12" s="173" customFormat="1" ht="12.75" x14ac:dyDescent="0.2">
      <c r="A20" s="178" t="s">
        <v>18</v>
      </c>
      <c r="B20" s="177">
        <v>74</v>
      </c>
      <c r="C20" s="177">
        <v>29</v>
      </c>
      <c r="D20" s="177">
        <v>124</v>
      </c>
      <c r="E20" s="177">
        <v>1</v>
      </c>
      <c r="F20" s="177">
        <f t="shared" si="2"/>
        <v>228</v>
      </c>
      <c r="G20" s="177"/>
      <c r="H20" s="177">
        <v>635</v>
      </c>
      <c r="I20" s="177">
        <v>880</v>
      </c>
      <c r="J20" s="177">
        <v>1231</v>
      </c>
      <c r="K20" s="177">
        <v>11</v>
      </c>
      <c r="L20" s="177">
        <f t="shared" si="3"/>
        <v>2757</v>
      </c>
    </row>
    <row r="21" spans="1:12" s="173" customFormat="1" ht="12.75" x14ac:dyDescent="0.2">
      <c r="A21" s="178" t="s">
        <v>19</v>
      </c>
      <c r="B21" s="177">
        <v>114</v>
      </c>
      <c r="C21" s="177">
        <v>28</v>
      </c>
      <c r="D21" s="177">
        <v>114</v>
      </c>
      <c r="E21" s="177">
        <v>0</v>
      </c>
      <c r="F21" s="177">
        <f t="shared" si="2"/>
        <v>256</v>
      </c>
      <c r="G21" s="177"/>
      <c r="H21" s="177">
        <v>867</v>
      </c>
      <c r="I21" s="177">
        <v>785</v>
      </c>
      <c r="J21" s="177">
        <v>1339</v>
      </c>
      <c r="K21" s="177">
        <v>0</v>
      </c>
      <c r="L21" s="177">
        <f t="shared" si="3"/>
        <v>2991</v>
      </c>
    </row>
    <row r="22" spans="1:12" s="173" customFormat="1" ht="12.75" x14ac:dyDescent="0.2">
      <c r="A22" s="178" t="s">
        <v>20</v>
      </c>
      <c r="B22" s="177">
        <v>1</v>
      </c>
      <c r="C22" s="177">
        <v>1</v>
      </c>
      <c r="D22" s="177">
        <v>0</v>
      </c>
      <c r="E22" s="177">
        <v>0</v>
      </c>
      <c r="F22" s="177">
        <f t="shared" si="2"/>
        <v>2</v>
      </c>
      <c r="G22" s="177"/>
      <c r="H22" s="177">
        <v>10</v>
      </c>
      <c r="I22" s="177">
        <v>63</v>
      </c>
      <c r="J22" s="177">
        <v>4</v>
      </c>
      <c r="K22" s="177">
        <v>0</v>
      </c>
      <c r="L22" s="177">
        <f t="shared" si="3"/>
        <v>77</v>
      </c>
    </row>
    <row r="23" spans="1:12" s="173" customFormat="1" ht="12.75" x14ac:dyDescent="0.2">
      <c r="A23" s="178" t="s">
        <v>21</v>
      </c>
      <c r="B23" s="177">
        <v>5</v>
      </c>
      <c r="C23" s="177">
        <v>0</v>
      </c>
      <c r="D23" s="177">
        <v>1</v>
      </c>
      <c r="E23" s="177">
        <v>0</v>
      </c>
      <c r="F23" s="177">
        <f t="shared" si="2"/>
        <v>6</v>
      </c>
      <c r="G23" s="177"/>
      <c r="H23" s="177">
        <v>34</v>
      </c>
      <c r="I23" s="177">
        <v>17</v>
      </c>
      <c r="J23" s="177">
        <v>22</v>
      </c>
      <c r="K23" s="177">
        <v>0</v>
      </c>
      <c r="L23" s="177">
        <f t="shared" si="3"/>
        <v>73</v>
      </c>
    </row>
    <row r="24" spans="1:12" s="173" customFormat="1" ht="12.75" x14ac:dyDescent="0.2">
      <c r="A24" s="178" t="s">
        <v>22</v>
      </c>
      <c r="B24" s="177">
        <v>35</v>
      </c>
      <c r="C24" s="177">
        <v>13</v>
      </c>
      <c r="D24" s="177">
        <v>58</v>
      </c>
      <c r="E24" s="177">
        <v>0</v>
      </c>
      <c r="F24" s="177">
        <f t="shared" si="2"/>
        <v>106</v>
      </c>
      <c r="G24" s="177"/>
      <c r="H24" s="177">
        <v>446</v>
      </c>
      <c r="I24" s="177">
        <v>520</v>
      </c>
      <c r="J24" s="177">
        <v>818</v>
      </c>
      <c r="K24" s="177">
        <v>14</v>
      </c>
      <c r="L24" s="177">
        <f t="shared" si="3"/>
        <v>1798</v>
      </c>
    </row>
    <row r="25" spans="1:12" s="173" customFormat="1" ht="12.75" x14ac:dyDescent="0.2">
      <c r="A25" s="178" t="s">
        <v>23</v>
      </c>
      <c r="B25" s="177">
        <v>0</v>
      </c>
      <c r="C25" s="177">
        <v>0</v>
      </c>
      <c r="D25" s="177">
        <v>1</v>
      </c>
      <c r="E25" s="177">
        <v>0</v>
      </c>
      <c r="F25" s="177">
        <f t="shared" si="2"/>
        <v>1</v>
      </c>
      <c r="G25" s="177"/>
      <c r="H25" s="177">
        <v>45</v>
      </c>
      <c r="I25" s="177">
        <v>31</v>
      </c>
      <c r="J25" s="177">
        <v>52</v>
      </c>
      <c r="K25" s="177">
        <v>0</v>
      </c>
      <c r="L25" s="177">
        <f t="shared" si="3"/>
        <v>128</v>
      </c>
    </row>
    <row r="26" spans="1:12" s="173" customFormat="1" ht="12.75" x14ac:dyDescent="0.2"/>
    <row r="27" spans="1:12" s="173" customFormat="1" ht="15" customHeight="1" x14ac:dyDescent="0.2">
      <c r="A27" s="253" t="s">
        <v>154</v>
      </c>
      <c r="B27" s="253"/>
      <c r="C27" s="253"/>
    </row>
    <row r="28" spans="1:12" s="173" customFormat="1" ht="12.75" x14ac:dyDescent="0.2">
      <c r="A28" s="253"/>
      <c r="B28" s="253"/>
      <c r="C28" s="253"/>
      <c r="D28" s="180"/>
      <c r="E28" s="180"/>
      <c r="F28" s="180"/>
      <c r="G28" s="180"/>
      <c r="H28" s="180"/>
      <c r="I28" s="180"/>
      <c r="J28" s="180"/>
      <c r="K28" s="180"/>
    </row>
    <row r="29" spans="1:12" s="173" customFormat="1" ht="12.75" x14ac:dyDescent="0.2">
      <c r="A29" s="178" t="s">
        <v>119</v>
      </c>
      <c r="B29" s="179">
        <v>16</v>
      </c>
      <c r="C29" s="179">
        <v>3</v>
      </c>
      <c r="D29" s="179">
        <v>14</v>
      </c>
      <c r="E29" s="179">
        <v>0</v>
      </c>
      <c r="F29" s="177">
        <f t="shared" ref="F29:F60" si="4">SUM(B29:E29)</f>
        <v>33</v>
      </c>
      <c r="G29" s="179"/>
      <c r="H29" s="179">
        <v>191</v>
      </c>
      <c r="I29" s="179">
        <v>201</v>
      </c>
      <c r="J29" s="179">
        <v>388</v>
      </c>
      <c r="K29" s="179">
        <v>0</v>
      </c>
      <c r="L29" s="177">
        <f t="shared" ref="L29:L60" si="5">SUM(H29:K29)</f>
        <v>780</v>
      </c>
    </row>
    <row r="30" spans="1:12" s="173" customFormat="1" ht="12.75" x14ac:dyDescent="0.2">
      <c r="A30" s="178" t="s">
        <v>120</v>
      </c>
      <c r="B30" s="177">
        <v>23</v>
      </c>
      <c r="C30" s="177">
        <v>7</v>
      </c>
      <c r="D30" s="177">
        <v>23</v>
      </c>
      <c r="E30" s="177">
        <v>0</v>
      </c>
      <c r="F30" s="177">
        <f t="shared" si="4"/>
        <v>53</v>
      </c>
      <c r="G30" s="177"/>
      <c r="H30" s="177">
        <v>252</v>
      </c>
      <c r="I30" s="177">
        <v>239</v>
      </c>
      <c r="J30" s="177">
        <v>426</v>
      </c>
      <c r="K30" s="177">
        <v>1</v>
      </c>
      <c r="L30" s="177">
        <f t="shared" si="5"/>
        <v>918</v>
      </c>
    </row>
    <row r="31" spans="1:12" s="173" customFormat="1" ht="12.75" x14ac:dyDescent="0.2">
      <c r="A31" s="178" t="s">
        <v>121</v>
      </c>
      <c r="B31" s="177">
        <v>13</v>
      </c>
      <c r="C31" s="177">
        <v>2</v>
      </c>
      <c r="D31" s="177">
        <v>8</v>
      </c>
      <c r="E31" s="177">
        <v>0</v>
      </c>
      <c r="F31" s="177">
        <f t="shared" si="4"/>
        <v>23</v>
      </c>
      <c r="G31" s="177"/>
      <c r="H31" s="177">
        <v>121</v>
      </c>
      <c r="I31" s="177">
        <v>155</v>
      </c>
      <c r="J31" s="177">
        <v>206</v>
      </c>
      <c r="K31" s="177">
        <v>0</v>
      </c>
      <c r="L31" s="177">
        <f t="shared" si="5"/>
        <v>482</v>
      </c>
    </row>
    <row r="32" spans="1:12" s="173" customFormat="1" ht="12.75" x14ac:dyDescent="0.2">
      <c r="A32" s="178" t="s">
        <v>122</v>
      </c>
      <c r="B32" s="177">
        <v>6</v>
      </c>
      <c r="C32" s="177">
        <v>5</v>
      </c>
      <c r="D32" s="177">
        <v>17</v>
      </c>
      <c r="E32" s="177">
        <v>0</v>
      </c>
      <c r="F32" s="177">
        <f t="shared" si="4"/>
        <v>28</v>
      </c>
      <c r="G32" s="177"/>
      <c r="H32" s="177">
        <v>83</v>
      </c>
      <c r="I32" s="177">
        <v>149</v>
      </c>
      <c r="J32" s="177">
        <v>172</v>
      </c>
      <c r="K32" s="177">
        <v>0</v>
      </c>
      <c r="L32" s="177">
        <f t="shared" si="5"/>
        <v>404</v>
      </c>
    </row>
    <row r="33" spans="1:12" s="173" customFormat="1" ht="12.75" x14ac:dyDescent="0.2">
      <c r="A33" s="178" t="s">
        <v>123</v>
      </c>
      <c r="B33" s="177">
        <v>69</v>
      </c>
      <c r="C33" s="177">
        <v>17</v>
      </c>
      <c r="D33" s="177">
        <v>60</v>
      </c>
      <c r="E33" s="177">
        <v>0</v>
      </c>
      <c r="F33" s="177">
        <f t="shared" si="4"/>
        <v>146</v>
      </c>
      <c r="G33" s="177"/>
      <c r="H33" s="177">
        <v>530</v>
      </c>
      <c r="I33" s="177">
        <v>420</v>
      </c>
      <c r="J33" s="177">
        <v>703</v>
      </c>
      <c r="K33" s="177">
        <v>0</v>
      </c>
      <c r="L33" s="177">
        <f t="shared" si="5"/>
        <v>1653</v>
      </c>
    </row>
    <row r="34" spans="1:12" s="173" customFormat="1" ht="12.75" x14ac:dyDescent="0.2">
      <c r="A34" s="178" t="s">
        <v>124</v>
      </c>
      <c r="B34" s="177">
        <v>4</v>
      </c>
      <c r="C34" s="177">
        <v>0</v>
      </c>
      <c r="D34" s="177">
        <v>7</v>
      </c>
      <c r="E34" s="177">
        <v>0</v>
      </c>
      <c r="F34" s="177">
        <f t="shared" si="4"/>
        <v>11</v>
      </c>
      <c r="G34" s="177"/>
      <c r="H34" s="177">
        <v>66</v>
      </c>
      <c r="I34" s="177">
        <v>62</v>
      </c>
      <c r="J34" s="177">
        <v>89</v>
      </c>
      <c r="K34" s="177">
        <v>2</v>
      </c>
      <c r="L34" s="177">
        <f t="shared" si="5"/>
        <v>219</v>
      </c>
    </row>
    <row r="35" spans="1:12" s="173" customFormat="1" ht="12.75" x14ac:dyDescent="0.2">
      <c r="A35" s="178" t="s">
        <v>12</v>
      </c>
      <c r="B35" s="177">
        <v>6</v>
      </c>
      <c r="C35" s="177">
        <v>1</v>
      </c>
      <c r="D35" s="177">
        <v>24</v>
      </c>
      <c r="E35" s="177">
        <v>0</v>
      </c>
      <c r="F35" s="177">
        <f t="shared" si="4"/>
        <v>31</v>
      </c>
      <c r="G35" s="177"/>
      <c r="H35" s="177">
        <v>136</v>
      </c>
      <c r="I35" s="177">
        <v>206</v>
      </c>
      <c r="J35" s="177">
        <v>356</v>
      </c>
      <c r="K35" s="177">
        <v>0</v>
      </c>
      <c r="L35" s="177">
        <f t="shared" si="5"/>
        <v>698</v>
      </c>
    </row>
    <row r="36" spans="1:12" s="173" customFormat="1" ht="12.75" x14ac:dyDescent="0.2">
      <c r="A36" s="178" t="s">
        <v>125</v>
      </c>
      <c r="B36" s="177">
        <v>18</v>
      </c>
      <c r="C36" s="177">
        <v>7</v>
      </c>
      <c r="D36" s="177">
        <v>33</v>
      </c>
      <c r="E36" s="177">
        <v>0</v>
      </c>
      <c r="F36" s="177">
        <f t="shared" si="4"/>
        <v>58</v>
      </c>
      <c r="G36" s="177"/>
      <c r="H36" s="177">
        <v>140</v>
      </c>
      <c r="I36" s="177">
        <v>202</v>
      </c>
      <c r="J36" s="177">
        <v>332</v>
      </c>
      <c r="K36" s="177">
        <v>0</v>
      </c>
      <c r="L36" s="177">
        <f t="shared" si="5"/>
        <v>674</v>
      </c>
    </row>
    <row r="37" spans="1:12" s="173" customFormat="1" ht="12.75" x14ac:dyDescent="0.2">
      <c r="A37" s="178" t="s">
        <v>126</v>
      </c>
      <c r="B37" s="177">
        <v>7</v>
      </c>
      <c r="C37" s="177">
        <v>5</v>
      </c>
      <c r="D37" s="177">
        <v>18</v>
      </c>
      <c r="E37" s="177">
        <v>0</v>
      </c>
      <c r="F37" s="177">
        <f t="shared" si="4"/>
        <v>30</v>
      </c>
      <c r="G37" s="177"/>
      <c r="H37" s="177">
        <v>99</v>
      </c>
      <c r="I37" s="177">
        <v>175</v>
      </c>
      <c r="J37" s="177">
        <v>261</v>
      </c>
      <c r="K37" s="177">
        <v>0</v>
      </c>
      <c r="L37" s="177">
        <f t="shared" si="5"/>
        <v>535</v>
      </c>
    </row>
    <row r="38" spans="1:12" s="173" customFormat="1" ht="12.75" x14ac:dyDescent="0.2">
      <c r="A38" s="178" t="s">
        <v>127</v>
      </c>
      <c r="B38" s="177">
        <v>11</v>
      </c>
      <c r="C38" s="177">
        <v>2</v>
      </c>
      <c r="D38" s="177">
        <v>15</v>
      </c>
      <c r="E38" s="177">
        <v>0</v>
      </c>
      <c r="F38" s="177">
        <f t="shared" si="4"/>
        <v>28</v>
      </c>
      <c r="G38" s="177"/>
      <c r="H38" s="177">
        <v>132</v>
      </c>
      <c r="I38" s="177">
        <v>113</v>
      </c>
      <c r="J38" s="177">
        <v>179</v>
      </c>
      <c r="K38" s="177">
        <v>0</v>
      </c>
      <c r="L38" s="177">
        <f t="shared" si="5"/>
        <v>424</v>
      </c>
    </row>
    <row r="39" spans="1:12" s="173" customFormat="1" ht="12.75" x14ac:dyDescent="0.2">
      <c r="A39" s="178" t="s">
        <v>128</v>
      </c>
      <c r="B39" s="177">
        <v>27</v>
      </c>
      <c r="C39" s="177">
        <v>4</v>
      </c>
      <c r="D39" s="177">
        <v>13</v>
      </c>
      <c r="E39" s="177">
        <v>0</v>
      </c>
      <c r="F39" s="177">
        <f t="shared" si="4"/>
        <v>44</v>
      </c>
      <c r="G39" s="177"/>
      <c r="H39" s="177">
        <v>119</v>
      </c>
      <c r="I39" s="177">
        <v>105</v>
      </c>
      <c r="J39" s="177">
        <v>188</v>
      </c>
      <c r="K39" s="177">
        <v>0</v>
      </c>
      <c r="L39" s="177">
        <f t="shared" si="5"/>
        <v>412</v>
      </c>
    </row>
    <row r="40" spans="1:12" s="173" customFormat="1" ht="12.75" x14ac:dyDescent="0.2">
      <c r="A40" s="178" t="s">
        <v>129</v>
      </c>
      <c r="B40" s="177">
        <v>12</v>
      </c>
      <c r="C40" s="177">
        <v>1</v>
      </c>
      <c r="D40" s="177">
        <v>22</v>
      </c>
      <c r="E40" s="177">
        <v>0</v>
      </c>
      <c r="F40" s="177">
        <f t="shared" si="4"/>
        <v>35</v>
      </c>
      <c r="G40" s="177"/>
      <c r="H40" s="177">
        <v>99</v>
      </c>
      <c r="I40" s="177">
        <v>96</v>
      </c>
      <c r="J40" s="177">
        <v>140</v>
      </c>
      <c r="K40" s="177">
        <v>0</v>
      </c>
      <c r="L40" s="177">
        <f t="shared" si="5"/>
        <v>335</v>
      </c>
    </row>
    <row r="41" spans="1:12" s="173" customFormat="1" ht="12.75" x14ac:dyDescent="0.2">
      <c r="A41" s="178" t="s">
        <v>130</v>
      </c>
      <c r="B41" s="177">
        <v>8</v>
      </c>
      <c r="C41" s="177">
        <v>8</v>
      </c>
      <c r="D41" s="177">
        <v>29</v>
      </c>
      <c r="E41" s="177">
        <v>0</v>
      </c>
      <c r="F41" s="177">
        <f t="shared" si="4"/>
        <v>45</v>
      </c>
      <c r="G41" s="177"/>
      <c r="H41" s="177">
        <v>165</v>
      </c>
      <c r="I41" s="177">
        <v>191</v>
      </c>
      <c r="J41" s="177">
        <v>291</v>
      </c>
      <c r="K41" s="177">
        <v>0</v>
      </c>
      <c r="L41" s="177">
        <f t="shared" si="5"/>
        <v>647</v>
      </c>
    </row>
    <row r="42" spans="1:12" s="173" customFormat="1" ht="12.75" x14ac:dyDescent="0.2">
      <c r="A42" s="178" t="s">
        <v>13</v>
      </c>
      <c r="B42" s="177">
        <v>23</v>
      </c>
      <c r="C42" s="177">
        <v>12</v>
      </c>
      <c r="D42" s="177">
        <v>50</v>
      </c>
      <c r="E42" s="177">
        <v>0</v>
      </c>
      <c r="F42" s="177">
        <f t="shared" si="4"/>
        <v>85</v>
      </c>
      <c r="G42" s="177"/>
      <c r="H42" s="177">
        <v>320</v>
      </c>
      <c r="I42" s="177">
        <v>400</v>
      </c>
      <c r="J42" s="177">
        <v>676</v>
      </c>
      <c r="K42" s="177">
        <v>0</v>
      </c>
      <c r="L42" s="177">
        <f t="shared" si="5"/>
        <v>1396</v>
      </c>
    </row>
    <row r="43" spans="1:12" s="173" customFormat="1" ht="12.75" x14ac:dyDescent="0.2">
      <c r="A43" s="178" t="s">
        <v>131</v>
      </c>
      <c r="B43" s="177">
        <v>71</v>
      </c>
      <c r="C43" s="177">
        <v>14</v>
      </c>
      <c r="D43" s="177">
        <v>161</v>
      </c>
      <c r="E43" s="177">
        <v>0</v>
      </c>
      <c r="F43" s="177">
        <f t="shared" si="4"/>
        <v>246</v>
      </c>
      <c r="G43" s="177"/>
      <c r="H43" s="177">
        <v>599</v>
      </c>
      <c r="I43" s="177">
        <v>697</v>
      </c>
      <c r="J43" s="177">
        <v>1057</v>
      </c>
      <c r="K43" s="177">
        <v>5</v>
      </c>
      <c r="L43" s="177">
        <f t="shared" si="5"/>
        <v>2358</v>
      </c>
    </row>
    <row r="44" spans="1:12" s="173" customFormat="1" ht="12.75" x14ac:dyDescent="0.2">
      <c r="A44" s="178" t="s">
        <v>17</v>
      </c>
      <c r="B44" s="177">
        <v>1</v>
      </c>
      <c r="C44" s="177">
        <v>3</v>
      </c>
      <c r="D44" s="177">
        <v>18</v>
      </c>
      <c r="E44" s="177">
        <v>0</v>
      </c>
      <c r="F44" s="177">
        <f t="shared" si="4"/>
        <v>22</v>
      </c>
      <c r="G44" s="177"/>
      <c r="H44" s="177">
        <v>217</v>
      </c>
      <c r="I44" s="177">
        <v>292</v>
      </c>
      <c r="J44" s="177">
        <v>388</v>
      </c>
      <c r="K44" s="177">
        <v>0</v>
      </c>
      <c r="L44" s="177">
        <f t="shared" si="5"/>
        <v>897</v>
      </c>
    </row>
    <row r="45" spans="1:12" s="173" customFormat="1" ht="12.75" x14ac:dyDescent="0.2">
      <c r="A45" s="178" t="s">
        <v>132</v>
      </c>
      <c r="B45" s="177">
        <v>17</v>
      </c>
      <c r="C45" s="177">
        <v>9</v>
      </c>
      <c r="D45" s="177">
        <v>50</v>
      </c>
      <c r="E45" s="177">
        <v>0</v>
      </c>
      <c r="F45" s="177">
        <f t="shared" si="4"/>
        <v>76</v>
      </c>
      <c r="G45" s="177"/>
      <c r="H45" s="177">
        <v>119</v>
      </c>
      <c r="I45" s="177">
        <v>130</v>
      </c>
      <c r="J45" s="177">
        <v>219</v>
      </c>
      <c r="K45" s="177">
        <v>0</v>
      </c>
      <c r="L45" s="177">
        <f t="shared" si="5"/>
        <v>468</v>
      </c>
    </row>
    <row r="46" spans="1:12" s="173" customFormat="1" ht="12.75" x14ac:dyDescent="0.2">
      <c r="A46" s="178" t="s">
        <v>133</v>
      </c>
      <c r="B46" s="177">
        <v>13</v>
      </c>
      <c r="C46" s="177">
        <v>1</v>
      </c>
      <c r="D46" s="177">
        <v>18</v>
      </c>
      <c r="E46" s="177">
        <v>0</v>
      </c>
      <c r="F46" s="177">
        <f t="shared" si="4"/>
        <v>32</v>
      </c>
      <c r="G46" s="177"/>
      <c r="H46" s="177">
        <v>94</v>
      </c>
      <c r="I46" s="177">
        <v>74</v>
      </c>
      <c r="J46" s="177">
        <v>155</v>
      </c>
      <c r="K46" s="177">
        <v>0</v>
      </c>
      <c r="L46" s="177">
        <f t="shared" si="5"/>
        <v>323</v>
      </c>
    </row>
    <row r="47" spans="1:12" s="173" customFormat="1" ht="12.75" x14ac:dyDescent="0.2">
      <c r="A47" s="178" t="s">
        <v>134</v>
      </c>
      <c r="B47" s="177">
        <v>0</v>
      </c>
      <c r="C47" s="177">
        <v>3</v>
      </c>
      <c r="D47" s="177">
        <v>1</v>
      </c>
      <c r="E47" s="177">
        <v>0</v>
      </c>
      <c r="F47" s="177">
        <f t="shared" si="4"/>
        <v>4</v>
      </c>
      <c r="G47" s="177"/>
      <c r="H47" s="177">
        <v>65</v>
      </c>
      <c r="I47" s="177">
        <v>130</v>
      </c>
      <c r="J47" s="177">
        <v>154</v>
      </c>
      <c r="K47" s="177">
        <v>0</v>
      </c>
      <c r="L47" s="177">
        <f t="shared" si="5"/>
        <v>349</v>
      </c>
    </row>
    <row r="48" spans="1:12" s="173" customFormat="1" ht="12.75" x14ac:dyDescent="0.2">
      <c r="A48" s="178" t="s">
        <v>135</v>
      </c>
      <c r="B48" s="177">
        <v>0</v>
      </c>
      <c r="C48" s="177">
        <v>0</v>
      </c>
      <c r="D48" s="177">
        <v>1</v>
      </c>
      <c r="E48" s="177">
        <v>0</v>
      </c>
      <c r="F48" s="177">
        <f t="shared" si="4"/>
        <v>1</v>
      </c>
      <c r="G48" s="177"/>
      <c r="H48" s="177">
        <v>45</v>
      </c>
      <c r="I48" s="177">
        <v>31</v>
      </c>
      <c r="J48" s="177">
        <v>52</v>
      </c>
      <c r="K48" s="177">
        <v>0</v>
      </c>
      <c r="L48" s="177">
        <f t="shared" si="5"/>
        <v>128</v>
      </c>
    </row>
    <row r="49" spans="1:14" s="173" customFormat="1" ht="12.75" x14ac:dyDescent="0.2">
      <c r="A49" s="178" t="s">
        <v>136</v>
      </c>
      <c r="B49" s="177">
        <v>11</v>
      </c>
      <c r="C49" s="177">
        <v>8</v>
      </c>
      <c r="D49" s="177">
        <v>25</v>
      </c>
      <c r="E49" s="177">
        <v>0</v>
      </c>
      <c r="F49" s="177">
        <f t="shared" si="4"/>
        <v>44</v>
      </c>
      <c r="G49" s="177"/>
      <c r="H49" s="177">
        <v>132</v>
      </c>
      <c r="I49" s="177">
        <v>174</v>
      </c>
      <c r="J49" s="177">
        <v>315</v>
      </c>
      <c r="K49" s="177">
        <v>1</v>
      </c>
      <c r="L49" s="177">
        <f t="shared" si="5"/>
        <v>622</v>
      </c>
    </row>
    <row r="50" spans="1:14" s="173" customFormat="1" ht="12.75" x14ac:dyDescent="0.2">
      <c r="A50" s="178" t="s">
        <v>137</v>
      </c>
      <c r="B50" s="177">
        <v>37</v>
      </c>
      <c r="C50" s="177">
        <v>14</v>
      </c>
      <c r="D50" s="177">
        <v>73</v>
      </c>
      <c r="E50" s="177">
        <v>1</v>
      </c>
      <c r="F50" s="177">
        <f t="shared" si="4"/>
        <v>125</v>
      </c>
      <c r="G50" s="177"/>
      <c r="H50" s="177">
        <v>287</v>
      </c>
      <c r="I50" s="177">
        <v>473</v>
      </c>
      <c r="J50" s="177">
        <v>642</v>
      </c>
      <c r="K50" s="177">
        <v>8</v>
      </c>
      <c r="L50" s="177">
        <f t="shared" si="5"/>
        <v>1410</v>
      </c>
    </row>
    <row r="51" spans="1:14" s="173" customFormat="1" ht="12.75" x14ac:dyDescent="0.2">
      <c r="A51" s="178" t="s">
        <v>138</v>
      </c>
      <c r="B51" s="177">
        <v>1</v>
      </c>
      <c r="C51" s="177">
        <v>1</v>
      </c>
      <c r="D51" s="177">
        <v>0</v>
      </c>
      <c r="E51" s="177">
        <v>0</v>
      </c>
      <c r="F51" s="177">
        <f t="shared" si="4"/>
        <v>2</v>
      </c>
      <c r="G51" s="177"/>
      <c r="H51" s="177">
        <v>10</v>
      </c>
      <c r="I51" s="177">
        <v>63</v>
      </c>
      <c r="J51" s="177">
        <v>4</v>
      </c>
      <c r="K51" s="177">
        <v>0</v>
      </c>
      <c r="L51" s="177">
        <f t="shared" si="5"/>
        <v>77</v>
      </c>
    </row>
    <row r="52" spans="1:14" s="173" customFormat="1" ht="12.75" x14ac:dyDescent="0.2">
      <c r="A52" s="178" t="s">
        <v>139</v>
      </c>
      <c r="B52" s="177">
        <v>4</v>
      </c>
      <c r="C52" s="177">
        <v>4</v>
      </c>
      <c r="D52" s="177">
        <v>17</v>
      </c>
      <c r="E52" s="177">
        <v>0</v>
      </c>
      <c r="F52" s="177">
        <f t="shared" si="4"/>
        <v>25</v>
      </c>
      <c r="G52" s="177"/>
      <c r="H52" s="177">
        <v>185</v>
      </c>
      <c r="I52" s="177">
        <v>163</v>
      </c>
      <c r="J52" s="177">
        <v>280</v>
      </c>
      <c r="K52" s="177">
        <v>14</v>
      </c>
      <c r="L52" s="177">
        <f t="shared" si="5"/>
        <v>642</v>
      </c>
    </row>
    <row r="53" spans="1:14" s="173" customFormat="1" ht="12.75" x14ac:dyDescent="0.2">
      <c r="A53" s="178" t="s">
        <v>140</v>
      </c>
      <c r="B53" s="177">
        <v>29</v>
      </c>
      <c r="C53" s="177">
        <v>5</v>
      </c>
      <c r="D53" s="177">
        <v>42</v>
      </c>
      <c r="E53" s="177">
        <v>0</v>
      </c>
      <c r="F53" s="177">
        <f t="shared" si="4"/>
        <v>76</v>
      </c>
      <c r="G53" s="177"/>
      <c r="H53" s="177">
        <v>227</v>
      </c>
      <c r="I53" s="177">
        <v>201</v>
      </c>
      <c r="J53" s="177">
        <v>319</v>
      </c>
      <c r="K53" s="177">
        <v>4</v>
      </c>
      <c r="L53" s="177">
        <f t="shared" si="5"/>
        <v>751</v>
      </c>
    </row>
    <row r="54" spans="1:14" s="173" customFormat="1" ht="12.75" x14ac:dyDescent="0.2">
      <c r="A54" s="178" t="s">
        <v>141</v>
      </c>
      <c r="B54" s="177">
        <v>2</v>
      </c>
      <c r="C54" s="177">
        <v>3</v>
      </c>
      <c r="D54" s="177">
        <v>33</v>
      </c>
      <c r="E54" s="177">
        <v>0</v>
      </c>
      <c r="F54" s="177">
        <f t="shared" si="4"/>
        <v>38</v>
      </c>
      <c r="G54" s="177"/>
      <c r="H54" s="177">
        <v>83</v>
      </c>
      <c r="I54" s="177">
        <v>119</v>
      </c>
      <c r="J54" s="177">
        <v>241</v>
      </c>
      <c r="K54" s="177">
        <v>49</v>
      </c>
      <c r="L54" s="177">
        <f t="shared" si="5"/>
        <v>492</v>
      </c>
    </row>
    <row r="55" spans="1:14" s="173" customFormat="1" ht="12.75" x14ac:dyDescent="0.2">
      <c r="A55" s="178" t="s">
        <v>142</v>
      </c>
      <c r="B55" s="177">
        <v>5</v>
      </c>
      <c r="C55" s="177">
        <v>0</v>
      </c>
      <c r="D55" s="177">
        <v>1</v>
      </c>
      <c r="E55" s="177">
        <v>0</v>
      </c>
      <c r="F55" s="177">
        <f t="shared" si="4"/>
        <v>6</v>
      </c>
      <c r="G55" s="177"/>
      <c r="H55" s="177">
        <v>34</v>
      </c>
      <c r="I55" s="177">
        <v>17</v>
      </c>
      <c r="J55" s="177">
        <v>22</v>
      </c>
      <c r="K55" s="177">
        <v>0</v>
      </c>
      <c r="L55" s="177">
        <f t="shared" si="5"/>
        <v>73</v>
      </c>
    </row>
    <row r="56" spans="1:14" s="173" customFormat="1" ht="12.75" x14ac:dyDescent="0.2">
      <c r="A56" s="178" t="s">
        <v>143</v>
      </c>
      <c r="B56" s="177">
        <v>26</v>
      </c>
      <c r="C56" s="177">
        <v>3</v>
      </c>
      <c r="D56" s="177">
        <v>17</v>
      </c>
      <c r="E56" s="177">
        <v>0</v>
      </c>
      <c r="F56" s="177">
        <f t="shared" si="4"/>
        <v>46</v>
      </c>
      <c r="G56" s="177"/>
      <c r="H56" s="177">
        <v>181</v>
      </c>
      <c r="I56" s="177">
        <v>140</v>
      </c>
      <c r="J56" s="177">
        <v>262</v>
      </c>
      <c r="K56" s="177">
        <v>0</v>
      </c>
      <c r="L56" s="177">
        <f t="shared" si="5"/>
        <v>583</v>
      </c>
    </row>
    <row r="57" spans="1:14" s="173" customFormat="1" ht="12.75" x14ac:dyDescent="0.2">
      <c r="A57" s="178" t="s">
        <v>144</v>
      </c>
      <c r="B57" s="177">
        <v>37</v>
      </c>
      <c r="C57" s="177">
        <v>15</v>
      </c>
      <c r="D57" s="177">
        <v>51</v>
      </c>
      <c r="E57" s="177">
        <v>0</v>
      </c>
      <c r="F57" s="177">
        <f t="shared" si="4"/>
        <v>103</v>
      </c>
      <c r="G57" s="177"/>
      <c r="H57" s="177">
        <v>348</v>
      </c>
      <c r="I57" s="177">
        <v>407</v>
      </c>
      <c r="J57" s="177">
        <v>589</v>
      </c>
      <c r="K57" s="177">
        <v>3</v>
      </c>
      <c r="L57" s="177">
        <f t="shared" si="5"/>
        <v>1347</v>
      </c>
    </row>
    <row r="58" spans="1:14" s="173" customFormat="1" ht="12.75" x14ac:dyDescent="0.2">
      <c r="A58" s="178" t="s">
        <v>145</v>
      </c>
      <c r="B58" s="177">
        <v>9</v>
      </c>
      <c r="C58" s="177">
        <v>2</v>
      </c>
      <c r="D58" s="177">
        <v>23</v>
      </c>
      <c r="E58" s="177">
        <v>0</v>
      </c>
      <c r="F58" s="177">
        <f t="shared" si="4"/>
        <v>34</v>
      </c>
      <c r="G58" s="177"/>
      <c r="H58" s="177">
        <v>94</v>
      </c>
      <c r="I58" s="177">
        <v>89</v>
      </c>
      <c r="J58" s="177">
        <v>142</v>
      </c>
      <c r="K58" s="177">
        <v>1</v>
      </c>
      <c r="L58" s="177">
        <f t="shared" si="5"/>
        <v>326</v>
      </c>
    </row>
    <row r="59" spans="1:14" s="173" customFormat="1" ht="12.75" x14ac:dyDescent="0.2">
      <c r="A59" s="178" t="s">
        <v>146</v>
      </c>
      <c r="B59" s="177">
        <v>26</v>
      </c>
      <c r="C59" s="177">
        <v>3</v>
      </c>
      <c r="D59" s="177">
        <v>23</v>
      </c>
      <c r="E59" s="177">
        <v>0</v>
      </c>
      <c r="F59" s="177">
        <f t="shared" si="4"/>
        <v>52</v>
      </c>
      <c r="G59" s="177"/>
      <c r="H59" s="177">
        <v>105</v>
      </c>
      <c r="I59" s="177">
        <v>146</v>
      </c>
      <c r="J59" s="177">
        <v>169</v>
      </c>
      <c r="K59" s="177">
        <v>0</v>
      </c>
      <c r="L59" s="177">
        <f t="shared" si="5"/>
        <v>420</v>
      </c>
    </row>
    <row r="60" spans="1:14" s="173" customFormat="1" ht="12.75" x14ac:dyDescent="0.2">
      <c r="A60" s="181" t="s">
        <v>147</v>
      </c>
      <c r="B60" s="182">
        <v>5</v>
      </c>
      <c r="C60" s="182">
        <v>6</v>
      </c>
      <c r="D60" s="182">
        <v>23</v>
      </c>
      <c r="E60" s="182">
        <v>0</v>
      </c>
      <c r="F60" s="182">
        <f t="shared" si="4"/>
        <v>34</v>
      </c>
      <c r="G60" s="182"/>
      <c r="H60" s="182">
        <v>124</v>
      </c>
      <c r="I60" s="182">
        <v>186</v>
      </c>
      <c r="J60" s="182">
        <v>293</v>
      </c>
      <c r="K60" s="182">
        <v>0</v>
      </c>
      <c r="L60" s="182">
        <f t="shared" si="5"/>
        <v>603</v>
      </c>
    </row>
    <row r="62" spans="1:14" x14ac:dyDescent="0.2">
      <c r="A62" s="156" t="s">
        <v>9</v>
      </c>
      <c r="B62" s="157"/>
      <c r="C62" s="158"/>
      <c r="D62" s="158"/>
      <c r="E62" s="158"/>
      <c r="F62" s="159"/>
      <c r="G62" s="158"/>
      <c r="H62" s="158"/>
      <c r="I62" s="160"/>
      <c r="J62" s="158"/>
      <c r="K62" s="158"/>
      <c r="L62" s="158"/>
      <c r="M62" s="158"/>
      <c r="N62" s="158"/>
    </row>
    <row r="63" spans="1:14" x14ac:dyDescent="0.2">
      <c r="A63" s="236" t="s">
        <v>63</v>
      </c>
      <c r="B63" s="236"/>
      <c r="C63" s="236"/>
      <c r="D63" s="236"/>
      <c r="E63" s="236"/>
      <c r="F63" s="236"/>
      <c r="G63" s="236"/>
      <c r="H63" s="236"/>
      <c r="I63" s="236"/>
      <c r="J63" s="236"/>
      <c r="K63" s="236"/>
      <c r="L63" s="236"/>
      <c r="M63" s="158"/>
      <c r="N63" s="158"/>
    </row>
    <row r="64" spans="1:14" ht="14.25" customHeight="1" x14ac:dyDescent="0.2">
      <c r="A64" s="237" t="s">
        <v>72</v>
      </c>
      <c r="B64" s="237"/>
      <c r="C64" s="237"/>
      <c r="D64" s="237"/>
      <c r="E64" s="237"/>
      <c r="F64" s="237"/>
      <c r="G64" s="237"/>
      <c r="H64" s="237"/>
      <c r="I64" s="237"/>
      <c r="J64" s="237"/>
      <c r="K64" s="237"/>
      <c r="L64" s="237"/>
      <c r="M64" s="200"/>
      <c r="N64" s="200"/>
    </row>
    <row r="65" spans="1:14" x14ac:dyDescent="0.2">
      <c r="A65" s="237"/>
      <c r="B65" s="237"/>
      <c r="C65" s="237"/>
      <c r="D65" s="237"/>
      <c r="E65" s="237"/>
      <c r="F65" s="237"/>
      <c r="G65" s="237"/>
      <c r="H65" s="237"/>
      <c r="I65" s="237"/>
      <c r="J65" s="237"/>
      <c r="K65" s="237"/>
      <c r="L65" s="237"/>
      <c r="M65" s="200"/>
      <c r="N65" s="200"/>
    </row>
    <row r="66" spans="1:14" x14ac:dyDescent="0.2">
      <c r="A66" s="236" t="s">
        <v>155</v>
      </c>
      <c r="B66" s="236"/>
      <c r="C66" s="236"/>
      <c r="D66" s="236"/>
      <c r="E66" s="236"/>
      <c r="F66" s="236"/>
      <c r="G66" s="236"/>
      <c r="H66" s="236"/>
      <c r="I66" s="236"/>
      <c r="J66" s="236"/>
      <c r="K66" s="236"/>
      <c r="L66" s="236"/>
      <c r="M66" s="164"/>
      <c r="N66" s="164"/>
    </row>
    <row r="67" spans="1:14" ht="15" customHeight="1" x14ac:dyDescent="0.2">
      <c r="A67" s="236" t="s">
        <v>169</v>
      </c>
      <c r="B67" s="236"/>
      <c r="C67" s="236"/>
      <c r="D67" s="236"/>
      <c r="E67" s="236"/>
      <c r="F67" s="236"/>
      <c r="G67" s="236"/>
      <c r="H67" s="236"/>
      <c r="I67" s="236"/>
      <c r="J67" s="236"/>
      <c r="K67" s="236"/>
      <c r="L67" s="236"/>
      <c r="M67" s="163"/>
      <c r="N67" s="163"/>
    </row>
    <row r="68" spans="1:14" x14ac:dyDescent="0.2">
      <c r="A68" s="163"/>
      <c r="B68" s="161"/>
      <c r="C68" s="157"/>
      <c r="D68" s="157"/>
      <c r="E68" s="238"/>
      <c r="F68" s="238"/>
      <c r="G68" s="162"/>
      <c r="H68" s="162"/>
      <c r="I68" s="162"/>
      <c r="J68" s="157"/>
      <c r="K68" s="162"/>
      <c r="L68" s="162"/>
      <c r="M68" s="162"/>
      <c r="N68" s="162"/>
    </row>
    <row r="69" spans="1:14" x14ac:dyDescent="0.2">
      <c r="A69" s="236" t="s">
        <v>28</v>
      </c>
      <c r="B69" s="236"/>
      <c r="C69" s="154"/>
      <c r="D69" s="154"/>
      <c r="E69" s="154"/>
      <c r="F69" s="154"/>
      <c r="G69" s="154"/>
      <c r="H69" s="154"/>
      <c r="I69" s="154"/>
      <c r="J69" s="154"/>
      <c r="K69" s="154"/>
      <c r="L69" s="154"/>
      <c r="M69" s="154"/>
      <c r="N69" s="154"/>
    </row>
    <row r="70" spans="1:14" x14ac:dyDescent="0.2">
      <c r="A70" s="36"/>
      <c r="B70" s="36"/>
      <c r="C70" s="36"/>
      <c r="D70" s="36"/>
      <c r="E70" s="36"/>
      <c r="F70" s="36"/>
      <c r="G70" s="36"/>
      <c r="H70" s="36"/>
      <c r="I70" s="36"/>
      <c r="J70" s="36"/>
      <c r="K70" s="36"/>
      <c r="L70" s="36"/>
      <c r="M70" s="36"/>
      <c r="N70" s="36"/>
    </row>
    <row r="71" spans="1:14" x14ac:dyDescent="0.2">
      <c r="A71" s="198" t="s">
        <v>66</v>
      </c>
      <c r="B71" s="199"/>
      <c r="C71" s="36"/>
      <c r="D71" s="36"/>
      <c r="E71" s="36"/>
      <c r="F71" s="36"/>
      <c r="G71" s="36"/>
      <c r="H71" s="36"/>
      <c r="I71" s="36"/>
      <c r="J71" s="36"/>
      <c r="K71" s="36"/>
      <c r="L71" s="36"/>
      <c r="M71" s="36"/>
      <c r="N71" s="36"/>
    </row>
  </sheetData>
  <mergeCells count="22">
    <mergeCell ref="A67:L67"/>
    <mergeCell ref="A10:C11"/>
    <mergeCell ref="A27:C28"/>
    <mergeCell ref="A63:L63"/>
    <mergeCell ref="A64:L65"/>
    <mergeCell ref="A66:L66"/>
    <mergeCell ref="H5:H6"/>
    <mergeCell ref="I5:I6"/>
    <mergeCell ref="J5:J6"/>
    <mergeCell ref="K5:K6"/>
    <mergeCell ref="L5:L6"/>
    <mergeCell ref="A1:K1"/>
    <mergeCell ref="A69:B69"/>
    <mergeCell ref="E68:F68"/>
    <mergeCell ref="M1:N1"/>
    <mergeCell ref="B3:F4"/>
    <mergeCell ref="H3:L4"/>
    <mergeCell ref="B5:B6"/>
    <mergeCell ref="C5:C6"/>
    <mergeCell ref="D5:D6"/>
    <mergeCell ref="E5:E6"/>
    <mergeCell ref="F5:F6"/>
  </mergeCells>
  <hyperlinks>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240" t="s">
        <v>73</v>
      </c>
      <c r="B1" s="240"/>
      <c r="C1" s="240"/>
      <c r="D1" s="240"/>
      <c r="E1" s="240"/>
      <c r="F1" s="240"/>
      <c r="G1" s="240"/>
      <c r="H1" s="240"/>
      <c r="I1" s="240"/>
      <c r="J1" s="240"/>
      <c r="K1" s="240"/>
      <c r="L1" s="240"/>
      <c r="N1" s="239" t="s">
        <v>70</v>
      </c>
      <c r="O1" s="239"/>
    </row>
    <row r="2" spans="1:15" x14ac:dyDescent="0.25">
      <c r="A2" s="94"/>
      <c r="B2" s="94"/>
      <c r="C2" s="94"/>
      <c r="D2" s="94"/>
      <c r="E2" s="94"/>
    </row>
    <row r="3" spans="1:15" x14ac:dyDescent="0.25">
      <c r="A3" s="92" t="s">
        <v>57</v>
      </c>
      <c r="B3" s="92" t="s">
        <v>75</v>
      </c>
      <c r="C3" s="94"/>
      <c r="D3" s="94"/>
      <c r="E3" s="94"/>
    </row>
    <row r="4" spans="1:15" x14ac:dyDescent="0.25">
      <c r="A4" s="99">
        <v>43906</v>
      </c>
      <c r="B4" s="135">
        <v>0</v>
      </c>
      <c r="C4" s="94"/>
      <c r="D4" s="94"/>
      <c r="E4" s="94"/>
    </row>
    <row r="5" spans="1:15" x14ac:dyDescent="0.25">
      <c r="A5" s="99">
        <v>43907</v>
      </c>
      <c r="B5" s="136">
        <v>2</v>
      </c>
      <c r="C5" s="94"/>
      <c r="D5" s="94"/>
      <c r="E5" s="94"/>
    </row>
    <row r="6" spans="1:15" x14ac:dyDescent="0.25">
      <c r="A6" s="99">
        <v>43908</v>
      </c>
      <c r="B6" s="136">
        <v>5</v>
      </c>
      <c r="C6" s="94"/>
      <c r="D6" s="94"/>
      <c r="E6" s="94"/>
    </row>
    <row r="7" spans="1:15" x14ac:dyDescent="0.25">
      <c r="A7" s="99">
        <v>43909</v>
      </c>
      <c r="B7" s="136">
        <v>6</v>
      </c>
      <c r="C7" s="94"/>
      <c r="D7" s="94"/>
      <c r="E7" s="94"/>
    </row>
    <row r="8" spans="1:15" x14ac:dyDescent="0.25">
      <c r="A8" s="99">
        <v>43910</v>
      </c>
      <c r="B8" s="136">
        <v>10</v>
      </c>
      <c r="C8" s="94"/>
      <c r="D8" s="94"/>
      <c r="E8" s="94"/>
    </row>
    <row r="9" spans="1:15" x14ac:dyDescent="0.25">
      <c r="A9" s="99">
        <v>43911</v>
      </c>
      <c r="B9" s="22">
        <v>10</v>
      </c>
      <c r="C9" s="94"/>
      <c r="D9" s="94"/>
      <c r="E9" s="94"/>
    </row>
    <row r="10" spans="1:15" x14ac:dyDescent="0.25">
      <c r="A10" s="99">
        <v>43912</v>
      </c>
      <c r="B10" s="22">
        <v>10</v>
      </c>
      <c r="C10" s="94"/>
      <c r="D10" s="94"/>
      <c r="E10" s="94"/>
    </row>
    <row r="11" spans="1:15" x14ac:dyDescent="0.25">
      <c r="A11" s="99">
        <v>43913</v>
      </c>
      <c r="B11" s="136">
        <v>12</v>
      </c>
      <c r="C11" s="94"/>
      <c r="D11" s="94"/>
      <c r="E11" s="94"/>
    </row>
    <row r="12" spans="1:15" x14ac:dyDescent="0.25">
      <c r="A12" s="99">
        <v>43914</v>
      </c>
      <c r="B12" s="136">
        <v>14</v>
      </c>
      <c r="C12" s="94"/>
      <c r="D12" s="94"/>
      <c r="E12" s="94"/>
    </row>
    <row r="13" spans="1:15" x14ac:dyDescent="0.25">
      <c r="A13" s="99">
        <v>43915</v>
      </c>
      <c r="B13" s="136">
        <v>15</v>
      </c>
      <c r="C13" s="94"/>
      <c r="D13" s="94"/>
      <c r="E13" s="94"/>
    </row>
    <row r="14" spans="1:15" x14ac:dyDescent="0.25">
      <c r="A14" s="99">
        <v>43916</v>
      </c>
      <c r="B14" s="136">
        <v>30</v>
      </c>
      <c r="C14" s="94"/>
      <c r="D14" s="94"/>
      <c r="E14" s="94"/>
    </row>
    <row r="15" spans="1:15" x14ac:dyDescent="0.25">
      <c r="A15" s="99">
        <v>43917</v>
      </c>
      <c r="B15" s="136">
        <v>65</v>
      </c>
      <c r="C15" s="94"/>
      <c r="D15" s="94"/>
      <c r="E15" s="94"/>
    </row>
    <row r="16" spans="1:15" x14ac:dyDescent="0.25">
      <c r="A16" s="99">
        <v>43918</v>
      </c>
      <c r="B16" s="136">
        <v>72</v>
      </c>
      <c r="C16" s="94"/>
      <c r="D16" s="94"/>
      <c r="E16" s="94"/>
    </row>
    <row r="17" spans="1:5" x14ac:dyDescent="0.25">
      <c r="A17" s="99">
        <v>43919</v>
      </c>
      <c r="B17" s="22">
        <v>72</v>
      </c>
      <c r="C17" s="94"/>
      <c r="D17" s="94"/>
      <c r="E17" s="94"/>
    </row>
    <row r="18" spans="1:5" x14ac:dyDescent="0.25">
      <c r="A18" s="99">
        <v>43920</v>
      </c>
      <c r="B18" s="136">
        <v>115</v>
      </c>
      <c r="C18" s="94"/>
      <c r="D18" s="94"/>
      <c r="E18" s="94"/>
    </row>
    <row r="19" spans="1:5" x14ac:dyDescent="0.25">
      <c r="A19" s="99">
        <v>43921</v>
      </c>
      <c r="B19" s="136">
        <v>166</v>
      </c>
      <c r="C19" s="94"/>
      <c r="D19" s="94"/>
      <c r="E19" s="94"/>
    </row>
    <row r="20" spans="1:5" x14ac:dyDescent="0.25">
      <c r="A20" s="99">
        <v>43922</v>
      </c>
      <c r="B20" s="22">
        <v>215</v>
      </c>
      <c r="C20" s="94"/>
      <c r="D20" s="94"/>
      <c r="E20" s="94"/>
    </row>
    <row r="21" spans="1:5" x14ac:dyDescent="0.25">
      <c r="A21" s="99">
        <v>43923</v>
      </c>
      <c r="B21" s="22">
        <v>278</v>
      </c>
      <c r="C21" s="94"/>
      <c r="D21" s="94"/>
      <c r="E21" s="94"/>
    </row>
    <row r="22" spans="1:5" x14ac:dyDescent="0.25">
      <c r="A22" s="99">
        <v>43924</v>
      </c>
      <c r="B22" s="137">
        <v>349</v>
      </c>
      <c r="C22" s="94"/>
      <c r="D22" s="94"/>
      <c r="E22" s="94"/>
    </row>
    <row r="23" spans="1:5" x14ac:dyDescent="0.25">
      <c r="A23" s="99">
        <v>43925</v>
      </c>
      <c r="B23" s="137">
        <v>351</v>
      </c>
      <c r="C23" s="94"/>
      <c r="D23" s="94"/>
      <c r="E23" s="94"/>
    </row>
    <row r="24" spans="1:5" x14ac:dyDescent="0.25">
      <c r="A24" s="99">
        <v>43926</v>
      </c>
      <c r="B24" s="137">
        <v>355</v>
      </c>
      <c r="C24" s="94"/>
      <c r="D24" s="94"/>
      <c r="E24" s="94"/>
    </row>
    <row r="25" spans="1:5" x14ac:dyDescent="0.25">
      <c r="A25" s="99">
        <v>43927</v>
      </c>
      <c r="B25" s="137">
        <v>477</v>
      </c>
      <c r="C25" s="94"/>
      <c r="D25" s="94"/>
      <c r="E25" s="94"/>
    </row>
    <row r="26" spans="1:5" x14ac:dyDescent="0.25">
      <c r="A26" s="99">
        <v>43928</v>
      </c>
      <c r="B26" s="137">
        <v>594</v>
      </c>
      <c r="C26" s="94"/>
      <c r="D26" s="94"/>
      <c r="E26" s="94"/>
    </row>
    <row r="27" spans="1:5" x14ac:dyDescent="0.25">
      <c r="A27" s="99">
        <v>43929</v>
      </c>
      <c r="B27" s="137">
        <v>719</v>
      </c>
      <c r="C27" s="94"/>
      <c r="D27" s="94"/>
      <c r="E27" s="94"/>
    </row>
    <row r="28" spans="1:5" x14ac:dyDescent="0.25">
      <c r="A28" s="99">
        <v>43930</v>
      </c>
      <c r="B28" s="137">
        <v>820</v>
      </c>
      <c r="C28" s="94"/>
      <c r="D28" s="94"/>
      <c r="E28" s="94"/>
    </row>
    <row r="29" spans="1:5" x14ac:dyDescent="0.25">
      <c r="A29" s="99">
        <v>43931</v>
      </c>
      <c r="B29" s="137">
        <v>905</v>
      </c>
      <c r="C29" s="94"/>
      <c r="D29" s="94"/>
      <c r="E29" s="94"/>
    </row>
    <row r="30" spans="1:5" x14ac:dyDescent="0.25">
      <c r="A30" s="99">
        <v>43932</v>
      </c>
      <c r="B30" s="137">
        <v>955</v>
      </c>
      <c r="C30" s="94"/>
      <c r="D30" s="94"/>
      <c r="E30" s="94"/>
    </row>
    <row r="31" spans="1:5" x14ac:dyDescent="0.25">
      <c r="A31" s="99">
        <v>43933</v>
      </c>
      <c r="B31" s="137">
        <v>965</v>
      </c>
      <c r="C31" s="94"/>
      <c r="D31" s="94"/>
      <c r="E31" s="94"/>
    </row>
    <row r="32" spans="1:5" x14ac:dyDescent="0.25">
      <c r="A32" s="99">
        <v>43934</v>
      </c>
      <c r="B32" s="137">
        <v>1043</v>
      </c>
      <c r="C32" s="94"/>
      <c r="D32" s="94"/>
      <c r="E32" s="94"/>
    </row>
    <row r="33" spans="1:5" x14ac:dyDescent="0.25">
      <c r="A33" s="99">
        <v>43935</v>
      </c>
      <c r="B33" s="137">
        <v>1187</v>
      </c>
      <c r="C33" s="94"/>
      <c r="D33" s="94"/>
      <c r="E33" s="94"/>
    </row>
    <row r="34" spans="1:5" x14ac:dyDescent="0.25">
      <c r="A34" s="99">
        <v>43936</v>
      </c>
      <c r="B34" s="137">
        <v>1336</v>
      </c>
      <c r="C34" s="94"/>
      <c r="D34" s="94"/>
      <c r="E34" s="94"/>
    </row>
    <row r="35" spans="1:5" x14ac:dyDescent="0.25">
      <c r="A35" s="99">
        <v>43937</v>
      </c>
      <c r="B35" s="137">
        <v>1465</v>
      </c>
      <c r="C35" s="94"/>
      <c r="D35" s="94"/>
      <c r="E35" s="94"/>
    </row>
    <row r="36" spans="1:5" x14ac:dyDescent="0.25">
      <c r="A36" s="99">
        <v>43938</v>
      </c>
      <c r="B36" s="137">
        <v>1574</v>
      </c>
      <c r="C36" s="94"/>
      <c r="D36" s="94"/>
      <c r="E36" s="94"/>
    </row>
    <row r="37" spans="1:5" x14ac:dyDescent="0.25">
      <c r="A37" s="99">
        <v>43939</v>
      </c>
      <c r="B37" s="137">
        <v>1599</v>
      </c>
      <c r="C37" s="94"/>
      <c r="D37" s="94"/>
      <c r="E37" s="94"/>
    </row>
    <row r="38" spans="1:5" x14ac:dyDescent="0.25">
      <c r="A38" s="99">
        <v>43940</v>
      </c>
      <c r="B38" s="137">
        <v>1616</v>
      </c>
      <c r="C38" s="94"/>
      <c r="D38" s="94"/>
      <c r="E38" s="94"/>
    </row>
    <row r="40" spans="1:5" x14ac:dyDescent="0.25">
      <c r="A40" s="222" t="s">
        <v>66</v>
      </c>
      <c r="B40" s="222"/>
    </row>
  </sheetData>
  <mergeCells count="3">
    <mergeCell ref="A40:B40"/>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election sqref="A1:K1"/>
    </sheetView>
  </sheetViews>
  <sheetFormatPr defaultRowHeight="15" x14ac:dyDescent="0.25"/>
  <cols>
    <col min="1" max="1" width="10.140625" bestFit="1" customWidth="1"/>
    <col min="2" max="2" width="17.42578125" bestFit="1" customWidth="1"/>
    <col min="11" max="11" width="15.7109375" customWidth="1"/>
  </cols>
  <sheetData>
    <row r="1" spans="1:14" ht="18" customHeight="1" x14ac:dyDescent="0.25">
      <c r="A1" s="240" t="s">
        <v>108</v>
      </c>
      <c r="B1" s="240"/>
      <c r="C1" s="240"/>
      <c r="D1" s="240"/>
      <c r="E1" s="240"/>
      <c r="F1" s="240"/>
      <c r="G1" s="240"/>
      <c r="H1" s="240"/>
      <c r="I1" s="240"/>
      <c r="J1" s="240"/>
      <c r="K1" s="240"/>
      <c r="L1" s="93"/>
      <c r="M1" s="239" t="s">
        <v>70</v>
      </c>
      <c r="N1" s="239"/>
    </row>
    <row r="2" spans="1:14" x14ac:dyDescent="0.25">
      <c r="A2" s="101"/>
      <c r="B2" s="101"/>
      <c r="C2" s="101"/>
      <c r="D2" s="101"/>
      <c r="E2" s="101"/>
    </row>
    <row r="3" spans="1:14" x14ac:dyDescent="0.25">
      <c r="A3" s="92" t="s">
        <v>171</v>
      </c>
      <c r="B3" s="92" t="s">
        <v>58</v>
      </c>
      <c r="C3" s="92" t="s">
        <v>59</v>
      </c>
      <c r="D3" s="94"/>
      <c r="E3" s="94"/>
    </row>
    <row r="4" spans="1:14" x14ac:dyDescent="0.25">
      <c r="A4" s="99">
        <v>43903</v>
      </c>
      <c r="B4" s="138">
        <v>1</v>
      </c>
      <c r="C4" s="139" t="s">
        <v>60</v>
      </c>
      <c r="D4" s="94"/>
      <c r="E4" s="94"/>
    </row>
    <row r="5" spans="1:14" x14ac:dyDescent="0.25">
      <c r="A5" s="99">
        <v>43904</v>
      </c>
      <c r="B5" s="138">
        <v>1</v>
      </c>
      <c r="C5" s="139" t="s">
        <v>60</v>
      </c>
      <c r="D5" s="94"/>
      <c r="E5" s="94"/>
    </row>
    <row r="6" spans="1:14" x14ac:dyDescent="0.25">
      <c r="A6" s="99">
        <v>43905</v>
      </c>
      <c r="B6" s="138">
        <v>1</v>
      </c>
      <c r="C6" s="139" t="s">
        <v>60</v>
      </c>
      <c r="D6" s="94"/>
      <c r="E6" s="94"/>
    </row>
    <row r="7" spans="1:14" x14ac:dyDescent="0.25">
      <c r="A7" s="99">
        <v>43906</v>
      </c>
      <c r="B7" s="138">
        <v>2</v>
      </c>
      <c r="C7" s="139" t="s">
        <v>60</v>
      </c>
      <c r="D7" s="94"/>
      <c r="E7" s="94"/>
    </row>
    <row r="8" spans="1:14" x14ac:dyDescent="0.25">
      <c r="A8" s="99">
        <v>43907</v>
      </c>
      <c r="B8" s="138">
        <v>3</v>
      </c>
      <c r="C8" s="139" t="s">
        <v>60</v>
      </c>
      <c r="D8" s="94"/>
      <c r="E8" s="94"/>
    </row>
    <row r="9" spans="1:14" x14ac:dyDescent="0.25">
      <c r="A9" s="99">
        <v>43908</v>
      </c>
      <c r="B9" s="138">
        <v>6</v>
      </c>
      <c r="C9" s="139" t="s">
        <v>60</v>
      </c>
      <c r="D9" s="94"/>
      <c r="E9" s="94"/>
    </row>
    <row r="10" spans="1:14" x14ac:dyDescent="0.25">
      <c r="A10" s="99">
        <v>43909</v>
      </c>
      <c r="B10" s="138">
        <v>6</v>
      </c>
      <c r="C10" s="139" t="s">
        <v>60</v>
      </c>
      <c r="D10" s="94"/>
      <c r="E10" s="94"/>
    </row>
    <row r="11" spans="1:14" x14ac:dyDescent="0.25">
      <c r="A11" s="99">
        <v>43910</v>
      </c>
      <c r="B11" s="138">
        <v>7</v>
      </c>
      <c r="C11" s="139" t="s">
        <v>60</v>
      </c>
      <c r="D11" s="94"/>
      <c r="E11" s="94"/>
    </row>
    <row r="12" spans="1:14" x14ac:dyDescent="0.25">
      <c r="A12" s="99">
        <v>43911</v>
      </c>
      <c r="B12" s="138">
        <v>10</v>
      </c>
      <c r="C12" s="139" t="s">
        <v>60</v>
      </c>
      <c r="D12" s="94"/>
      <c r="E12" s="94"/>
    </row>
    <row r="13" spans="1:14" x14ac:dyDescent="0.25">
      <c r="A13" s="99">
        <v>43912</v>
      </c>
      <c r="B13" s="138">
        <v>14</v>
      </c>
      <c r="C13" s="139" t="s">
        <v>60</v>
      </c>
      <c r="D13" s="94"/>
      <c r="E13" s="94"/>
    </row>
    <row r="14" spans="1:14" x14ac:dyDescent="0.25">
      <c r="A14" s="99">
        <v>43913</v>
      </c>
      <c r="B14" s="138">
        <v>16</v>
      </c>
      <c r="C14" s="139" t="s">
        <v>60</v>
      </c>
      <c r="D14" s="94"/>
      <c r="E14" s="94"/>
    </row>
    <row r="15" spans="1:14" x14ac:dyDescent="0.25">
      <c r="A15" s="99">
        <v>43914</v>
      </c>
      <c r="B15" s="138">
        <v>22</v>
      </c>
      <c r="C15" s="139" t="s">
        <v>60</v>
      </c>
      <c r="D15" s="94"/>
      <c r="E15" s="94"/>
    </row>
    <row r="16" spans="1:14" x14ac:dyDescent="0.25">
      <c r="A16" s="99">
        <v>43915</v>
      </c>
      <c r="B16" s="138">
        <v>25</v>
      </c>
      <c r="C16" s="139" t="s">
        <v>60</v>
      </c>
      <c r="D16" s="94"/>
      <c r="E16" s="94"/>
    </row>
    <row r="17" spans="1:5" x14ac:dyDescent="0.25">
      <c r="A17" s="99">
        <v>43916</v>
      </c>
      <c r="B17" s="138">
        <v>33</v>
      </c>
      <c r="C17" s="139" t="s">
        <v>60</v>
      </c>
      <c r="D17" s="94"/>
      <c r="E17" s="94"/>
    </row>
    <row r="18" spans="1:5" x14ac:dyDescent="0.25">
      <c r="A18" s="99">
        <v>43917</v>
      </c>
      <c r="B18" s="138">
        <v>40</v>
      </c>
      <c r="C18" s="139" t="s">
        <v>60</v>
      </c>
      <c r="D18" s="94"/>
      <c r="E18" s="94"/>
    </row>
    <row r="19" spans="1:5" x14ac:dyDescent="0.25">
      <c r="A19" s="99">
        <v>43918</v>
      </c>
      <c r="B19" s="138">
        <v>41</v>
      </c>
      <c r="C19" s="139" t="s">
        <v>60</v>
      </c>
      <c r="D19" s="94"/>
      <c r="E19" s="94"/>
    </row>
    <row r="20" spans="1:5" x14ac:dyDescent="0.25">
      <c r="A20" s="99">
        <v>43919</v>
      </c>
      <c r="B20" s="138">
        <v>47</v>
      </c>
      <c r="C20" s="139" t="s">
        <v>60</v>
      </c>
      <c r="D20" s="94"/>
      <c r="E20" s="94"/>
    </row>
    <row r="21" spans="1:5" x14ac:dyDescent="0.25">
      <c r="A21" s="99">
        <v>43920</v>
      </c>
      <c r="B21" s="138">
        <v>69</v>
      </c>
      <c r="C21" s="139" t="s">
        <v>60</v>
      </c>
      <c r="D21" s="94"/>
      <c r="E21" s="94"/>
    </row>
    <row r="22" spans="1:5" x14ac:dyDescent="0.25">
      <c r="A22" s="99">
        <v>43921</v>
      </c>
      <c r="B22" s="138">
        <v>97</v>
      </c>
      <c r="C22" s="139" t="s">
        <v>60</v>
      </c>
      <c r="D22" s="94"/>
      <c r="E22" s="94"/>
    </row>
    <row r="23" spans="1:5" x14ac:dyDescent="0.25">
      <c r="A23" s="99">
        <v>43922</v>
      </c>
      <c r="B23" s="138">
        <v>126</v>
      </c>
      <c r="C23" s="139" t="s">
        <v>60</v>
      </c>
      <c r="D23" s="94"/>
      <c r="E23" s="94"/>
    </row>
    <row r="24" spans="1:5" x14ac:dyDescent="0.25">
      <c r="A24" s="99">
        <v>43923</v>
      </c>
      <c r="B24" s="138">
        <v>172</v>
      </c>
      <c r="C24" s="139" t="s">
        <v>60</v>
      </c>
      <c r="D24" s="94"/>
      <c r="E24" s="94"/>
    </row>
    <row r="25" spans="1:5" x14ac:dyDescent="0.25">
      <c r="A25" s="99">
        <v>43924</v>
      </c>
      <c r="B25" s="138">
        <v>218</v>
      </c>
      <c r="C25" s="139" t="s">
        <v>60</v>
      </c>
      <c r="D25" s="94"/>
      <c r="E25" s="94"/>
    </row>
    <row r="26" spans="1:5" x14ac:dyDescent="0.25">
      <c r="A26" s="99">
        <v>43925</v>
      </c>
      <c r="B26" s="138">
        <v>220</v>
      </c>
      <c r="C26" s="139" t="s">
        <v>60</v>
      </c>
      <c r="D26" s="94"/>
      <c r="E26" s="94"/>
    </row>
    <row r="27" spans="1:5" x14ac:dyDescent="0.25">
      <c r="A27" s="99">
        <v>43926</v>
      </c>
      <c r="B27" s="138">
        <v>222</v>
      </c>
      <c r="C27" s="139" t="s">
        <v>60</v>
      </c>
      <c r="D27" s="94"/>
      <c r="E27" s="94"/>
    </row>
    <row r="28" spans="1:5" x14ac:dyDescent="0.25">
      <c r="A28" s="99">
        <v>43927</v>
      </c>
      <c r="B28" s="138">
        <v>296</v>
      </c>
      <c r="C28" s="139" t="s">
        <v>60</v>
      </c>
      <c r="D28" s="94"/>
      <c r="E28" s="94"/>
    </row>
    <row r="29" spans="1:5" x14ac:dyDescent="0.25">
      <c r="A29" s="99">
        <v>43928</v>
      </c>
      <c r="B29" s="138">
        <v>366</v>
      </c>
      <c r="C29" s="139" t="s">
        <v>60</v>
      </c>
      <c r="D29" s="94"/>
      <c r="E29" s="94"/>
    </row>
    <row r="30" spans="1:5" x14ac:dyDescent="0.25">
      <c r="A30" s="99">
        <v>43929</v>
      </c>
      <c r="B30" s="138">
        <v>447</v>
      </c>
      <c r="C30" s="139" t="s">
        <v>60</v>
      </c>
      <c r="D30" s="94"/>
      <c r="E30" s="94"/>
    </row>
    <row r="31" spans="1:5" x14ac:dyDescent="0.25">
      <c r="A31" s="99">
        <v>43930</v>
      </c>
      <c r="B31" s="138">
        <v>495</v>
      </c>
      <c r="C31" s="139" t="s">
        <v>60</v>
      </c>
      <c r="D31" s="94"/>
      <c r="E31" s="94"/>
    </row>
    <row r="32" spans="1:5" x14ac:dyDescent="0.25">
      <c r="A32" s="99">
        <v>43931</v>
      </c>
      <c r="B32" s="138">
        <v>542</v>
      </c>
      <c r="C32" s="139" t="s">
        <v>60</v>
      </c>
      <c r="D32" s="94"/>
      <c r="E32" s="94"/>
    </row>
    <row r="33" spans="1:5" x14ac:dyDescent="0.25">
      <c r="A33" s="99">
        <v>43932</v>
      </c>
      <c r="B33" s="138">
        <v>566</v>
      </c>
      <c r="C33" s="139" t="s">
        <v>60</v>
      </c>
      <c r="D33" s="94"/>
      <c r="E33" s="94"/>
    </row>
    <row r="34" spans="1:5" x14ac:dyDescent="0.25">
      <c r="A34" s="99">
        <v>43933</v>
      </c>
      <c r="B34" s="138">
        <v>575</v>
      </c>
      <c r="C34" s="139" t="s">
        <v>60</v>
      </c>
      <c r="D34" s="94"/>
      <c r="E34" s="94"/>
    </row>
    <row r="35" spans="1:5" x14ac:dyDescent="0.25">
      <c r="A35" s="99">
        <v>43934</v>
      </c>
      <c r="B35" s="138">
        <v>615</v>
      </c>
      <c r="C35" s="139" t="s">
        <v>60</v>
      </c>
      <c r="D35" s="94"/>
      <c r="E35" s="94"/>
    </row>
    <row r="36" spans="1:5" x14ac:dyDescent="0.25">
      <c r="A36" s="99">
        <v>43935</v>
      </c>
      <c r="B36" s="138">
        <v>699</v>
      </c>
      <c r="C36" s="139" t="s">
        <v>60</v>
      </c>
      <c r="D36" s="94"/>
      <c r="E36" s="94"/>
    </row>
    <row r="37" spans="1:5" x14ac:dyDescent="0.25">
      <c r="A37" s="99">
        <v>43936</v>
      </c>
      <c r="B37" s="138">
        <v>779</v>
      </c>
      <c r="C37" s="139" t="s">
        <v>60</v>
      </c>
      <c r="D37" s="94"/>
      <c r="E37" s="94"/>
    </row>
    <row r="38" spans="1:5" x14ac:dyDescent="0.25">
      <c r="A38" s="99">
        <v>43937</v>
      </c>
      <c r="B38" s="138">
        <v>837</v>
      </c>
      <c r="C38" s="139" t="s">
        <v>60</v>
      </c>
      <c r="D38" s="94"/>
      <c r="E38" s="94"/>
    </row>
    <row r="39" spans="1:5" x14ac:dyDescent="0.25">
      <c r="A39" s="99">
        <v>43938</v>
      </c>
      <c r="B39" s="138">
        <v>893</v>
      </c>
      <c r="C39" s="139" t="s">
        <v>60</v>
      </c>
      <c r="D39" s="94"/>
      <c r="E39" s="94"/>
    </row>
    <row r="40" spans="1:5" x14ac:dyDescent="0.25">
      <c r="A40" s="99">
        <v>43939</v>
      </c>
      <c r="B40" s="138">
        <v>903</v>
      </c>
      <c r="C40" s="139" t="s">
        <v>60</v>
      </c>
      <c r="D40" s="94"/>
      <c r="E40" s="94"/>
    </row>
    <row r="41" spans="1:5" x14ac:dyDescent="0.25">
      <c r="A41" s="99">
        <v>43940</v>
      </c>
      <c r="B41" s="138">
        <v>915</v>
      </c>
      <c r="C41" s="139" t="s">
        <v>60</v>
      </c>
      <c r="D41" s="94"/>
      <c r="E41" s="94"/>
    </row>
    <row r="42" spans="1:5" x14ac:dyDescent="0.25">
      <c r="A42" s="99">
        <v>43903</v>
      </c>
      <c r="B42" s="138">
        <v>0</v>
      </c>
      <c r="C42" s="140" t="s">
        <v>61</v>
      </c>
      <c r="D42" s="94"/>
      <c r="E42" s="94"/>
    </row>
    <row r="43" spans="1:5" x14ac:dyDescent="0.25">
      <c r="A43" s="99">
        <v>43904</v>
      </c>
      <c r="B43" s="138">
        <v>0</v>
      </c>
      <c r="C43" s="140" t="s">
        <v>61</v>
      </c>
      <c r="D43" s="94"/>
      <c r="E43" s="94"/>
    </row>
    <row r="44" spans="1:5" x14ac:dyDescent="0.25">
      <c r="A44" s="99">
        <v>43905</v>
      </c>
      <c r="B44" s="138">
        <v>0</v>
      </c>
      <c r="C44" s="140" t="s">
        <v>61</v>
      </c>
      <c r="D44" s="94"/>
      <c r="E44" s="94"/>
    </row>
    <row r="45" spans="1:5" x14ac:dyDescent="0.25">
      <c r="A45" s="99">
        <v>43906</v>
      </c>
      <c r="B45" s="138">
        <v>0</v>
      </c>
      <c r="C45" s="140" t="s">
        <v>61</v>
      </c>
      <c r="D45" s="94"/>
      <c r="E45" s="94"/>
    </row>
    <row r="46" spans="1:5" x14ac:dyDescent="0.25">
      <c r="A46" s="99">
        <v>43907</v>
      </c>
      <c r="B46" s="141">
        <f>'Figure 1 data'!B5</f>
        <v>2</v>
      </c>
      <c r="C46" s="140" t="s">
        <v>61</v>
      </c>
      <c r="D46" s="94"/>
      <c r="E46" s="94"/>
    </row>
    <row r="47" spans="1:5" x14ac:dyDescent="0.25">
      <c r="A47" s="99">
        <v>43908</v>
      </c>
      <c r="B47" s="141">
        <f>'Figure 1 data'!B6</f>
        <v>5</v>
      </c>
      <c r="C47" s="140" t="s">
        <v>61</v>
      </c>
      <c r="D47" s="94"/>
      <c r="E47" s="94"/>
    </row>
    <row r="48" spans="1:5" x14ac:dyDescent="0.25">
      <c r="A48" s="99">
        <v>43909</v>
      </c>
      <c r="B48" s="141">
        <f>'Figure 1 data'!B7</f>
        <v>6</v>
      </c>
      <c r="C48" s="140" t="s">
        <v>61</v>
      </c>
      <c r="D48" s="94"/>
      <c r="E48" s="94"/>
    </row>
    <row r="49" spans="1:5" x14ac:dyDescent="0.25">
      <c r="A49" s="99">
        <v>43910</v>
      </c>
      <c r="B49" s="141">
        <f>'Figure 1 data'!B8</f>
        <v>10</v>
      </c>
      <c r="C49" s="140" t="s">
        <v>61</v>
      </c>
      <c r="D49" s="94"/>
      <c r="E49" s="94"/>
    </row>
    <row r="50" spans="1:5" x14ac:dyDescent="0.25">
      <c r="A50" s="99">
        <v>43911</v>
      </c>
      <c r="B50" s="141">
        <f>'Figure 1 data'!B9</f>
        <v>10</v>
      </c>
      <c r="C50" s="140" t="s">
        <v>61</v>
      </c>
      <c r="D50" s="94"/>
      <c r="E50" s="94"/>
    </row>
    <row r="51" spans="1:5" x14ac:dyDescent="0.25">
      <c r="A51" s="99">
        <v>43912</v>
      </c>
      <c r="B51" s="141">
        <f>'Figure 1 data'!B10</f>
        <v>10</v>
      </c>
      <c r="C51" s="140" t="s">
        <v>61</v>
      </c>
      <c r="D51" s="94"/>
      <c r="E51" s="94"/>
    </row>
    <row r="52" spans="1:5" x14ac:dyDescent="0.25">
      <c r="A52" s="99">
        <v>43913</v>
      </c>
      <c r="B52" s="141">
        <f>'Figure 1 data'!B11</f>
        <v>12</v>
      </c>
      <c r="C52" s="140" t="s">
        <v>61</v>
      </c>
      <c r="D52" s="94"/>
      <c r="E52" s="94"/>
    </row>
    <row r="53" spans="1:5" x14ac:dyDescent="0.25">
      <c r="A53" s="99">
        <v>43914</v>
      </c>
      <c r="B53" s="141">
        <f>'Figure 1 data'!B12</f>
        <v>14</v>
      </c>
      <c r="C53" s="140" t="s">
        <v>61</v>
      </c>
      <c r="D53" s="94"/>
      <c r="E53" s="94"/>
    </row>
    <row r="54" spans="1:5" x14ac:dyDescent="0.25">
      <c r="A54" s="99">
        <v>43915</v>
      </c>
      <c r="B54" s="141">
        <f>'Figure 1 data'!B13</f>
        <v>15</v>
      </c>
      <c r="C54" s="140" t="s">
        <v>61</v>
      </c>
      <c r="D54" s="94"/>
      <c r="E54" s="94"/>
    </row>
    <row r="55" spans="1:5" x14ac:dyDescent="0.25">
      <c r="A55" s="99">
        <v>43916</v>
      </c>
      <c r="B55" s="141">
        <f>'Figure 1 data'!B14</f>
        <v>30</v>
      </c>
      <c r="C55" s="140" t="s">
        <v>61</v>
      </c>
      <c r="D55" s="94"/>
      <c r="E55" s="94"/>
    </row>
    <row r="56" spans="1:5" x14ac:dyDescent="0.25">
      <c r="A56" s="99">
        <v>43917</v>
      </c>
      <c r="B56" s="141">
        <f>'Figure 1 data'!B15</f>
        <v>65</v>
      </c>
      <c r="C56" s="140" t="s">
        <v>61</v>
      </c>
      <c r="D56" s="94"/>
      <c r="E56" s="94"/>
    </row>
    <row r="57" spans="1:5" x14ac:dyDescent="0.25">
      <c r="A57" s="99">
        <v>43918</v>
      </c>
      <c r="B57" s="141">
        <f>'Figure 1 data'!B16</f>
        <v>72</v>
      </c>
      <c r="C57" s="140" t="s">
        <v>61</v>
      </c>
      <c r="D57" s="94"/>
      <c r="E57" s="94"/>
    </row>
    <row r="58" spans="1:5" x14ac:dyDescent="0.25">
      <c r="A58" s="99">
        <v>43919</v>
      </c>
      <c r="B58" s="141">
        <f>'Figure 1 data'!B17</f>
        <v>72</v>
      </c>
      <c r="C58" s="140" t="s">
        <v>61</v>
      </c>
      <c r="D58" s="94"/>
      <c r="E58" s="94"/>
    </row>
    <row r="59" spans="1:5" x14ac:dyDescent="0.25">
      <c r="A59" s="99">
        <v>43920</v>
      </c>
      <c r="B59" s="141">
        <f>'Figure 1 data'!B18</f>
        <v>115</v>
      </c>
      <c r="C59" s="140" t="s">
        <v>61</v>
      </c>
      <c r="D59" s="94"/>
      <c r="E59" s="94"/>
    </row>
    <row r="60" spans="1:5" x14ac:dyDescent="0.25">
      <c r="A60" s="99">
        <v>43921</v>
      </c>
      <c r="B60" s="141">
        <f>'Figure 1 data'!B19</f>
        <v>166</v>
      </c>
      <c r="C60" s="140" t="s">
        <v>61</v>
      </c>
      <c r="D60" s="94"/>
      <c r="E60" s="94"/>
    </row>
    <row r="61" spans="1:5" x14ac:dyDescent="0.25">
      <c r="A61" s="99">
        <v>43922</v>
      </c>
      <c r="B61" s="141">
        <f>'Figure 1 data'!B20</f>
        <v>215</v>
      </c>
      <c r="C61" s="140" t="s">
        <v>61</v>
      </c>
      <c r="D61" s="94"/>
      <c r="E61" s="94"/>
    </row>
    <row r="62" spans="1:5" x14ac:dyDescent="0.25">
      <c r="A62" s="99">
        <v>43923</v>
      </c>
      <c r="B62" s="141">
        <f>'Figure 1 data'!B21</f>
        <v>278</v>
      </c>
      <c r="C62" s="140" t="s">
        <v>61</v>
      </c>
      <c r="D62" s="94"/>
      <c r="E62" s="94"/>
    </row>
    <row r="63" spans="1:5" x14ac:dyDescent="0.25">
      <c r="A63" s="99">
        <v>43924</v>
      </c>
      <c r="B63" s="141">
        <f>'Figure 1 data'!B22</f>
        <v>349</v>
      </c>
      <c r="C63" s="139" t="s">
        <v>61</v>
      </c>
      <c r="D63" s="94"/>
      <c r="E63" s="94"/>
    </row>
    <row r="64" spans="1:5" x14ac:dyDescent="0.25">
      <c r="A64" s="99">
        <v>43925</v>
      </c>
      <c r="B64" s="141">
        <f>'Figure 1 data'!B23</f>
        <v>351</v>
      </c>
      <c r="C64" s="139" t="s">
        <v>61</v>
      </c>
      <c r="D64" s="94"/>
      <c r="E64" s="94"/>
    </row>
    <row r="65" spans="1:5" x14ac:dyDescent="0.25">
      <c r="A65" s="99">
        <v>43926</v>
      </c>
      <c r="B65" s="141">
        <f>'Figure 1 data'!B24</f>
        <v>355</v>
      </c>
      <c r="C65" s="139" t="s">
        <v>61</v>
      </c>
      <c r="D65" s="94"/>
      <c r="E65" s="94"/>
    </row>
    <row r="66" spans="1:5" x14ac:dyDescent="0.25">
      <c r="A66" s="99">
        <v>43927</v>
      </c>
      <c r="B66" s="141">
        <f>'Figure 1 data'!B25</f>
        <v>477</v>
      </c>
      <c r="C66" s="139" t="s">
        <v>61</v>
      </c>
      <c r="D66" s="94"/>
      <c r="E66" s="94"/>
    </row>
    <row r="67" spans="1:5" x14ac:dyDescent="0.25">
      <c r="A67" s="99">
        <v>43928</v>
      </c>
      <c r="B67" s="141">
        <f>'Figure 1 data'!B26</f>
        <v>594</v>
      </c>
      <c r="C67" s="139" t="s">
        <v>61</v>
      </c>
      <c r="D67" s="94"/>
      <c r="E67" s="94"/>
    </row>
    <row r="68" spans="1:5" x14ac:dyDescent="0.25">
      <c r="A68" s="99">
        <v>43929</v>
      </c>
      <c r="B68" s="141">
        <f>'Figure 1 data'!B27</f>
        <v>719</v>
      </c>
      <c r="C68" s="139" t="s">
        <v>61</v>
      </c>
      <c r="D68" s="94"/>
      <c r="E68" s="94"/>
    </row>
    <row r="69" spans="1:5" x14ac:dyDescent="0.25">
      <c r="A69" s="99">
        <v>43930</v>
      </c>
      <c r="B69" s="141">
        <f>'Figure 1 data'!B28</f>
        <v>820</v>
      </c>
      <c r="C69" s="139" t="s">
        <v>61</v>
      </c>
      <c r="D69" s="94"/>
      <c r="E69" s="94"/>
    </row>
    <row r="70" spans="1:5" x14ac:dyDescent="0.25">
      <c r="A70" s="99">
        <v>43931</v>
      </c>
      <c r="B70" s="141">
        <f>'Figure 1 data'!B29</f>
        <v>905</v>
      </c>
      <c r="C70" s="139" t="s">
        <v>61</v>
      </c>
      <c r="D70" s="94"/>
      <c r="E70" s="94"/>
    </row>
    <row r="71" spans="1:5" x14ac:dyDescent="0.25">
      <c r="A71" s="99">
        <v>43932</v>
      </c>
      <c r="B71" s="141">
        <f>'Figure 1 data'!B30</f>
        <v>955</v>
      </c>
      <c r="C71" s="139" t="s">
        <v>61</v>
      </c>
      <c r="D71" s="94"/>
      <c r="E71" s="94"/>
    </row>
    <row r="72" spans="1:5" x14ac:dyDescent="0.25">
      <c r="A72" s="99">
        <v>43933</v>
      </c>
      <c r="B72" s="141">
        <f>'Figure 1 data'!B31</f>
        <v>965</v>
      </c>
      <c r="C72" s="139" t="s">
        <v>61</v>
      </c>
      <c r="D72" s="94"/>
      <c r="E72" s="94"/>
    </row>
    <row r="73" spans="1:5" x14ac:dyDescent="0.25">
      <c r="A73" s="99">
        <v>43934</v>
      </c>
      <c r="B73" s="141">
        <f>'Figure 1 data'!B32</f>
        <v>1043</v>
      </c>
      <c r="C73" s="139" t="s">
        <v>61</v>
      </c>
      <c r="D73" s="94"/>
      <c r="E73" s="94"/>
    </row>
    <row r="74" spans="1:5" x14ac:dyDescent="0.25">
      <c r="A74" s="99">
        <v>43935</v>
      </c>
      <c r="B74" s="141">
        <f>'Figure 1 data'!B33</f>
        <v>1187</v>
      </c>
      <c r="C74" s="139" t="s">
        <v>61</v>
      </c>
      <c r="D74" s="94"/>
      <c r="E74" s="94"/>
    </row>
    <row r="75" spans="1:5" x14ac:dyDescent="0.25">
      <c r="A75" s="99">
        <v>43936</v>
      </c>
      <c r="B75" s="141">
        <f>'Figure 1 data'!B34</f>
        <v>1336</v>
      </c>
      <c r="C75" s="139" t="s">
        <v>61</v>
      </c>
      <c r="D75" s="94"/>
      <c r="E75" s="94"/>
    </row>
    <row r="76" spans="1:5" x14ac:dyDescent="0.25">
      <c r="A76" s="99">
        <v>43937</v>
      </c>
      <c r="B76" s="141">
        <f>'Figure 1 data'!B35</f>
        <v>1465</v>
      </c>
      <c r="C76" s="139" t="s">
        <v>61</v>
      </c>
      <c r="D76" s="94"/>
      <c r="E76" s="94"/>
    </row>
    <row r="77" spans="1:5" x14ac:dyDescent="0.25">
      <c r="A77" s="99">
        <v>43938</v>
      </c>
      <c r="B77" s="141">
        <f>'Figure 1 data'!B36</f>
        <v>1574</v>
      </c>
      <c r="C77" s="139" t="s">
        <v>61</v>
      </c>
      <c r="D77" s="94"/>
      <c r="E77" s="94"/>
    </row>
    <row r="78" spans="1:5" x14ac:dyDescent="0.25">
      <c r="A78" s="99">
        <v>43939</v>
      </c>
      <c r="B78" s="141">
        <f>'Figure 1 data'!B37</f>
        <v>1599</v>
      </c>
      <c r="C78" s="139" t="s">
        <v>61</v>
      </c>
      <c r="D78" s="94"/>
      <c r="E78" s="94"/>
    </row>
    <row r="79" spans="1:5" x14ac:dyDescent="0.25">
      <c r="A79" s="99">
        <v>43940</v>
      </c>
      <c r="B79" s="141">
        <f>'Figure 1 data'!B38</f>
        <v>1616</v>
      </c>
      <c r="C79" s="139" t="s">
        <v>61</v>
      </c>
      <c r="D79" s="94"/>
      <c r="E79" s="94"/>
    </row>
    <row r="80" spans="1:5" x14ac:dyDescent="0.25">
      <c r="A80" s="99"/>
      <c r="B80" s="141"/>
      <c r="C80" s="139"/>
      <c r="D80" s="94"/>
      <c r="E80" s="94"/>
    </row>
    <row r="81" spans="1:13" x14ac:dyDescent="0.25">
      <c r="A81" s="156" t="s">
        <v>180</v>
      </c>
      <c r="B81" s="157"/>
      <c r="C81" s="158"/>
      <c r="D81" s="94"/>
      <c r="E81" s="94"/>
    </row>
    <row r="82" spans="1:13" x14ac:dyDescent="0.25">
      <c r="A82" s="236" t="s">
        <v>178</v>
      </c>
      <c r="B82" s="236"/>
      <c r="C82" s="236"/>
      <c r="D82" s="236"/>
      <c r="E82" s="236"/>
      <c r="F82" s="236"/>
      <c r="G82" s="236"/>
      <c r="H82" s="236"/>
      <c r="I82" s="236"/>
      <c r="J82" s="236"/>
      <c r="K82" s="236"/>
      <c r="L82" s="236"/>
      <c r="M82" s="236"/>
    </row>
    <row r="83" spans="1:13" x14ac:dyDescent="0.25">
      <c r="A83" s="222" t="s">
        <v>66</v>
      </c>
      <c r="B83" s="222"/>
    </row>
  </sheetData>
  <mergeCells count="4">
    <mergeCell ref="M1:N1"/>
    <mergeCell ref="A83:B83"/>
    <mergeCell ref="A1:K1"/>
    <mergeCell ref="A82:M82"/>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240" t="s">
        <v>114</v>
      </c>
      <c r="B1" s="240"/>
      <c r="C1" s="240"/>
      <c r="D1" s="240"/>
      <c r="E1" s="240"/>
      <c r="F1" s="240"/>
      <c r="G1" s="240"/>
      <c r="H1" s="240"/>
      <c r="I1" s="93"/>
      <c r="J1" s="241" t="s">
        <v>70</v>
      </c>
      <c r="K1" s="241"/>
      <c r="L1" s="93"/>
      <c r="M1" s="106"/>
      <c r="N1" s="106"/>
    </row>
    <row r="2" spans="1:14" ht="18" customHeight="1" x14ac:dyDescent="0.25">
      <c r="A2" s="240" t="s">
        <v>115</v>
      </c>
      <c r="B2" s="240"/>
      <c r="C2" s="240"/>
      <c r="D2" s="240"/>
      <c r="E2" s="240"/>
      <c r="F2" s="240"/>
      <c r="G2" s="240"/>
      <c r="H2" s="240"/>
      <c r="I2" s="93"/>
      <c r="J2" s="93"/>
      <c r="K2" s="93"/>
    </row>
    <row r="3" spans="1:14" x14ac:dyDescent="0.25">
      <c r="A3" s="202"/>
      <c r="C3" s="101"/>
      <c r="E3" s="101"/>
    </row>
    <row r="4" spans="1:14" ht="15" customHeight="1" x14ac:dyDescent="0.25">
      <c r="A4" s="202"/>
      <c r="B4" s="203" t="s">
        <v>76</v>
      </c>
      <c r="C4" s="103" t="s">
        <v>77</v>
      </c>
      <c r="D4" s="203" t="s">
        <v>31</v>
      </c>
      <c r="E4" s="103" t="s">
        <v>77</v>
      </c>
    </row>
    <row r="5" spans="1:14" x14ac:dyDescent="0.25">
      <c r="A5" s="95" t="s">
        <v>2</v>
      </c>
      <c r="B5" s="142">
        <f>'Table 2 - All deaths'!T15</f>
        <v>53</v>
      </c>
      <c r="C5" s="143">
        <f t="shared" ref="C5:C11" si="0">(B5/SUM(B$5:B$11))</f>
        <v>2.4713233236967266E-3</v>
      </c>
      <c r="D5" s="142">
        <f>'Table 1 - COVID deaths'!T13</f>
        <v>0</v>
      </c>
      <c r="E5" s="143">
        <f t="shared" ref="E5:E11" si="1">(D5/SUM(D$5:D$11))</f>
        <v>0</v>
      </c>
    </row>
    <row r="6" spans="1:14" x14ac:dyDescent="0.25">
      <c r="A6" s="96" t="s">
        <v>3</v>
      </c>
      <c r="B6" s="142">
        <f>'Table 2 - All deaths'!T16</f>
        <v>27</v>
      </c>
      <c r="C6" s="143">
        <f t="shared" si="0"/>
        <v>1.2589760328266344E-3</v>
      </c>
      <c r="D6" s="142">
        <f>'Table 1 - COVID deaths'!T14</f>
        <v>0</v>
      </c>
      <c r="E6" s="143">
        <f t="shared" si="1"/>
        <v>0</v>
      </c>
    </row>
    <row r="7" spans="1:14" x14ac:dyDescent="0.25">
      <c r="A7" s="96" t="s">
        <v>4</v>
      </c>
      <c r="B7" s="142">
        <f>'Table 2 - All deaths'!T17</f>
        <v>689</v>
      </c>
      <c r="C7" s="143">
        <f t="shared" si="0"/>
        <v>3.2127203208057446E-2</v>
      </c>
      <c r="D7" s="149">
        <f>'Table 1 - COVID deaths'!T15</f>
        <v>10</v>
      </c>
      <c r="E7" s="143">
        <f t="shared" si="1"/>
        <v>6.1881188118811884E-3</v>
      </c>
    </row>
    <row r="8" spans="1:14" x14ac:dyDescent="0.25">
      <c r="A8" s="96" t="s">
        <v>5</v>
      </c>
      <c r="B8" s="142">
        <f>'Table 2 - All deaths'!T18</f>
        <v>2914</v>
      </c>
      <c r="C8" s="143">
        <f t="shared" si="0"/>
        <v>0.13587615406136341</v>
      </c>
      <c r="D8" s="149">
        <f>'Table 1 - COVID deaths'!T16</f>
        <v>154</v>
      </c>
      <c r="E8" s="143">
        <f t="shared" si="1"/>
        <v>9.5297029702970298E-2</v>
      </c>
    </row>
    <row r="9" spans="1:14" x14ac:dyDescent="0.25">
      <c r="A9" s="96" t="s">
        <v>6</v>
      </c>
      <c r="B9" s="142">
        <f>'Table 2 - All deaths'!T19</f>
        <v>3881</v>
      </c>
      <c r="C9" s="143">
        <f t="shared" si="0"/>
        <v>0.18096614753333956</v>
      </c>
      <c r="D9" s="149">
        <f>'Table 1 - COVID deaths'!T17</f>
        <v>263</v>
      </c>
      <c r="E9" s="143">
        <f t="shared" si="1"/>
        <v>0.16274752475247525</v>
      </c>
    </row>
    <row r="10" spans="1:14" x14ac:dyDescent="0.25">
      <c r="A10" s="96" t="s">
        <v>7</v>
      </c>
      <c r="B10" s="142">
        <f>'Table 2 - All deaths'!T20</f>
        <v>6434</v>
      </c>
      <c r="C10" s="143">
        <f t="shared" si="0"/>
        <v>0.30000932574839129</v>
      </c>
      <c r="D10" s="149">
        <f>'Table 1 - COVID deaths'!T18</f>
        <v>586</v>
      </c>
      <c r="E10" s="143">
        <f t="shared" si="1"/>
        <v>0.36262376237623761</v>
      </c>
    </row>
    <row r="11" spans="1:14" x14ac:dyDescent="0.25">
      <c r="A11" s="95" t="s">
        <v>8</v>
      </c>
      <c r="B11" s="142">
        <f>'Table 2 - All deaths'!T21</f>
        <v>7448</v>
      </c>
      <c r="C11" s="143">
        <f t="shared" si="0"/>
        <v>0.3472908700923249</v>
      </c>
      <c r="D11" s="149">
        <f>'Table 1 - COVID deaths'!T19</f>
        <v>603</v>
      </c>
      <c r="E11" s="143">
        <f t="shared" si="1"/>
        <v>0.37314356435643564</v>
      </c>
    </row>
    <row r="13" spans="1:14" x14ac:dyDescent="0.25">
      <c r="A13" s="222" t="s">
        <v>66</v>
      </c>
      <c r="B13" s="222"/>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254" t="s">
        <v>116</v>
      </c>
      <c r="B1" s="254"/>
      <c r="C1" s="254"/>
      <c r="D1" s="254"/>
      <c r="E1" s="254"/>
      <c r="F1" s="254"/>
      <c r="G1" s="254"/>
      <c r="H1" s="104"/>
      <c r="I1" s="255" t="s">
        <v>70</v>
      </c>
      <c r="J1" s="255"/>
      <c r="K1" s="104"/>
      <c r="L1" s="104"/>
      <c r="M1" s="104"/>
      <c r="N1" s="104"/>
    </row>
    <row r="2" spans="1:14" ht="18" customHeight="1" x14ac:dyDescent="0.25">
      <c r="A2" s="148"/>
      <c r="B2" s="148"/>
      <c r="C2" s="148"/>
      <c r="D2" s="112"/>
      <c r="E2" s="104"/>
      <c r="F2" s="104"/>
      <c r="G2" s="104"/>
      <c r="H2" s="104"/>
      <c r="I2" s="104"/>
      <c r="J2" s="104"/>
      <c r="K2" s="104"/>
      <c r="L2" s="104"/>
      <c r="M2" s="104"/>
      <c r="N2" s="104"/>
    </row>
    <row r="3" spans="1:14" x14ac:dyDescent="0.25">
      <c r="A3" s="258"/>
      <c r="B3" s="256" t="s">
        <v>76</v>
      </c>
      <c r="C3" s="256" t="s">
        <v>102</v>
      </c>
      <c r="D3" s="256" t="s">
        <v>100</v>
      </c>
      <c r="E3" s="256" t="s">
        <v>101</v>
      </c>
      <c r="F3" s="102"/>
      <c r="G3" s="102"/>
    </row>
    <row r="4" spans="1:14" x14ac:dyDescent="0.25">
      <c r="A4" s="260"/>
      <c r="B4" s="257"/>
      <c r="C4" s="257"/>
      <c r="D4" s="257"/>
      <c r="E4" s="257"/>
      <c r="F4" s="146"/>
    </row>
    <row r="5" spans="1:14" x14ac:dyDescent="0.25">
      <c r="A5" s="259" t="s">
        <v>10</v>
      </c>
      <c r="B5" s="147">
        <f>'Table 2 - All deaths'!T39</f>
        <v>1740</v>
      </c>
      <c r="C5" s="142">
        <f>'Table 1 - COVID deaths'!T37</f>
        <v>120</v>
      </c>
      <c r="D5" s="144">
        <v>369670</v>
      </c>
      <c r="E5" s="145">
        <f>C5/D5*10000</f>
        <v>3.2461384478047992</v>
      </c>
    </row>
    <row r="6" spans="1:14" x14ac:dyDescent="0.25">
      <c r="A6" s="259" t="s">
        <v>11</v>
      </c>
      <c r="B6" s="147">
        <f>'Table 2 - All deaths'!T40</f>
        <v>492</v>
      </c>
      <c r="C6" s="142">
        <f>'Table 1 - COVID deaths'!T38</f>
        <v>38</v>
      </c>
      <c r="D6" s="144">
        <v>115270</v>
      </c>
      <c r="E6" s="145">
        <f t="shared" ref="E6:E18" si="0">C6/D6*10000</f>
        <v>3.2966079639108177</v>
      </c>
    </row>
    <row r="7" spans="1:14" x14ac:dyDescent="0.25">
      <c r="A7" s="259" t="s">
        <v>12</v>
      </c>
      <c r="B7" s="147">
        <f>'Table 2 - All deaths'!T41</f>
        <v>698</v>
      </c>
      <c r="C7" s="142">
        <f>'Table 1 - COVID deaths'!T39</f>
        <v>31</v>
      </c>
      <c r="D7" s="144">
        <v>148790</v>
      </c>
      <c r="E7" s="145">
        <f t="shared" si="0"/>
        <v>2.0834733517037436</v>
      </c>
    </row>
    <row r="8" spans="1:14" x14ac:dyDescent="0.25">
      <c r="A8" s="259" t="s">
        <v>13</v>
      </c>
      <c r="B8" s="147">
        <f>'Table 2 - All deaths'!T42</f>
        <v>1396</v>
      </c>
      <c r="C8" s="142">
        <f>'Table 1 - COVID deaths'!T40</f>
        <v>85</v>
      </c>
      <c r="D8" s="144">
        <v>371910</v>
      </c>
      <c r="E8" s="145">
        <f t="shared" si="0"/>
        <v>2.285499179909118</v>
      </c>
    </row>
    <row r="9" spans="1:14" x14ac:dyDescent="0.25">
      <c r="A9" s="259" t="s">
        <v>14</v>
      </c>
      <c r="B9" s="147">
        <f>'Table 2 - All deaths'!T43</f>
        <v>1192</v>
      </c>
      <c r="C9" s="142">
        <f>'Table 1 - COVID deaths'!T41</f>
        <v>90</v>
      </c>
      <c r="D9" s="144">
        <v>306070</v>
      </c>
      <c r="E9" s="145">
        <f t="shared" si="0"/>
        <v>2.9405038063188162</v>
      </c>
    </row>
    <row r="10" spans="1:14" x14ac:dyDescent="0.25">
      <c r="A10" s="259" t="s">
        <v>15</v>
      </c>
      <c r="B10" s="147">
        <f>'Table 2 - All deaths'!T44</f>
        <v>2047</v>
      </c>
      <c r="C10" s="142">
        <f>'Table 1 - COVID deaths'!T42</f>
        <v>90</v>
      </c>
      <c r="D10" s="144">
        <v>584550</v>
      </c>
      <c r="E10" s="145">
        <f t="shared" si="0"/>
        <v>1.5396458814472671</v>
      </c>
    </row>
    <row r="11" spans="1:14" x14ac:dyDescent="0.25">
      <c r="A11" s="259" t="s">
        <v>16</v>
      </c>
      <c r="B11" s="147">
        <f>'Table 2 - All deaths'!T45</f>
        <v>4756</v>
      </c>
      <c r="C11" s="142">
        <f>'Table 1 - COVID deaths'!T43</f>
        <v>513</v>
      </c>
      <c r="D11" s="144">
        <v>1174980</v>
      </c>
      <c r="E11" s="145">
        <f t="shared" si="0"/>
        <v>4.3660317622427618</v>
      </c>
    </row>
    <row r="12" spans="1:14" x14ac:dyDescent="0.25">
      <c r="A12" s="259" t="s">
        <v>17</v>
      </c>
      <c r="B12" s="147">
        <f>'Table 2 - All deaths'!T46</f>
        <v>1301</v>
      </c>
      <c r="C12" s="142">
        <f>'Table 1 - COVID deaths'!T44</f>
        <v>50</v>
      </c>
      <c r="D12" s="144">
        <v>321800</v>
      </c>
      <c r="E12" s="145">
        <f t="shared" si="0"/>
        <v>1.5537600994406462</v>
      </c>
    </row>
    <row r="13" spans="1:14" x14ac:dyDescent="0.25">
      <c r="A13" s="259" t="s">
        <v>18</v>
      </c>
      <c r="B13" s="147">
        <f>'Table 2 - All deaths'!T47</f>
        <v>2757</v>
      </c>
      <c r="C13" s="142">
        <f>'Table 1 - COVID deaths'!T45</f>
        <v>228</v>
      </c>
      <c r="D13" s="144">
        <v>659200</v>
      </c>
      <c r="E13" s="145">
        <f t="shared" si="0"/>
        <v>3.45873786407767</v>
      </c>
    </row>
    <row r="14" spans="1:14" x14ac:dyDescent="0.25">
      <c r="A14" s="259" t="s">
        <v>19</v>
      </c>
      <c r="B14" s="147">
        <f>'Table 2 - All deaths'!T48</f>
        <v>2991</v>
      </c>
      <c r="C14" s="142">
        <f>'Table 1 - COVID deaths'!T46</f>
        <v>256</v>
      </c>
      <c r="D14" s="144">
        <v>897770</v>
      </c>
      <c r="E14" s="145">
        <f t="shared" si="0"/>
        <v>2.8515098521893134</v>
      </c>
    </row>
    <row r="15" spans="1:14" x14ac:dyDescent="0.25">
      <c r="A15" s="259" t="s">
        <v>20</v>
      </c>
      <c r="B15" s="147">
        <f>'Table 2 - All deaths'!T49</f>
        <v>77</v>
      </c>
      <c r="C15" s="142">
        <f>'Table 1 - COVID deaths'!T47</f>
        <v>2</v>
      </c>
      <c r="D15" s="144">
        <v>22190</v>
      </c>
      <c r="E15" s="145">
        <f t="shared" si="0"/>
        <v>0.90130689499774674</v>
      </c>
    </row>
    <row r="16" spans="1:14" x14ac:dyDescent="0.25">
      <c r="A16" s="259" t="s">
        <v>21</v>
      </c>
      <c r="B16" s="147">
        <f>'Table 2 - All deaths'!T50</f>
        <v>73</v>
      </c>
      <c r="C16" s="142">
        <f>'Table 1 - COVID deaths'!T48</f>
        <v>6</v>
      </c>
      <c r="D16" s="144">
        <v>22990</v>
      </c>
      <c r="E16" s="145">
        <f t="shared" si="0"/>
        <v>2.6098303610265332</v>
      </c>
    </row>
    <row r="17" spans="1:5" x14ac:dyDescent="0.25">
      <c r="A17" s="259" t="s">
        <v>22</v>
      </c>
      <c r="B17" s="147">
        <f>'Table 2 - All deaths'!T51</f>
        <v>1798</v>
      </c>
      <c r="C17" s="142">
        <f>'Table 1 - COVID deaths'!T49</f>
        <v>106</v>
      </c>
      <c r="D17" s="144">
        <v>416080</v>
      </c>
      <c r="E17" s="145">
        <f t="shared" si="0"/>
        <v>2.5475870024995193</v>
      </c>
    </row>
    <row r="18" spans="1:5" x14ac:dyDescent="0.25">
      <c r="A18" s="259" t="s">
        <v>23</v>
      </c>
      <c r="B18" s="147">
        <f>'Table 2 - All deaths'!T52</f>
        <v>128</v>
      </c>
      <c r="C18" s="142">
        <f>'Table 1 - COVID deaths'!T50</f>
        <v>1</v>
      </c>
      <c r="D18" s="144">
        <v>26830</v>
      </c>
      <c r="E18" s="145">
        <f t="shared" si="0"/>
        <v>0.37271710771524408</v>
      </c>
    </row>
    <row r="20" spans="1:5" x14ac:dyDescent="0.25">
      <c r="A20" s="32" t="s">
        <v>66</v>
      </c>
      <c r="B20" s="32"/>
    </row>
  </sheetData>
  <mergeCells count="6">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showGridLines="0" zoomScaleNormal="100" workbookViewId="0">
      <selection sqref="A1:E1"/>
    </sheetView>
  </sheetViews>
  <sheetFormatPr defaultRowHeight="12.75" x14ac:dyDescent="0.2"/>
  <cols>
    <col min="1" max="1" width="34" style="94" customWidth="1"/>
    <col min="2" max="16" width="9.140625" style="94" customWidth="1"/>
    <col min="17" max="16384" width="9.140625" style="94"/>
  </cols>
  <sheetData>
    <row r="1" spans="1:25" ht="18" customHeight="1" x14ac:dyDescent="0.25">
      <c r="A1" s="240" t="s">
        <v>74</v>
      </c>
      <c r="B1" s="240"/>
      <c r="C1" s="240"/>
      <c r="D1" s="240"/>
      <c r="E1" s="240"/>
      <c r="G1" s="241" t="s">
        <v>70</v>
      </c>
      <c r="H1" s="241"/>
    </row>
    <row r="2" spans="1:25" ht="15" customHeight="1" x14ac:dyDescent="0.2"/>
    <row r="3" spans="1:25" ht="12.75" customHeight="1" x14ac:dyDescent="0.2">
      <c r="A3" s="244" t="s">
        <v>78</v>
      </c>
      <c r="B3" s="242" t="s">
        <v>109</v>
      </c>
      <c r="C3" s="242" t="s">
        <v>80</v>
      </c>
      <c r="D3" s="242" t="s">
        <v>81</v>
      </c>
      <c r="E3" s="242" t="s">
        <v>82</v>
      </c>
      <c r="F3" s="242" t="s">
        <v>83</v>
      </c>
      <c r="G3" s="242" t="s">
        <v>84</v>
      </c>
      <c r="H3" s="242" t="s">
        <v>85</v>
      </c>
      <c r="I3" s="242" t="s">
        <v>86</v>
      </c>
      <c r="J3" s="242" t="s">
        <v>87</v>
      </c>
      <c r="K3" s="242" t="s">
        <v>88</v>
      </c>
      <c r="L3" s="242" t="s">
        <v>89</v>
      </c>
      <c r="M3" s="242" t="s">
        <v>90</v>
      </c>
      <c r="N3" s="242" t="s">
        <v>91</v>
      </c>
      <c r="O3" s="242" t="s">
        <v>92</v>
      </c>
      <c r="P3" s="242" t="s">
        <v>94</v>
      </c>
      <c r="Q3" s="242" t="s">
        <v>117</v>
      </c>
    </row>
    <row r="4" spans="1:25" x14ac:dyDescent="0.2">
      <c r="A4" s="245"/>
      <c r="B4" s="243"/>
      <c r="C4" s="243"/>
      <c r="D4" s="243"/>
      <c r="E4" s="243"/>
      <c r="F4" s="243"/>
      <c r="G4" s="243"/>
      <c r="H4" s="243"/>
      <c r="I4" s="243"/>
      <c r="J4" s="243"/>
      <c r="K4" s="243"/>
      <c r="L4" s="243"/>
      <c r="M4" s="243"/>
      <c r="N4" s="243"/>
      <c r="O4" s="243"/>
      <c r="P4" s="243"/>
      <c r="Q4" s="243"/>
    </row>
    <row r="5" spans="1:25" x14ac:dyDescent="0.2">
      <c r="A5" s="105" t="s">
        <v>30</v>
      </c>
      <c r="B5" s="142">
        <f>'Table 2 - All deaths'!C7</f>
        <v>1161</v>
      </c>
      <c r="C5" s="142">
        <f>'Table 2 - All deaths'!D7</f>
        <v>1567</v>
      </c>
      <c r="D5" s="142">
        <f>'Table 2 - All deaths'!E7</f>
        <v>1322</v>
      </c>
      <c r="E5" s="142">
        <f>'Table 2 - All deaths'!F7</f>
        <v>1226</v>
      </c>
      <c r="F5" s="142">
        <f>'Table 2 - All deaths'!G7</f>
        <v>1188</v>
      </c>
      <c r="G5" s="142">
        <f>'Table 2 - All deaths'!H7</f>
        <v>1216</v>
      </c>
      <c r="H5" s="142">
        <f>'Table 2 - All deaths'!I7</f>
        <v>1162</v>
      </c>
      <c r="I5" s="142">
        <f>'Table 2 - All deaths'!J7</f>
        <v>1162</v>
      </c>
      <c r="J5" s="142">
        <f>'Table 2 - All deaths'!K7</f>
        <v>1171</v>
      </c>
      <c r="K5" s="142">
        <f>'Table 2 - All deaths'!L7</f>
        <v>1207</v>
      </c>
      <c r="L5" s="142">
        <f>'Table 2 - All deaths'!M7</f>
        <v>1156</v>
      </c>
      <c r="M5" s="142">
        <f>'Table 2 - All deaths'!N7</f>
        <v>1196</v>
      </c>
      <c r="N5" s="142">
        <f>'Table 2 - All deaths'!O7</f>
        <v>1079</v>
      </c>
      <c r="O5" s="142">
        <f>'Table 2 - All deaths'!P7</f>
        <v>1744</v>
      </c>
      <c r="P5" s="142">
        <f>'Table 2 - All deaths'!Q7</f>
        <v>1978</v>
      </c>
      <c r="Q5" s="142">
        <f>'Table 2 - All deaths'!R7</f>
        <v>1911</v>
      </c>
      <c r="R5" s="100"/>
      <c r="S5" s="100"/>
      <c r="T5" s="100"/>
      <c r="U5" s="100"/>
      <c r="V5" s="100"/>
      <c r="W5" s="100"/>
      <c r="X5" s="100"/>
      <c r="Y5" s="100"/>
    </row>
    <row r="6" spans="1:25" x14ac:dyDescent="0.2">
      <c r="A6" s="105" t="s">
        <v>79</v>
      </c>
      <c r="B6" s="149">
        <f>'Table 2 - All deaths'!C10</f>
        <v>1276</v>
      </c>
      <c r="C6" s="149">
        <f>'Table 2 - All deaths'!D10</f>
        <v>1559.6</v>
      </c>
      <c r="D6" s="149">
        <f>'Table 2 - All deaths'!E10</f>
        <v>1382</v>
      </c>
      <c r="E6" s="149">
        <f>'Table 2 - All deaths'!F10</f>
        <v>1316.6</v>
      </c>
      <c r="F6" s="149">
        <f>'Table 2 - All deaths'!G10</f>
        <v>1279.5999999999999</v>
      </c>
      <c r="G6" s="149">
        <f>'Table 2 - All deaths'!H10</f>
        <v>1253.8</v>
      </c>
      <c r="H6" s="149">
        <f>'Table 2 - All deaths'!I10</f>
        <v>1259.2</v>
      </c>
      <c r="I6" s="149">
        <f>'Table 2 - All deaths'!J10</f>
        <v>1246.8</v>
      </c>
      <c r="J6" s="149">
        <f>'Table 2 - All deaths'!K10</f>
        <v>1164.8</v>
      </c>
      <c r="K6" s="149">
        <f>'Table 2 - All deaths'!L10</f>
        <v>1228.5999999999999</v>
      </c>
      <c r="L6" s="149">
        <f>'Table 2 - All deaths'!M10</f>
        <v>1169</v>
      </c>
      <c r="M6" s="149">
        <f>'Table 2 - All deaths'!N10</f>
        <v>1120.4000000000001</v>
      </c>
      <c r="N6" s="149">
        <f>'Table 2 - All deaths'!O10</f>
        <v>1118.2</v>
      </c>
      <c r="O6" s="149">
        <f>'Table 2 - All deaths'!P10</f>
        <v>1098.4000000000001</v>
      </c>
      <c r="P6" s="149">
        <f>'Table 2 - All deaths'!Q10</f>
        <v>1099.8</v>
      </c>
      <c r="Q6" s="149">
        <f>'Table 2 - All deaths'!R10</f>
        <v>1067.2</v>
      </c>
      <c r="R6" s="100"/>
      <c r="S6" s="100"/>
      <c r="T6" s="100"/>
      <c r="U6" s="100"/>
      <c r="V6" s="100"/>
      <c r="W6" s="100"/>
      <c r="X6" s="100"/>
      <c r="Y6" s="100"/>
    </row>
    <row r="7" spans="1:25" x14ac:dyDescent="0.2">
      <c r="A7" s="105" t="s">
        <v>29</v>
      </c>
      <c r="B7" s="144">
        <f>'Table 1 - COVID deaths'!C7</f>
        <v>0</v>
      </c>
      <c r="C7" s="144">
        <f>'Table 1 - COVID deaths'!D7</f>
        <v>0</v>
      </c>
      <c r="D7" s="144">
        <f>'Table 1 - COVID deaths'!E7</f>
        <v>0</v>
      </c>
      <c r="E7" s="144">
        <f>'Table 1 - COVID deaths'!F7</f>
        <v>0</v>
      </c>
      <c r="F7" s="144">
        <f>'Table 1 - COVID deaths'!G7</f>
        <v>0</v>
      </c>
      <c r="G7" s="144">
        <f>'Table 1 - COVID deaths'!H7</f>
        <v>0</v>
      </c>
      <c r="H7" s="144">
        <f>'Table 1 - COVID deaths'!I7</f>
        <v>0</v>
      </c>
      <c r="I7" s="144">
        <f>'Table 1 - COVID deaths'!J7</f>
        <v>0</v>
      </c>
      <c r="J7" s="144">
        <f>'Table 1 - COVID deaths'!K7</f>
        <v>0</v>
      </c>
      <c r="K7" s="144">
        <f>'Table 1 - COVID deaths'!L7</f>
        <v>0</v>
      </c>
      <c r="L7" s="144">
        <f>'Table 1 - COVID deaths'!M7</f>
        <v>0</v>
      </c>
      <c r="M7" s="144">
        <f>'Table 1 - COVID deaths'!N7</f>
        <v>10</v>
      </c>
      <c r="N7" s="144">
        <f>'Table 1 - COVID deaths'!O7</f>
        <v>62</v>
      </c>
      <c r="O7" s="144">
        <f>'Table 1 - COVID deaths'!P7</f>
        <v>283</v>
      </c>
      <c r="P7" s="144">
        <f>'Table 1 - COVID deaths'!Q7</f>
        <v>610</v>
      </c>
      <c r="Q7" s="144">
        <f>'Table 1 - COVID deaths'!R7</f>
        <v>651</v>
      </c>
      <c r="R7" s="100"/>
      <c r="S7" s="100"/>
      <c r="T7" s="100"/>
      <c r="U7" s="100"/>
      <c r="V7" s="100"/>
      <c r="W7" s="100"/>
      <c r="X7" s="100"/>
      <c r="Y7" s="100"/>
    </row>
    <row r="8" spans="1:25" x14ac:dyDescent="0.2">
      <c r="A8" s="105"/>
      <c r="B8" s="142"/>
      <c r="C8" s="142"/>
      <c r="D8" s="142"/>
      <c r="E8" s="142"/>
      <c r="F8" s="142"/>
      <c r="G8" s="142"/>
      <c r="H8" s="142"/>
      <c r="I8" s="142"/>
      <c r="J8" s="142"/>
      <c r="K8" s="142"/>
      <c r="L8" s="142"/>
      <c r="M8" s="150"/>
      <c r="N8" s="150"/>
      <c r="O8" s="150"/>
      <c r="P8" s="150"/>
      <c r="Q8" s="150"/>
      <c r="R8" s="100"/>
      <c r="S8" s="100"/>
      <c r="T8" s="100"/>
      <c r="U8" s="100"/>
      <c r="V8" s="100"/>
      <c r="W8" s="100"/>
      <c r="X8" s="100"/>
      <c r="Y8" s="100"/>
    </row>
    <row r="9" spans="1:25" x14ac:dyDescent="0.2">
      <c r="A9" s="105" t="s">
        <v>99</v>
      </c>
      <c r="B9" s="151">
        <f t="shared" ref="B9:L9" si="0">B7/B5</f>
        <v>0</v>
      </c>
      <c r="C9" s="151">
        <f t="shared" si="0"/>
        <v>0</v>
      </c>
      <c r="D9" s="151">
        <f t="shared" si="0"/>
        <v>0</v>
      </c>
      <c r="E9" s="151">
        <f t="shared" si="0"/>
        <v>0</v>
      </c>
      <c r="F9" s="151">
        <f t="shared" si="0"/>
        <v>0</v>
      </c>
      <c r="G9" s="151">
        <f t="shared" si="0"/>
        <v>0</v>
      </c>
      <c r="H9" s="151">
        <f t="shared" si="0"/>
        <v>0</v>
      </c>
      <c r="I9" s="151">
        <f t="shared" si="0"/>
        <v>0</v>
      </c>
      <c r="J9" s="151">
        <f t="shared" si="0"/>
        <v>0</v>
      </c>
      <c r="K9" s="151">
        <f t="shared" si="0"/>
        <v>0</v>
      </c>
      <c r="L9" s="151">
        <f t="shared" si="0"/>
        <v>0</v>
      </c>
      <c r="M9" s="151">
        <f>M7/M5</f>
        <v>8.3612040133779261E-3</v>
      </c>
      <c r="N9" s="151">
        <f t="shared" ref="N9:O9" si="1">N7/N5</f>
        <v>5.7460611677479144E-2</v>
      </c>
      <c r="O9" s="151">
        <f t="shared" si="1"/>
        <v>0.16227064220183487</v>
      </c>
      <c r="P9" s="151">
        <f t="shared" ref="P9:Q9" si="2">P7/P5</f>
        <v>0.30839231547017187</v>
      </c>
      <c r="Q9" s="151">
        <f t="shared" si="2"/>
        <v>0.34065934065934067</v>
      </c>
      <c r="R9" s="100"/>
      <c r="S9" s="100"/>
      <c r="T9" s="100"/>
      <c r="U9" s="100"/>
      <c r="V9" s="100"/>
      <c r="W9" s="100"/>
      <c r="X9" s="100"/>
      <c r="Y9" s="100"/>
    </row>
    <row r="11" spans="1:25" x14ac:dyDescent="0.2">
      <c r="A11" s="196" t="s">
        <v>66</v>
      </c>
      <c r="B11" s="196"/>
    </row>
    <row r="27" spans="6:7" x14ac:dyDescent="0.2">
      <c r="F27" s="101"/>
      <c r="G27" s="101"/>
    </row>
    <row r="28" spans="6:7" x14ac:dyDescent="0.2">
      <c r="F28" s="101"/>
    </row>
    <row r="79" spans="6:7" x14ac:dyDescent="0.2">
      <c r="F79" s="101"/>
      <c r="G79" s="101"/>
    </row>
    <row r="80" spans="6:7" x14ac:dyDescent="0.2">
      <c r="F80" s="101"/>
    </row>
    <row r="81" spans="6:8" x14ac:dyDescent="0.2">
      <c r="F81" s="101"/>
    </row>
    <row r="91" spans="6:8" ht="12.75" customHeight="1" x14ac:dyDescent="0.2">
      <c r="G91" s="102"/>
      <c r="H91" s="102"/>
    </row>
    <row r="92" spans="6:8" x14ac:dyDescent="0.2">
      <c r="G92" s="102"/>
      <c r="H92" s="102"/>
    </row>
    <row r="115" spans="1:35" x14ac:dyDescent="0.2">
      <c r="Q115" s="97"/>
      <c r="R115" s="97"/>
      <c r="S115" s="97"/>
      <c r="T115" s="97"/>
      <c r="U115" s="97"/>
      <c r="V115" s="97"/>
      <c r="W115" s="97"/>
      <c r="X115" s="97"/>
      <c r="Y115" s="97"/>
      <c r="Z115" s="97"/>
      <c r="AA115" s="97"/>
      <c r="AB115" s="97"/>
      <c r="AC115" s="97"/>
      <c r="AD115" s="97"/>
      <c r="AE115" s="97"/>
      <c r="AF115" s="97"/>
      <c r="AG115" s="97"/>
      <c r="AH115" s="97"/>
      <c r="AI115" s="97"/>
    </row>
    <row r="118" spans="1:35" x14ac:dyDescent="0.2">
      <c r="A118" s="98"/>
    </row>
    <row r="119" spans="1:35" x14ac:dyDescent="0.2">
      <c r="A119" s="98"/>
    </row>
    <row r="120" spans="1:35" x14ac:dyDescent="0.2">
      <c r="A120" s="98"/>
    </row>
    <row r="121" spans="1:35" x14ac:dyDescent="0.2">
      <c r="A121" s="98"/>
    </row>
    <row r="122" spans="1:35" x14ac:dyDescent="0.2">
      <c r="A122" s="98"/>
    </row>
    <row r="123" spans="1:35" x14ac:dyDescent="0.2">
      <c r="A123" s="98"/>
    </row>
    <row r="124" spans="1:35" x14ac:dyDescent="0.2">
      <c r="A124" s="98"/>
    </row>
    <row r="125" spans="1:35" x14ac:dyDescent="0.2">
      <c r="A125" s="98"/>
    </row>
    <row r="126" spans="1:35" x14ac:dyDescent="0.2">
      <c r="A126" s="98"/>
    </row>
    <row r="127" spans="1:35" x14ac:dyDescent="0.2">
      <c r="A127" s="98"/>
    </row>
    <row r="128" spans="1:35" x14ac:dyDescent="0.2">
      <c r="A128" s="98"/>
    </row>
    <row r="129" spans="1:1" x14ac:dyDescent="0.2">
      <c r="A129" s="98"/>
    </row>
    <row r="130" spans="1:1" x14ac:dyDescent="0.2">
      <c r="A130" s="98"/>
    </row>
    <row r="131" spans="1:1" x14ac:dyDescent="0.2">
      <c r="A131" s="98"/>
    </row>
    <row r="132" spans="1:1" x14ac:dyDescent="0.2">
      <c r="A132" s="98"/>
    </row>
    <row r="133" spans="1:1" x14ac:dyDescent="0.2">
      <c r="A133" s="98"/>
    </row>
    <row r="134" spans="1:1" x14ac:dyDescent="0.2">
      <c r="A134" s="98"/>
    </row>
    <row r="135" spans="1:1" x14ac:dyDescent="0.2">
      <c r="A135" s="98"/>
    </row>
    <row r="136" spans="1:1" x14ac:dyDescent="0.2">
      <c r="A136" s="98"/>
    </row>
    <row r="137" spans="1:1" x14ac:dyDescent="0.2">
      <c r="A137" s="98"/>
    </row>
    <row r="138" spans="1:1" x14ac:dyDescent="0.2">
      <c r="A138" s="98"/>
    </row>
    <row r="139" spans="1:1" x14ac:dyDescent="0.2">
      <c r="A139" s="98"/>
    </row>
    <row r="140" spans="1:1" x14ac:dyDescent="0.2">
      <c r="A140" s="98"/>
    </row>
  </sheetData>
  <mergeCells count="19">
    <mergeCell ref="I3:I4"/>
    <mergeCell ref="J3:J4"/>
    <mergeCell ref="K3:K4"/>
    <mergeCell ref="Q3:Q4"/>
    <mergeCell ref="L3:L4"/>
    <mergeCell ref="M3:M4"/>
    <mergeCell ref="N3:N4"/>
    <mergeCell ref="O3:O4"/>
    <mergeCell ref="P3:P4"/>
    <mergeCell ref="A1:E1"/>
    <mergeCell ref="G1:H1"/>
    <mergeCell ref="F3:F4"/>
    <mergeCell ref="G3:G4"/>
    <mergeCell ref="H3:H4"/>
    <mergeCell ref="A3:A4"/>
    <mergeCell ref="B3:B4"/>
    <mergeCell ref="C3:C4"/>
    <mergeCell ref="D3:D4"/>
    <mergeCell ref="E3:E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A27972125</value>
    </field>
    <field name="Objective-Title">
      <value order="0">NRS - Weekly COVID19 deaths - week16 - tables and figures</value>
    </field>
    <field name="Objective-Description">
      <value order="0"/>
    </field>
    <field name="Objective-CreationStamp">
      <value order="0">2020-04-09T07:59:53Z</value>
    </field>
    <field name="Objective-IsApproved">
      <value order="0">false</value>
    </field>
    <field name="Objective-IsPublished">
      <value order="0">true</value>
    </field>
    <field name="Objective-DatePublished">
      <value order="0">2020-04-21T18:49:05Z</value>
    </field>
    <field name="Objective-ModificationStamp">
      <value order="0">2020-04-21T18:49:05Z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Published</value>
    </field>
    <field name="Objective-VersionId">
      <value order="0">vA40671032</value>
    </field>
    <field name="Objective-Version">
      <value order="0">2.0</value>
    </field>
    <field name="Objective-VersionNumber">
      <value order="0">17</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8</vt:i4>
      </vt:variant>
    </vt:vector>
  </HeadingPairs>
  <TitlesOfParts>
    <vt:vector size="19"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1</vt:lpstr>
      <vt:lpstr>Figure 2</vt:lpstr>
      <vt:lpstr>Figure 3a</vt:lpstr>
      <vt:lpstr>Figure 3b</vt:lpstr>
      <vt:lpstr>Figure 4</vt:lpstr>
      <vt:lpstr>Figure 5</vt:lpstr>
      <vt:lpstr>Figure 6</vt:lpstr>
      <vt:lpstr>Figure 7</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Kaye-Bardgett M (Maria)</dc:creator>
  <cp:lastModifiedBy>u443992</cp:lastModifiedBy>
  <cp:lastPrinted>2020-04-21T09:05:02Z</cp:lastPrinted>
  <dcterms:created xsi:type="dcterms:W3CDTF">2020-03-25T14:22:57Z</dcterms:created>
  <dcterms:modified xsi:type="dcterms:W3CDTF">2020-04-22T06:38:06Z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A27972125</vt:lpwstr>
  </property>
  <property fmtid="{D5CDD505-2E9C-101B-9397-08002B2CF9AE}" pid="4" name="Objective-Title">
    <vt:lpwstr>NRS - Weekly COVID19 deaths - week16 - tables and figures</vt:lpwstr>
  </property>
  <property fmtid="{D5CDD505-2E9C-101B-9397-08002B2CF9AE}" pid="5" name="Objective-Description">
    <vt:lpwstr/>
  </property>
  <property fmtid="{D5CDD505-2E9C-101B-9397-08002B2CF9AE}" pid="6" name="Objective-CreationStamp">
    <vt:filetime>2020-04-16T08:10:11Z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2020-04-21T18:49:05Z</vt:filetime>
  </property>
  <property fmtid="{D5CDD505-2E9C-101B-9397-08002B2CF9AE}" pid="10" name="Objective-ModificationStamp">
    <vt:filetime>2020-04-21T18:49:05Z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Published</vt:lpwstr>
  </property>
  <property fmtid="{D5CDD505-2E9C-101B-9397-08002B2CF9AE}" pid="15" name="Objective-VersionId">
    <vt:lpwstr>vA40671032</vt:lpwstr>
  </property>
  <property fmtid="{D5CDD505-2E9C-101B-9397-08002B2CF9AE}" pid="16" name="Objective-Version">
    <vt:lpwstr>2.0</vt:lpwstr>
  </property>
  <property fmtid="{D5CDD505-2E9C-101B-9397-08002B2CF9AE}" pid="17" name="Objective-VersionNumber">
    <vt:r8>17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