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060"/>
  </bookViews>
  <sheets>
    <sheet name="2023" sheetId="1" r:id="rId1"/>
    <sheet name="2022" sheetId="2" r:id="rId2"/>
    <sheet name="2021" sheetId="3" r:id="rId3"/>
    <sheet name="2020" sheetId="4" r:id="rId4"/>
  </sheets>
  <definedNames>
    <definedName name="_xlnm.Print_Area" localSheetId="1">'2022'!$A$1:$AK$369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7" i="3" l="1"/>
  <c r="C377" i="3"/>
  <c r="B377" i="3"/>
  <c r="A377" i="3"/>
  <c r="E376" i="3"/>
  <c r="C376" i="3"/>
  <c r="B376" i="3"/>
  <c r="A376" i="3"/>
  <c r="E375" i="3"/>
  <c r="C375" i="3"/>
  <c r="B375" i="3"/>
  <c r="A375" i="3"/>
  <c r="E374" i="3"/>
  <c r="C374" i="3"/>
  <c r="B374" i="3"/>
  <c r="A374" i="3"/>
  <c r="E373" i="3"/>
  <c r="C373" i="3"/>
  <c r="B373" i="3"/>
  <c r="A373" i="3"/>
  <c r="E372" i="3"/>
  <c r="C372" i="3"/>
  <c r="B372" i="3"/>
  <c r="A372" i="3"/>
  <c r="E371" i="3"/>
  <c r="C371" i="3"/>
  <c r="B371" i="3"/>
  <c r="A371" i="3"/>
  <c r="E370" i="3"/>
  <c r="C370" i="3"/>
  <c r="B370" i="3"/>
  <c r="A370" i="3"/>
  <c r="E369" i="3"/>
  <c r="C369" i="3"/>
  <c r="B369" i="3"/>
  <c r="A369" i="3"/>
  <c r="E368" i="3"/>
  <c r="C368" i="3"/>
  <c r="B368" i="3"/>
  <c r="A368" i="3"/>
  <c r="E367" i="3"/>
  <c r="C367" i="3"/>
  <c r="B367" i="3"/>
  <c r="A367" i="3"/>
  <c r="E366" i="3"/>
  <c r="C366" i="3"/>
  <c r="B366" i="3"/>
  <c r="A366" i="3"/>
  <c r="E365" i="3"/>
  <c r="C365" i="3"/>
  <c r="B365" i="3"/>
  <c r="A365" i="3"/>
  <c r="E364" i="3"/>
  <c r="C364" i="3"/>
  <c r="B364" i="3"/>
  <c r="A364" i="3"/>
  <c r="E363" i="3"/>
  <c r="C363" i="3"/>
  <c r="B363" i="3"/>
  <c r="A363" i="3"/>
  <c r="E362" i="3"/>
  <c r="C362" i="3"/>
  <c r="B362" i="3"/>
  <c r="A362" i="3"/>
  <c r="E361" i="3"/>
  <c r="C361" i="3"/>
  <c r="B361" i="3"/>
  <c r="A361" i="3"/>
  <c r="E360" i="3"/>
  <c r="C360" i="3"/>
  <c r="B360" i="3"/>
  <c r="A360" i="3"/>
  <c r="E359" i="3"/>
  <c r="C359" i="3"/>
  <c r="B359" i="3"/>
  <c r="A359" i="3"/>
  <c r="E358" i="3"/>
  <c r="C358" i="3"/>
  <c r="B358" i="3"/>
  <c r="A358" i="3"/>
  <c r="E357" i="3"/>
  <c r="C357" i="3"/>
  <c r="B357" i="3"/>
  <c r="A357" i="3"/>
  <c r="E356" i="3"/>
  <c r="C356" i="3"/>
  <c r="B356" i="3"/>
  <c r="A356" i="3"/>
  <c r="E355" i="3"/>
  <c r="C355" i="3"/>
  <c r="B355" i="3"/>
  <c r="A355" i="3"/>
  <c r="E354" i="3"/>
  <c r="C354" i="3"/>
  <c r="B354" i="3"/>
  <c r="A354" i="3"/>
  <c r="E353" i="3"/>
  <c r="C353" i="3"/>
  <c r="B353" i="3"/>
  <c r="A353" i="3"/>
  <c r="E352" i="3"/>
  <c r="C352" i="3"/>
  <c r="B352" i="3"/>
  <c r="A352" i="3"/>
  <c r="E351" i="3"/>
  <c r="C351" i="3"/>
  <c r="B351" i="3"/>
  <c r="A351" i="3"/>
  <c r="E350" i="3"/>
  <c r="C350" i="3"/>
  <c r="B350" i="3"/>
  <c r="A350" i="3"/>
  <c r="E349" i="3"/>
  <c r="C349" i="3"/>
  <c r="B349" i="3"/>
  <c r="A349" i="3"/>
  <c r="E348" i="3"/>
  <c r="C348" i="3"/>
  <c r="B348" i="3"/>
  <c r="A348" i="3"/>
  <c r="E347" i="3"/>
  <c r="C347" i="3"/>
  <c r="B347" i="3"/>
  <c r="A347" i="3"/>
  <c r="E346" i="3"/>
  <c r="C346" i="3"/>
  <c r="B346" i="3"/>
  <c r="A346" i="3"/>
  <c r="E345" i="3"/>
  <c r="C345" i="3"/>
  <c r="B345" i="3"/>
  <c r="A345" i="3"/>
  <c r="E344" i="3"/>
  <c r="C344" i="3"/>
  <c r="B344" i="3"/>
  <c r="A344" i="3"/>
  <c r="E343" i="3"/>
  <c r="C343" i="3"/>
  <c r="B343" i="3"/>
  <c r="A343" i="3"/>
  <c r="E342" i="3"/>
  <c r="C342" i="3"/>
  <c r="B342" i="3"/>
  <c r="A342" i="3"/>
  <c r="E341" i="3"/>
  <c r="C341" i="3"/>
  <c r="B341" i="3"/>
  <c r="A341" i="3"/>
  <c r="E340" i="3"/>
  <c r="C340" i="3"/>
  <c r="B340" i="3"/>
  <c r="A340" i="3"/>
  <c r="E339" i="3"/>
  <c r="C339" i="3"/>
  <c r="B339" i="3"/>
  <c r="A339" i="3"/>
  <c r="E338" i="3"/>
  <c r="C338" i="3"/>
  <c r="B338" i="3"/>
  <c r="A338" i="3"/>
  <c r="E337" i="3"/>
  <c r="C337" i="3"/>
  <c r="B337" i="3"/>
  <c r="A337" i="3"/>
  <c r="E336" i="3"/>
  <c r="C336" i="3"/>
  <c r="B336" i="3"/>
  <c r="A336" i="3"/>
  <c r="E335" i="3"/>
  <c r="C335" i="3"/>
  <c r="B335" i="3"/>
  <c r="A335" i="3"/>
  <c r="E334" i="3"/>
  <c r="C334" i="3"/>
  <c r="B334" i="3"/>
  <c r="A334" i="3"/>
  <c r="E333" i="3"/>
  <c r="C333" i="3"/>
  <c r="B333" i="3"/>
  <c r="A333" i="3"/>
  <c r="E332" i="3"/>
  <c r="C332" i="3"/>
  <c r="B332" i="3"/>
  <c r="A332" i="3"/>
  <c r="E331" i="3"/>
  <c r="C331" i="3"/>
  <c r="B331" i="3"/>
  <c r="A331" i="3"/>
  <c r="E330" i="3"/>
  <c r="C330" i="3"/>
  <c r="B330" i="3"/>
  <c r="A330" i="3"/>
  <c r="E329" i="3"/>
  <c r="C329" i="3"/>
  <c r="B329" i="3"/>
  <c r="A329" i="3"/>
  <c r="E328" i="3"/>
  <c r="C328" i="3"/>
  <c r="B328" i="3"/>
  <c r="A328" i="3"/>
  <c r="E327" i="3"/>
  <c r="C327" i="3"/>
  <c r="B327" i="3"/>
  <c r="A327" i="3"/>
  <c r="E326" i="3"/>
  <c r="C326" i="3"/>
  <c r="B326" i="3"/>
  <c r="A326" i="3"/>
  <c r="E325" i="3"/>
  <c r="C325" i="3"/>
  <c r="B325" i="3"/>
  <c r="A325" i="3"/>
  <c r="E324" i="3"/>
  <c r="C324" i="3"/>
  <c r="B324" i="3"/>
  <c r="A324" i="3"/>
  <c r="E323" i="3"/>
  <c r="C323" i="3"/>
  <c r="B323" i="3"/>
  <c r="A323" i="3"/>
  <c r="E322" i="3"/>
  <c r="C322" i="3"/>
  <c r="B322" i="3"/>
  <c r="A322" i="3"/>
  <c r="E321" i="3"/>
  <c r="C321" i="3"/>
  <c r="B321" i="3"/>
  <c r="A321" i="3"/>
  <c r="E320" i="3"/>
  <c r="C320" i="3"/>
  <c r="B320" i="3"/>
  <c r="A320" i="3"/>
  <c r="E319" i="3"/>
  <c r="C319" i="3"/>
  <c r="B319" i="3"/>
  <c r="A319" i="3"/>
  <c r="E318" i="3"/>
  <c r="C318" i="3"/>
  <c r="B318" i="3"/>
  <c r="A318" i="3"/>
  <c r="E317" i="3"/>
  <c r="C317" i="3"/>
  <c r="B317" i="3"/>
  <c r="A317" i="3"/>
  <c r="E316" i="3"/>
  <c r="C316" i="3"/>
  <c r="B316" i="3"/>
  <c r="A316" i="3"/>
  <c r="E315" i="3"/>
  <c r="C315" i="3"/>
  <c r="B315" i="3"/>
  <c r="A315" i="3"/>
  <c r="E314" i="3"/>
  <c r="C314" i="3"/>
  <c r="B314" i="3"/>
  <c r="A314" i="3"/>
  <c r="E313" i="3"/>
  <c r="C313" i="3"/>
  <c r="B313" i="3"/>
  <c r="A313" i="3"/>
  <c r="E312" i="3"/>
  <c r="C312" i="3"/>
  <c r="B312" i="3"/>
  <c r="A312" i="3"/>
  <c r="E311" i="3"/>
  <c r="C311" i="3"/>
  <c r="B311" i="3"/>
  <c r="A311" i="3"/>
  <c r="E310" i="3"/>
  <c r="C310" i="3"/>
  <c r="B310" i="3"/>
  <c r="A310" i="3"/>
  <c r="E309" i="3"/>
  <c r="C309" i="3"/>
  <c r="B309" i="3"/>
  <c r="A309" i="3"/>
  <c r="E308" i="3"/>
  <c r="C308" i="3"/>
  <c r="B308" i="3"/>
  <c r="A308" i="3"/>
  <c r="E307" i="3"/>
  <c r="C307" i="3"/>
  <c r="B307" i="3"/>
  <c r="A307" i="3"/>
  <c r="E306" i="3"/>
  <c r="C306" i="3"/>
  <c r="B306" i="3"/>
  <c r="A306" i="3"/>
  <c r="E305" i="3"/>
  <c r="C305" i="3"/>
  <c r="B305" i="3"/>
  <c r="A305" i="3"/>
  <c r="E304" i="3"/>
  <c r="C304" i="3"/>
  <c r="B304" i="3"/>
  <c r="A304" i="3"/>
  <c r="E303" i="3"/>
  <c r="C303" i="3"/>
  <c r="B303" i="3"/>
  <c r="A303" i="3"/>
  <c r="E302" i="3"/>
  <c r="C302" i="3"/>
  <c r="B302" i="3"/>
  <c r="A302" i="3"/>
  <c r="E301" i="3"/>
  <c r="C301" i="3"/>
  <c r="B301" i="3"/>
  <c r="A301" i="3"/>
  <c r="E300" i="3"/>
  <c r="C300" i="3"/>
  <c r="B300" i="3"/>
  <c r="A300" i="3"/>
  <c r="E299" i="3"/>
  <c r="C299" i="3"/>
  <c r="B299" i="3"/>
  <c r="A299" i="3"/>
  <c r="E298" i="3"/>
  <c r="C298" i="3"/>
  <c r="B298" i="3"/>
  <c r="A298" i="3"/>
  <c r="E297" i="3"/>
  <c r="C297" i="3"/>
  <c r="B297" i="3"/>
  <c r="A297" i="3"/>
  <c r="E296" i="3"/>
  <c r="C296" i="3"/>
  <c r="B296" i="3"/>
  <c r="A296" i="3"/>
  <c r="E295" i="3"/>
  <c r="C295" i="3"/>
  <c r="B295" i="3"/>
  <c r="A295" i="3"/>
  <c r="E294" i="3"/>
  <c r="C294" i="3"/>
  <c r="B294" i="3"/>
  <c r="A294" i="3"/>
  <c r="E293" i="3"/>
  <c r="C293" i="3"/>
  <c r="B293" i="3"/>
  <c r="A293" i="3"/>
  <c r="E292" i="3"/>
  <c r="C292" i="3"/>
  <c r="B292" i="3"/>
  <c r="A292" i="3"/>
  <c r="E291" i="3"/>
  <c r="C291" i="3"/>
  <c r="B291" i="3"/>
  <c r="A291" i="3"/>
  <c r="E290" i="3"/>
  <c r="C290" i="3"/>
  <c r="B290" i="3"/>
  <c r="A290" i="3"/>
  <c r="E289" i="3"/>
  <c r="C289" i="3"/>
  <c r="B289" i="3"/>
  <c r="A289" i="3"/>
  <c r="E288" i="3"/>
  <c r="C288" i="3"/>
  <c r="B288" i="3"/>
  <c r="A288" i="3"/>
  <c r="E287" i="3"/>
  <c r="C287" i="3"/>
  <c r="B287" i="3"/>
  <c r="A287" i="3"/>
  <c r="E286" i="3"/>
  <c r="C286" i="3"/>
  <c r="B286" i="3"/>
  <c r="A286" i="3"/>
  <c r="E285" i="3"/>
  <c r="C285" i="3"/>
  <c r="B285" i="3"/>
  <c r="A285" i="3"/>
  <c r="E284" i="3"/>
  <c r="C284" i="3"/>
  <c r="B284" i="3"/>
  <c r="A284" i="3"/>
  <c r="E283" i="3"/>
  <c r="C283" i="3"/>
  <c r="B283" i="3"/>
  <c r="A283" i="3"/>
  <c r="E282" i="3"/>
  <c r="C282" i="3"/>
  <c r="B282" i="3"/>
  <c r="A282" i="3"/>
  <c r="E281" i="3"/>
  <c r="C281" i="3"/>
  <c r="B281" i="3"/>
  <c r="A281" i="3"/>
  <c r="E280" i="3"/>
  <c r="C280" i="3"/>
  <c r="B280" i="3"/>
  <c r="A280" i="3"/>
  <c r="E279" i="3"/>
  <c r="C279" i="3"/>
  <c r="B279" i="3"/>
  <c r="A279" i="3"/>
  <c r="E278" i="3"/>
  <c r="C278" i="3"/>
  <c r="B278" i="3"/>
  <c r="A278" i="3"/>
  <c r="E277" i="3"/>
  <c r="C277" i="3"/>
  <c r="B277" i="3"/>
  <c r="A277" i="3"/>
  <c r="E276" i="3"/>
  <c r="C276" i="3"/>
  <c r="B276" i="3"/>
  <c r="A276" i="3"/>
  <c r="E275" i="3"/>
  <c r="C275" i="3"/>
  <c r="B275" i="3"/>
  <c r="A275" i="3"/>
  <c r="E274" i="3"/>
  <c r="C274" i="3"/>
  <c r="B274" i="3"/>
  <c r="A274" i="3"/>
  <c r="E273" i="3"/>
  <c r="C273" i="3"/>
  <c r="B273" i="3"/>
  <c r="A273" i="3"/>
  <c r="E272" i="3"/>
  <c r="C272" i="3"/>
  <c r="B272" i="3"/>
  <c r="A272" i="3"/>
  <c r="E271" i="3"/>
  <c r="C271" i="3"/>
  <c r="B271" i="3"/>
  <c r="A271" i="3"/>
  <c r="E270" i="3"/>
  <c r="C270" i="3"/>
  <c r="B270" i="3"/>
  <c r="A270" i="3"/>
  <c r="E269" i="3"/>
  <c r="C269" i="3"/>
  <c r="B269" i="3"/>
  <c r="A269" i="3"/>
  <c r="E268" i="3"/>
  <c r="C268" i="3"/>
  <c r="B268" i="3"/>
  <c r="A268" i="3"/>
  <c r="E267" i="3"/>
  <c r="C267" i="3"/>
  <c r="B267" i="3"/>
  <c r="A267" i="3"/>
  <c r="E266" i="3"/>
  <c r="C266" i="3"/>
  <c r="B266" i="3"/>
  <c r="A266" i="3"/>
  <c r="E265" i="3"/>
  <c r="C265" i="3"/>
  <c r="B265" i="3"/>
  <c r="A265" i="3"/>
  <c r="E264" i="3"/>
  <c r="C264" i="3"/>
  <c r="B264" i="3"/>
  <c r="A264" i="3"/>
  <c r="E263" i="3"/>
  <c r="C263" i="3"/>
  <c r="B263" i="3"/>
  <c r="A263" i="3"/>
  <c r="E262" i="3"/>
  <c r="C262" i="3"/>
  <c r="B262" i="3"/>
  <c r="A262" i="3"/>
  <c r="E261" i="3"/>
  <c r="C261" i="3"/>
  <c r="B261" i="3"/>
  <c r="A261" i="3"/>
  <c r="E260" i="3"/>
  <c r="C260" i="3"/>
  <c r="B260" i="3"/>
  <c r="A260" i="3"/>
  <c r="E259" i="3"/>
  <c r="C259" i="3"/>
  <c r="B259" i="3"/>
  <c r="A259" i="3"/>
  <c r="E258" i="3"/>
  <c r="C258" i="3"/>
  <c r="B258" i="3"/>
  <c r="A258" i="3"/>
  <c r="E257" i="3"/>
  <c r="C257" i="3"/>
  <c r="B257" i="3"/>
  <c r="A257" i="3"/>
  <c r="E256" i="3"/>
  <c r="C256" i="3"/>
  <c r="B256" i="3"/>
  <c r="A256" i="3"/>
  <c r="E255" i="3"/>
  <c r="C255" i="3"/>
  <c r="B255" i="3"/>
  <c r="A255" i="3"/>
  <c r="E254" i="3"/>
  <c r="C254" i="3"/>
  <c r="B254" i="3"/>
  <c r="A254" i="3"/>
  <c r="E253" i="3"/>
  <c r="C253" i="3"/>
  <c r="B253" i="3"/>
  <c r="A253" i="3"/>
  <c r="E252" i="3"/>
  <c r="C252" i="3"/>
  <c r="B252" i="3"/>
  <c r="A252" i="3"/>
  <c r="E251" i="3"/>
  <c r="C251" i="3"/>
  <c r="B251" i="3"/>
  <c r="A251" i="3"/>
  <c r="E250" i="3"/>
  <c r="C250" i="3"/>
  <c r="B250" i="3"/>
  <c r="A250" i="3"/>
  <c r="E249" i="3"/>
  <c r="C249" i="3"/>
  <c r="B249" i="3"/>
  <c r="A249" i="3"/>
  <c r="E248" i="3"/>
  <c r="C248" i="3"/>
  <c r="B248" i="3"/>
  <c r="A248" i="3"/>
  <c r="E247" i="3"/>
  <c r="C247" i="3"/>
  <c r="B247" i="3"/>
  <c r="A247" i="3"/>
  <c r="E246" i="3"/>
  <c r="C246" i="3"/>
  <c r="B246" i="3"/>
  <c r="A246" i="3"/>
  <c r="E245" i="3"/>
  <c r="C245" i="3"/>
  <c r="B245" i="3"/>
  <c r="A245" i="3"/>
  <c r="E244" i="3"/>
  <c r="C244" i="3"/>
  <c r="B244" i="3"/>
  <c r="A244" i="3"/>
  <c r="E243" i="3"/>
  <c r="C243" i="3"/>
  <c r="B243" i="3"/>
  <c r="A243" i="3"/>
  <c r="E242" i="3"/>
  <c r="C242" i="3"/>
  <c r="B242" i="3"/>
  <c r="A242" i="3"/>
  <c r="E241" i="3"/>
  <c r="C241" i="3"/>
  <c r="B241" i="3"/>
  <c r="A241" i="3"/>
  <c r="E240" i="3"/>
  <c r="C240" i="3"/>
  <c r="B240" i="3"/>
  <c r="A240" i="3"/>
  <c r="E239" i="3"/>
  <c r="C239" i="3"/>
  <c r="B239" i="3"/>
  <c r="A239" i="3"/>
  <c r="E238" i="3"/>
  <c r="C238" i="3"/>
  <c r="B238" i="3"/>
  <c r="A238" i="3"/>
  <c r="E237" i="3"/>
  <c r="C237" i="3"/>
  <c r="B237" i="3"/>
  <c r="A237" i="3"/>
  <c r="E236" i="3"/>
  <c r="C236" i="3"/>
  <c r="B236" i="3"/>
  <c r="A236" i="3"/>
  <c r="E235" i="3"/>
  <c r="C235" i="3"/>
  <c r="B235" i="3"/>
  <c r="A235" i="3"/>
  <c r="E234" i="3"/>
  <c r="C234" i="3"/>
  <c r="B234" i="3"/>
  <c r="A234" i="3"/>
  <c r="E233" i="3"/>
  <c r="C233" i="3"/>
  <c r="B233" i="3"/>
  <c r="A233" i="3"/>
  <c r="E232" i="3"/>
  <c r="C232" i="3"/>
  <c r="B232" i="3"/>
  <c r="A232" i="3"/>
  <c r="E231" i="3"/>
  <c r="C231" i="3"/>
  <c r="B231" i="3"/>
  <c r="A231" i="3"/>
  <c r="E230" i="3"/>
  <c r="C230" i="3"/>
  <c r="B230" i="3"/>
  <c r="A230" i="3"/>
  <c r="E229" i="3"/>
  <c r="C229" i="3"/>
  <c r="B229" i="3"/>
  <c r="A229" i="3"/>
  <c r="E228" i="3"/>
  <c r="C228" i="3"/>
  <c r="B228" i="3"/>
  <c r="A228" i="3"/>
  <c r="E227" i="3"/>
  <c r="C227" i="3"/>
  <c r="B227" i="3"/>
  <c r="A227" i="3"/>
  <c r="E226" i="3"/>
  <c r="C226" i="3"/>
  <c r="B226" i="3"/>
  <c r="A226" i="3"/>
  <c r="E225" i="3"/>
  <c r="C225" i="3"/>
  <c r="B225" i="3"/>
  <c r="A225" i="3"/>
  <c r="E224" i="3"/>
  <c r="C224" i="3"/>
  <c r="B224" i="3"/>
  <c r="A224" i="3"/>
  <c r="E223" i="3"/>
  <c r="C223" i="3"/>
  <c r="B223" i="3"/>
  <c r="A223" i="3"/>
  <c r="E222" i="3"/>
  <c r="C222" i="3"/>
  <c r="B222" i="3"/>
  <c r="A222" i="3"/>
  <c r="E221" i="3"/>
  <c r="C221" i="3"/>
  <c r="B221" i="3"/>
  <c r="A221" i="3"/>
  <c r="E220" i="3"/>
  <c r="C220" i="3"/>
  <c r="B220" i="3"/>
  <c r="A220" i="3"/>
  <c r="E219" i="3"/>
  <c r="C219" i="3"/>
  <c r="B219" i="3"/>
  <c r="A219" i="3"/>
  <c r="E218" i="3"/>
  <c r="C218" i="3"/>
  <c r="B218" i="3"/>
  <c r="A218" i="3"/>
  <c r="E217" i="3"/>
  <c r="C217" i="3"/>
  <c r="B217" i="3"/>
  <c r="A217" i="3"/>
  <c r="E216" i="3"/>
  <c r="C216" i="3"/>
  <c r="B216" i="3"/>
  <c r="A216" i="3"/>
  <c r="E215" i="3"/>
  <c r="C215" i="3"/>
  <c r="B215" i="3"/>
  <c r="A215" i="3"/>
  <c r="E214" i="3"/>
  <c r="C214" i="3"/>
  <c r="B214" i="3"/>
  <c r="A214" i="3"/>
  <c r="E213" i="3"/>
  <c r="C213" i="3"/>
  <c r="B213" i="3"/>
  <c r="A213" i="3"/>
  <c r="E212" i="3"/>
  <c r="C212" i="3"/>
  <c r="B212" i="3"/>
  <c r="A212" i="3"/>
  <c r="E211" i="3"/>
  <c r="C211" i="3"/>
  <c r="B211" i="3"/>
  <c r="A211" i="3"/>
  <c r="E210" i="3"/>
  <c r="C210" i="3"/>
  <c r="B210" i="3"/>
  <c r="A210" i="3"/>
  <c r="E209" i="3"/>
  <c r="C209" i="3"/>
  <c r="B209" i="3"/>
  <c r="A209" i="3"/>
  <c r="E208" i="3"/>
  <c r="C208" i="3"/>
  <c r="B208" i="3"/>
  <c r="A208" i="3"/>
  <c r="E207" i="3"/>
  <c r="C207" i="3"/>
  <c r="B207" i="3"/>
  <c r="A207" i="3"/>
  <c r="E206" i="3"/>
  <c r="C206" i="3"/>
  <c r="B206" i="3"/>
  <c r="A206" i="3"/>
  <c r="E205" i="3"/>
  <c r="C205" i="3"/>
  <c r="B205" i="3"/>
  <c r="A205" i="3"/>
  <c r="E204" i="3"/>
  <c r="C204" i="3"/>
  <c r="B204" i="3"/>
  <c r="A204" i="3"/>
  <c r="E203" i="3"/>
  <c r="C203" i="3"/>
  <c r="B203" i="3"/>
  <c r="A203" i="3"/>
  <c r="E202" i="3"/>
  <c r="C202" i="3"/>
  <c r="B202" i="3"/>
  <c r="A202" i="3"/>
  <c r="E201" i="3"/>
  <c r="C201" i="3"/>
  <c r="B201" i="3"/>
  <c r="A201" i="3"/>
  <c r="E200" i="3"/>
  <c r="C200" i="3"/>
  <c r="B200" i="3"/>
  <c r="A200" i="3"/>
  <c r="E199" i="3"/>
  <c r="C199" i="3"/>
  <c r="B199" i="3"/>
  <c r="A199" i="3"/>
  <c r="E198" i="3"/>
  <c r="C198" i="3"/>
  <c r="B198" i="3"/>
  <c r="A198" i="3"/>
  <c r="E197" i="3"/>
  <c r="C197" i="3"/>
  <c r="B197" i="3"/>
  <c r="A197" i="3"/>
  <c r="E196" i="3"/>
  <c r="C196" i="3"/>
  <c r="B196" i="3"/>
  <c r="A196" i="3"/>
  <c r="E195" i="3"/>
  <c r="C195" i="3"/>
  <c r="B195" i="3"/>
  <c r="A195" i="3"/>
  <c r="E194" i="3"/>
  <c r="C194" i="3"/>
  <c r="B194" i="3"/>
  <c r="A194" i="3"/>
  <c r="E193" i="3"/>
  <c r="C193" i="3"/>
  <c r="B193" i="3"/>
  <c r="A193" i="3"/>
  <c r="E192" i="3"/>
  <c r="C192" i="3"/>
  <c r="B192" i="3"/>
  <c r="A192" i="3"/>
  <c r="E191" i="3"/>
  <c r="C191" i="3"/>
  <c r="B191" i="3"/>
  <c r="A191" i="3"/>
  <c r="E190" i="3"/>
  <c r="C190" i="3"/>
  <c r="B190" i="3"/>
  <c r="A190" i="3"/>
  <c r="E189" i="3"/>
  <c r="C189" i="3"/>
  <c r="B189" i="3"/>
  <c r="A189" i="3"/>
  <c r="E188" i="3"/>
  <c r="C188" i="3"/>
  <c r="B188" i="3"/>
  <c r="A188" i="3"/>
  <c r="E187" i="3"/>
  <c r="C187" i="3"/>
  <c r="B187" i="3"/>
  <c r="A187" i="3"/>
  <c r="E186" i="3"/>
  <c r="C186" i="3"/>
  <c r="B186" i="3"/>
  <c r="A186" i="3"/>
  <c r="E185" i="3"/>
  <c r="C185" i="3"/>
  <c r="B185" i="3"/>
  <c r="A185" i="3"/>
  <c r="E184" i="3"/>
  <c r="C184" i="3"/>
  <c r="B184" i="3"/>
  <c r="A184" i="3"/>
  <c r="E183" i="3"/>
  <c r="C183" i="3"/>
  <c r="B183" i="3"/>
  <c r="A183" i="3"/>
  <c r="E182" i="3"/>
  <c r="C182" i="3"/>
  <c r="B182" i="3"/>
  <c r="A182" i="3"/>
  <c r="E181" i="3"/>
  <c r="C181" i="3"/>
  <c r="B181" i="3"/>
  <c r="A181" i="3"/>
  <c r="E180" i="3"/>
  <c r="C180" i="3"/>
  <c r="B180" i="3"/>
  <c r="A180" i="3"/>
  <c r="E179" i="3"/>
  <c r="C179" i="3"/>
  <c r="B179" i="3"/>
  <c r="A179" i="3"/>
  <c r="E178" i="3"/>
  <c r="C178" i="3"/>
  <c r="B178" i="3"/>
  <c r="A178" i="3"/>
  <c r="E177" i="3"/>
  <c r="C177" i="3"/>
  <c r="B177" i="3"/>
  <c r="A177" i="3"/>
  <c r="E176" i="3"/>
  <c r="C176" i="3"/>
  <c r="B176" i="3"/>
  <c r="A176" i="3"/>
  <c r="E175" i="3"/>
  <c r="C175" i="3"/>
  <c r="B175" i="3"/>
  <c r="A175" i="3"/>
  <c r="E174" i="3"/>
  <c r="C174" i="3"/>
  <c r="B174" i="3"/>
  <c r="A174" i="3"/>
  <c r="E173" i="3"/>
  <c r="C173" i="3"/>
  <c r="B173" i="3"/>
  <c r="A173" i="3"/>
  <c r="E172" i="3"/>
  <c r="C172" i="3"/>
  <c r="B172" i="3"/>
  <c r="A172" i="3"/>
  <c r="E171" i="3"/>
  <c r="C171" i="3"/>
  <c r="B171" i="3"/>
  <c r="A171" i="3"/>
  <c r="E170" i="3"/>
  <c r="C170" i="3"/>
  <c r="B170" i="3"/>
  <c r="A170" i="3"/>
  <c r="E169" i="3"/>
  <c r="C169" i="3"/>
  <c r="B169" i="3"/>
  <c r="A169" i="3"/>
  <c r="E168" i="3"/>
  <c r="C168" i="3"/>
  <c r="B168" i="3"/>
  <c r="A168" i="3"/>
  <c r="E167" i="3"/>
  <c r="C167" i="3"/>
  <c r="B167" i="3"/>
  <c r="A167" i="3"/>
  <c r="E166" i="3"/>
  <c r="C166" i="3"/>
  <c r="B166" i="3"/>
  <c r="A166" i="3"/>
  <c r="E165" i="3"/>
  <c r="C165" i="3"/>
  <c r="B165" i="3"/>
  <c r="A165" i="3"/>
  <c r="E164" i="3"/>
  <c r="C164" i="3"/>
  <c r="B164" i="3"/>
  <c r="A164" i="3"/>
  <c r="E163" i="3"/>
  <c r="C163" i="3"/>
  <c r="B163" i="3"/>
  <c r="A163" i="3"/>
  <c r="E162" i="3"/>
  <c r="C162" i="3"/>
  <c r="B162" i="3"/>
  <c r="A162" i="3"/>
  <c r="E161" i="3"/>
  <c r="C161" i="3"/>
  <c r="B161" i="3"/>
  <c r="A161" i="3"/>
  <c r="E160" i="3"/>
  <c r="C160" i="3"/>
  <c r="B160" i="3"/>
  <c r="A160" i="3"/>
  <c r="E159" i="3"/>
  <c r="C159" i="3"/>
  <c r="B159" i="3"/>
  <c r="A159" i="3"/>
  <c r="E158" i="3"/>
  <c r="C158" i="3"/>
  <c r="B158" i="3"/>
  <c r="A158" i="3"/>
  <c r="E157" i="3"/>
  <c r="C157" i="3"/>
  <c r="B157" i="3"/>
  <c r="A157" i="3"/>
  <c r="E156" i="3"/>
  <c r="C156" i="3"/>
  <c r="B156" i="3"/>
  <c r="A156" i="3"/>
  <c r="E155" i="3"/>
  <c r="C155" i="3"/>
  <c r="B155" i="3"/>
  <c r="A155" i="3"/>
  <c r="E154" i="3"/>
  <c r="C154" i="3"/>
  <c r="B154" i="3"/>
  <c r="A154" i="3"/>
  <c r="E153" i="3"/>
  <c r="C153" i="3"/>
  <c r="B153" i="3"/>
  <c r="A153" i="3"/>
  <c r="E152" i="3"/>
  <c r="C152" i="3"/>
  <c r="B152" i="3"/>
  <c r="A152" i="3"/>
  <c r="E151" i="3"/>
  <c r="C151" i="3"/>
  <c r="B151" i="3"/>
  <c r="A151" i="3"/>
  <c r="E150" i="3"/>
  <c r="C150" i="3"/>
  <c r="B150" i="3"/>
  <c r="A150" i="3"/>
  <c r="E149" i="3"/>
  <c r="C149" i="3"/>
  <c r="B149" i="3"/>
  <c r="A149" i="3"/>
  <c r="E148" i="3"/>
  <c r="C148" i="3"/>
  <c r="B148" i="3"/>
  <c r="A148" i="3"/>
  <c r="E147" i="3"/>
  <c r="C147" i="3"/>
  <c r="B147" i="3"/>
  <c r="A147" i="3"/>
  <c r="E146" i="3"/>
  <c r="C146" i="3"/>
  <c r="B146" i="3"/>
  <c r="A146" i="3"/>
  <c r="E145" i="3"/>
  <c r="C145" i="3"/>
  <c r="B145" i="3"/>
  <c r="A145" i="3"/>
  <c r="E144" i="3"/>
  <c r="C144" i="3"/>
  <c r="B144" i="3"/>
  <c r="A144" i="3"/>
  <c r="E143" i="3"/>
  <c r="C143" i="3"/>
  <c r="B143" i="3"/>
  <c r="A143" i="3"/>
  <c r="E142" i="3"/>
  <c r="C142" i="3"/>
  <c r="B142" i="3"/>
  <c r="A142" i="3"/>
  <c r="E141" i="3"/>
  <c r="C141" i="3"/>
  <c r="B141" i="3"/>
  <c r="A141" i="3"/>
  <c r="E140" i="3"/>
  <c r="C140" i="3"/>
  <c r="B140" i="3"/>
  <c r="A140" i="3"/>
  <c r="E139" i="3"/>
  <c r="C139" i="3"/>
  <c r="B139" i="3"/>
  <c r="A139" i="3"/>
  <c r="E138" i="3"/>
  <c r="C138" i="3"/>
  <c r="B138" i="3"/>
  <c r="A138" i="3"/>
  <c r="E137" i="3"/>
  <c r="C137" i="3"/>
  <c r="B137" i="3"/>
  <c r="A137" i="3"/>
  <c r="E136" i="3"/>
  <c r="C136" i="3"/>
  <c r="B136" i="3"/>
  <c r="A136" i="3"/>
  <c r="E135" i="3"/>
  <c r="C135" i="3"/>
  <c r="B135" i="3"/>
  <c r="A135" i="3"/>
  <c r="E134" i="3"/>
  <c r="C134" i="3"/>
  <c r="B134" i="3"/>
  <c r="A134" i="3"/>
  <c r="E133" i="3"/>
  <c r="C133" i="3"/>
  <c r="B133" i="3"/>
  <c r="A133" i="3"/>
  <c r="E132" i="3"/>
  <c r="C132" i="3"/>
  <c r="B132" i="3"/>
  <c r="A132" i="3"/>
  <c r="E131" i="3"/>
  <c r="C131" i="3"/>
  <c r="B131" i="3"/>
  <c r="A131" i="3"/>
  <c r="E130" i="3"/>
  <c r="C130" i="3"/>
  <c r="B130" i="3"/>
  <c r="A130" i="3"/>
  <c r="E129" i="3"/>
  <c r="C129" i="3"/>
  <c r="B129" i="3"/>
  <c r="A129" i="3"/>
  <c r="E128" i="3"/>
  <c r="C128" i="3"/>
  <c r="B128" i="3"/>
  <c r="A128" i="3"/>
  <c r="E127" i="3"/>
  <c r="C127" i="3"/>
  <c r="B127" i="3"/>
  <c r="A127" i="3"/>
  <c r="E126" i="3"/>
  <c r="C126" i="3"/>
  <c r="B126" i="3"/>
  <c r="A126" i="3"/>
  <c r="E125" i="3"/>
  <c r="C125" i="3"/>
  <c r="B125" i="3"/>
  <c r="A125" i="3"/>
  <c r="E124" i="3"/>
  <c r="C124" i="3"/>
  <c r="B124" i="3"/>
  <c r="A124" i="3"/>
  <c r="E123" i="3"/>
  <c r="C123" i="3"/>
  <c r="B123" i="3"/>
  <c r="A123" i="3"/>
  <c r="E122" i="3"/>
  <c r="C122" i="3"/>
  <c r="B122" i="3"/>
  <c r="A122" i="3"/>
  <c r="E121" i="3"/>
  <c r="C121" i="3"/>
  <c r="B121" i="3"/>
  <c r="A121" i="3"/>
  <c r="E120" i="3"/>
  <c r="C120" i="3"/>
  <c r="B120" i="3"/>
  <c r="A120" i="3"/>
  <c r="E119" i="3"/>
  <c r="C119" i="3"/>
  <c r="B119" i="3"/>
  <c r="A119" i="3"/>
  <c r="E118" i="3"/>
  <c r="C118" i="3"/>
  <c r="B118" i="3"/>
  <c r="A118" i="3"/>
  <c r="E117" i="3"/>
  <c r="C117" i="3"/>
  <c r="B117" i="3"/>
  <c r="A117" i="3"/>
  <c r="E116" i="3"/>
  <c r="C116" i="3"/>
  <c r="B116" i="3"/>
  <c r="A116" i="3"/>
  <c r="E115" i="3"/>
  <c r="C115" i="3"/>
  <c r="B115" i="3"/>
  <c r="A115" i="3"/>
  <c r="E114" i="3"/>
  <c r="C114" i="3"/>
  <c r="B114" i="3"/>
  <c r="A114" i="3"/>
  <c r="E113" i="3"/>
  <c r="C113" i="3"/>
  <c r="B113" i="3"/>
  <c r="A113" i="3"/>
  <c r="E112" i="3"/>
  <c r="C112" i="3"/>
  <c r="B112" i="3"/>
  <c r="A112" i="3"/>
  <c r="E111" i="3"/>
  <c r="C111" i="3"/>
  <c r="B111" i="3"/>
  <c r="A111" i="3"/>
  <c r="E110" i="3"/>
  <c r="C110" i="3"/>
  <c r="B110" i="3"/>
  <c r="A110" i="3"/>
  <c r="E109" i="3"/>
  <c r="C109" i="3"/>
  <c r="B109" i="3"/>
  <c r="A109" i="3"/>
  <c r="E108" i="3"/>
  <c r="C108" i="3"/>
  <c r="B108" i="3"/>
  <c r="A108" i="3"/>
  <c r="E107" i="3"/>
  <c r="C107" i="3"/>
  <c r="B107" i="3"/>
  <c r="A107" i="3"/>
  <c r="E106" i="3"/>
  <c r="C106" i="3"/>
  <c r="B106" i="3"/>
  <c r="A106" i="3"/>
  <c r="E105" i="3"/>
  <c r="C105" i="3"/>
  <c r="B105" i="3"/>
  <c r="A105" i="3"/>
  <c r="E104" i="3"/>
  <c r="C104" i="3"/>
  <c r="B104" i="3"/>
  <c r="A104" i="3"/>
  <c r="E103" i="3"/>
  <c r="C103" i="3"/>
  <c r="B103" i="3"/>
  <c r="A103" i="3"/>
  <c r="E102" i="3"/>
  <c r="C102" i="3"/>
  <c r="B102" i="3"/>
  <c r="A102" i="3"/>
  <c r="E101" i="3"/>
  <c r="C101" i="3"/>
  <c r="B101" i="3"/>
  <c r="A101" i="3"/>
  <c r="E100" i="3"/>
  <c r="C100" i="3"/>
  <c r="B100" i="3"/>
  <c r="A100" i="3"/>
  <c r="E99" i="3"/>
  <c r="C99" i="3"/>
  <c r="B99" i="3"/>
  <c r="A99" i="3"/>
  <c r="E98" i="3"/>
  <c r="C98" i="3"/>
  <c r="B98" i="3"/>
  <c r="A98" i="3"/>
  <c r="E97" i="3"/>
  <c r="C97" i="3"/>
  <c r="B97" i="3"/>
  <c r="A97" i="3"/>
  <c r="E96" i="3"/>
  <c r="C96" i="3"/>
  <c r="B96" i="3"/>
  <c r="A96" i="3"/>
  <c r="E95" i="3"/>
  <c r="C95" i="3"/>
  <c r="B95" i="3"/>
  <c r="A95" i="3"/>
  <c r="E94" i="3"/>
  <c r="C94" i="3"/>
  <c r="B94" i="3"/>
  <c r="A94" i="3"/>
  <c r="E93" i="3"/>
  <c r="C93" i="3"/>
  <c r="B93" i="3"/>
  <c r="A93" i="3"/>
  <c r="E92" i="3"/>
  <c r="C92" i="3"/>
  <c r="B92" i="3"/>
  <c r="A92" i="3"/>
  <c r="E91" i="3"/>
  <c r="C91" i="3"/>
  <c r="B91" i="3"/>
  <c r="A91" i="3"/>
  <c r="E90" i="3"/>
  <c r="C90" i="3"/>
  <c r="B90" i="3"/>
  <c r="A90" i="3"/>
  <c r="E89" i="3"/>
  <c r="C89" i="3"/>
  <c r="B89" i="3"/>
  <c r="A89" i="3"/>
  <c r="E88" i="3"/>
  <c r="C88" i="3"/>
  <c r="B88" i="3"/>
  <c r="A88" i="3"/>
  <c r="E87" i="3"/>
  <c r="C87" i="3"/>
  <c r="B87" i="3"/>
  <c r="A87" i="3"/>
  <c r="E86" i="3"/>
  <c r="C86" i="3"/>
  <c r="B86" i="3"/>
  <c r="A86" i="3"/>
  <c r="E85" i="3"/>
  <c r="C85" i="3"/>
  <c r="B85" i="3"/>
  <c r="A85" i="3"/>
  <c r="E84" i="3"/>
  <c r="C84" i="3"/>
  <c r="B84" i="3"/>
  <c r="A84" i="3"/>
  <c r="E83" i="3"/>
  <c r="C83" i="3"/>
  <c r="B83" i="3"/>
  <c r="A83" i="3"/>
  <c r="E82" i="3"/>
  <c r="C82" i="3"/>
  <c r="B82" i="3"/>
  <c r="A82" i="3"/>
  <c r="E81" i="3"/>
  <c r="C81" i="3"/>
  <c r="B81" i="3"/>
  <c r="A81" i="3"/>
  <c r="E80" i="3"/>
  <c r="C80" i="3"/>
  <c r="B80" i="3"/>
  <c r="A80" i="3"/>
  <c r="E79" i="3"/>
  <c r="C79" i="3"/>
  <c r="B79" i="3"/>
  <c r="A79" i="3"/>
  <c r="E78" i="3"/>
  <c r="C78" i="3"/>
  <c r="B78" i="3"/>
  <c r="A78" i="3"/>
  <c r="E77" i="3"/>
  <c r="C77" i="3"/>
  <c r="B77" i="3"/>
  <c r="A77" i="3"/>
  <c r="E76" i="3"/>
  <c r="C76" i="3"/>
  <c r="B76" i="3"/>
  <c r="A76" i="3"/>
  <c r="E75" i="3"/>
  <c r="C75" i="3"/>
  <c r="B75" i="3"/>
  <c r="A75" i="3"/>
  <c r="E74" i="3"/>
  <c r="C74" i="3"/>
  <c r="B74" i="3"/>
  <c r="A74" i="3"/>
  <c r="E73" i="3"/>
  <c r="C73" i="3"/>
  <c r="B73" i="3"/>
  <c r="A73" i="3"/>
  <c r="E72" i="3"/>
  <c r="C72" i="3"/>
  <c r="B72" i="3"/>
  <c r="A72" i="3"/>
  <c r="E71" i="3"/>
  <c r="C71" i="3"/>
  <c r="B71" i="3"/>
  <c r="A71" i="3"/>
  <c r="E70" i="3"/>
  <c r="C70" i="3"/>
  <c r="B70" i="3"/>
  <c r="A70" i="3"/>
  <c r="E69" i="3"/>
  <c r="C69" i="3"/>
  <c r="B69" i="3"/>
  <c r="A69" i="3"/>
  <c r="E68" i="3"/>
  <c r="C68" i="3"/>
  <c r="B68" i="3"/>
  <c r="A68" i="3"/>
  <c r="E67" i="3"/>
  <c r="C67" i="3"/>
  <c r="B67" i="3"/>
  <c r="A67" i="3"/>
  <c r="E66" i="3"/>
  <c r="C66" i="3"/>
  <c r="B66" i="3"/>
  <c r="A66" i="3"/>
  <c r="E65" i="3"/>
  <c r="C65" i="3"/>
  <c r="B65" i="3"/>
  <c r="A65" i="3"/>
  <c r="E64" i="3"/>
  <c r="C64" i="3"/>
  <c r="B64" i="3"/>
  <c r="A64" i="3"/>
  <c r="E63" i="3"/>
  <c r="C63" i="3"/>
  <c r="B63" i="3"/>
  <c r="A63" i="3"/>
  <c r="E62" i="3"/>
  <c r="C62" i="3"/>
  <c r="B62" i="3"/>
  <c r="A62" i="3"/>
  <c r="E61" i="3"/>
  <c r="C61" i="3"/>
  <c r="B61" i="3"/>
  <c r="A61" i="3"/>
  <c r="E60" i="3"/>
  <c r="C60" i="3"/>
  <c r="B60" i="3"/>
  <c r="A60" i="3"/>
  <c r="E59" i="3"/>
  <c r="C59" i="3"/>
  <c r="B59" i="3"/>
  <c r="A59" i="3"/>
  <c r="E58" i="3"/>
  <c r="C58" i="3"/>
  <c r="B58" i="3"/>
  <c r="A58" i="3"/>
  <c r="E57" i="3"/>
  <c r="C57" i="3"/>
  <c r="B57" i="3"/>
  <c r="A57" i="3"/>
  <c r="E56" i="3"/>
  <c r="C56" i="3"/>
  <c r="B56" i="3"/>
  <c r="A56" i="3"/>
  <c r="E55" i="3"/>
  <c r="C55" i="3"/>
  <c r="B55" i="3"/>
  <c r="A55" i="3"/>
  <c r="E54" i="3"/>
  <c r="C54" i="3"/>
  <c r="B54" i="3"/>
  <c r="A54" i="3"/>
  <c r="E53" i="3"/>
  <c r="C53" i="3"/>
  <c r="B53" i="3"/>
  <c r="A53" i="3"/>
  <c r="E52" i="3"/>
  <c r="C52" i="3"/>
  <c r="B52" i="3"/>
  <c r="A52" i="3"/>
  <c r="E51" i="3"/>
  <c r="C51" i="3"/>
  <c r="B51" i="3"/>
  <c r="A51" i="3"/>
  <c r="E50" i="3"/>
  <c r="C50" i="3"/>
  <c r="B50" i="3"/>
  <c r="A50" i="3"/>
  <c r="E49" i="3"/>
  <c r="C49" i="3"/>
  <c r="B49" i="3"/>
  <c r="A49" i="3"/>
  <c r="E48" i="3"/>
  <c r="C48" i="3"/>
  <c r="B48" i="3"/>
  <c r="A48" i="3"/>
  <c r="E47" i="3"/>
  <c r="C47" i="3"/>
  <c r="B47" i="3"/>
  <c r="A47" i="3"/>
  <c r="E46" i="3"/>
  <c r="C46" i="3"/>
  <c r="B46" i="3"/>
  <c r="A46" i="3"/>
  <c r="E45" i="3"/>
  <c r="C45" i="3"/>
  <c r="B45" i="3"/>
  <c r="A45" i="3"/>
  <c r="E44" i="3"/>
  <c r="C44" i="3"/>
  <c r="B44" i="3"/>
  <c r="A44" i="3"/>
  <c r="E43" i="3"/>
  <c r="C43" i="3"/>
  <c r="B43" i="3"/>
  <c r="A43" i="3"/>
  <c r="E42" i="3"/>
  <c r="C42" i="3"/>
  <c r="B42" i="3"/>
  <c r="A42" i="3"/>
  <c r="E41" i="3"/>
  <c r="C41" i="3"/>
  <c r="B41" i="3"/>
  <c r="A41" i="3"/>
  <c r="E40" i="3"/>
  <c r="C40" i="3"/>
  <c r="B40" i="3"/>
  <c r="A40" i="3"/>
  <c r="E39" i="3"/>
  <c r="C39" i="3"/>
  <c r="B39" i="3"/>
  <c r="A39" i="3"/>
  <c r="E38" i="3"/>
  <c r="C38" i="3"/>
  <c r="B38" i="3"/>
  <c r="A38" i="3"/>
  <c r="E37" i="3"/>
  <c r="C37" i="3"/>
  <c r="B37" i="3"/>
  <c r="A37" i="3"/>
  <c r="E36" i="3"/>
  <c r="C36" i="3"/>
  <c r="B36" i="3"/>
  <c r="A36" i="3"/>
  <c r="E35" i="3"/>
  <c r="C35" i="3"/>
  <c r="B35" i="3"/>
  <c r="A35" i="3"/>
  <c r="E34" i="3"/>
  <c r="C34" i="3"/>
  <c r="B34" i="3"/>
  <c r="A34" i="3"/>
  <c r="E33" i="3"/>
  <c r="C33" i="3"/>
  <c r="B33" i="3"/>
  <c r="A33" i="3"/>
  <c r="E32" i="3"/>
  <c r="C32" i="3"/>
  <c r="B32" i="3"/>
  <c r="A32" i="3"/>
  <c r="E31" i="3"/>
  <c r="C31" i="3"/>
  <c r="B31" i="3"/>
  <c r="A31" i="3"/>
  <c r="E30" i="3"/>
  <c r="C30" i="3"/>
  <c r="B30" i="3"/>
  <c r="A30" i="3"/>
  <c r="E29" i="3"/>
  <c r="C29" i="3"/>
  <c r="B29" i="3"/>
  <c r="A29" i="3"/>
  <c r="E28" i="3"/>
  <c r="C28" i="3"/>
  <c r="B28" i="3"/>
  <c r="A28" i="3"/>
  <c r="E27" i="3"/>
  <c r="C27" i="3"/>
  <c r="B27" i="3"/>
  <c r="A27" i="3"/>
  <c r="E26" i="3"/>
  <c r="C26" i="3"/>
  <c r="B26" i="3"/>
  <c r="A26" i="3"/>
  <c r="E25" i="3"/>
  <c r="C25" i="3"/>
  <c r="B25" i="3"/>
  <c r="A25" i="3"/>
  <c r="E24" i="3"/>
  <c r="C24" i="3"/>
  <c r="B24" i="3"/>
  <c r="A24" i="3"/>
  <c r="E23" i="3"/>
  <c r="C23" i="3"/>
  <c r="B23" i="3"/>
  <c r="A23" i="3"/>
  <c r="E22" i="3"/>
  <c r="C22" i="3"/>
  <c r="B22" i="3"/>
  <c r="A22" i="3"/>
  <c r="E21" i="3"/>
  <c r="C21" i="3"/>
  <c r="B21" i="3"/>
  <c r="A21" i="3"/>
  <c r="E20" i="3"/>
  <c r="C20" i="3"/>
  <c r="B20" i="3"/>
  <c r="A20" i="3"/>
  <c r="E19" i="3"/>
  <c r="C19" i="3"/>
  <c r="B19" i="3"/>
  <c r="A19" i="3"/>
  <c r="E18" i="3"/>
  <c r="C18" i="3"/>
  <c r="B18" i="3"/>
  <c r="A18" i="3"/>
  <c r="E17" i="3"/>
  <c r="C17" i="3"/>
  <c r="B17" i="3"/>
  <c r="A17" i="3"/>
  <c r="E16" i="3"/>
  <c r="C16" i="3"/>
  <c r="B16" i="3"/>
  <c r="A16" i="3"/>
  <c r="E15" i="3"/>
  <c r="C15" i="3"/>
  <c r="B15" i="3"/>
  <c r="A15" i="3"/>
  <c r="E14" i="3"/>
  <c r="C14" i="3"/>
  <c r="B14" i="3"/>
  <c r="A14" i="3"/>
  <c r="E13" i="3"/>
  <c r="C13" i="3"/>
  <c r="B13" i="3"/>
  <c r="A13" i="3"/>
  <c r="E12" i="3"/>
  <c r="C12" i="3"/>
  <c r="B12" i="3"/>
  <c r="A12" i="3"/>
  <c r="E11" i="3"/>
  <c r="C11" i="3"/>
  <c r="B11" i="3"/>
  <c r="A11" i="3"/>
  <c r="E10" i="3"/>
  <c r="C10" i="3"/>
  <c r="B10" i="3"/>
  <c r="A10" i="3"/>
  <c r="E9" i="3"/>
  <c r="C9" i="3"/>
  <c r="B9" i="3"/>
  <c r="A9" i="3"/>
  <c r="E8" i="3"/>
  <c r="C8" i="3"/>
  <c r="B8" i="3"/>
  <c r="A8" i="3"/>
  <c r="E7" i="3"/>
  <c r="C7" i="3"/>
  <c r="B7" i="3"/>
  <c r="A7" i="3"/>
  <c r="E6" i="3"/>
  <c r="C6" i="3"/>
  <c r="B6" i="3"/>
  <c r="A6" i="3"/>
  <c r="E5" i="3"/>
  <c r="C5" i="3"/>
  <c r="B5" i="3"/>
  <c r="A5" i="3"/>
  <c r="E4" i="3"/>
  <c r="C4" i="3"/>
  <c r="B4" i="3"/>
  <c r="A4" i="3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M371" i="2"/>
  <c r="L371" i="2"/>
  <c r="K371" i="2"/>
  <c r="J371" i="2"/>
  <c r="I371" i="2"/>
  <c r="H371" i="2"/>
  <c r="G371" i="2"/>
  <c r="XFD314" i="2"/>
  <c r="E393" i="1"/>
  <c r="AS392" i="1"/>
  <c r="AR392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AS384" i="1"/>
  <c r="AR384" i="1"/>
  <c r="AQ384" i="1"/>
  <c r="AP384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N382" i="1"/>
  <c r="M382" i="1"/>
  <c r="M2" i="1" s="1"/>
  <c r="L382" i="1"/>
  <c r="K382" i="1"/>
  <c r="J382" i="1"/>
  <c r="I382" i="1"/>
  <c r="H382" i="1"/>
  <c r="G382" i="1"/>
  <c r="F382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X381" i="1"/>
  <c r="W381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D10" i="1"/>
  <c r="A9" i="1"/>
  <c r="D8" i="1"/>
  <c r="D9" i="1" s="1"/>
  <c r="C9" i="1" s="1"/>
  <c r="C8" i="1"/>
  <c r="B8" i="1"/>
  <c r="E7" i="1"/>
  <c r="C7" i="1"/>
  <c r="B7" i="1"/>
  <c r="A7" i="1"/>
  <c r="AS3" i="1" a="1"/>
  <c r="AS3" i="1" s="1"/>
  <c r="AR3" i="1" a="1"/>
  <c r="AR3" i="1" s="1"/>
  <c r="AQ3" i="1" a="1"/>
  <c r="AQ3" i="1" s="1"/>
  <c r="AP3" i="1"/>
  <c r="AP3" i="1" a="1"/>
  <c r="AO3" i="1" a="1"/>
  <c r="AO3" i="1" s="1"/>
  <c r="AN3" i="1" a="1"/>
  <c r="AN3" i="1" s="1"/>
  <c r="AM3" i="1" a="1"/>
  <c r="AM3" i="1" s="1"/>
  <c r="AL3" i="1"/>
  <c r="AL3" i="1" a="1"/>
  <c r="AK3" i="1" a="1"/>
  <c r="AK3" i="1" s="1"/>
  <c r="AJ3" i="1" a="1"/>
  <c r="AJ3" i="1" s="1"/>
  <c r="AI3" i="1" a="1"/>
  <c r="AI3" i="1" s="1"/>
  <c r="AH3" i="1" a="1"/>
  <c r="AH3" i="1" s="1"/>
  <c r="AG3" i="1" a="1"/>
  <c r="AG3" i="1" s="1"/>
  <c r="AF3" i="1" a="1"/>
  <c r="AF3" i="1" s="1"/>
  <c r="AE3" i="1" a="1"/>
  <c r="AE3" i="1" s="1"/>
  <c r="AC3" i="1" a="1"/>
  <c r="AC3" i="1" s="1"/>
  <c r="AB3" i="1" a="1"/>
  <c r="AB3" i="1" s="1"/>
  <c r="AA3" i="1" a="1"/>
  <c r="AA3" i="1" s="1"/>
  <c r="Z3" i="1" a="1"/>
  <c r="Z3" i="1" s="1"/>
  <c r="Y3" i="1" a="1"/>
  <c r="Y3" i="1" s="1"/>
  <c r="X3" i="1" a="1"/>
  <c r="X3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L2" i="1"/>
  <c r="K2" i="1"/>
  <c r="J2" i="1"/>
  <c r="I2" i="1"/>
  <c r="H2" i="1"/>
  <c r="G2" i="1"/>
  <c r="F2" i="1"/>
  <c r="AD3" i="1" a="1"/>
  <c r="AD3" i="1" l="1"/>
  <c r="C10" i="1"/>
  <c r="B10" i="1"/>
  <c r="B9" i="1"/>
  <c r="E10" i="1"/>
  <c r="E9" i="1"/>
  <c r="A10" i="1"/>
  <c r="D11" i="1"/>
  <c r="A8" i="1"/>
  <c r="E8" i="1"/>
  <c r="E408" i="1"/>
  <c r="E394" i="1"/>
  <c r="D393" i="1"/>
  <c r="D408" i="1" s="1"/>
  <c r="E409" i="1" l="1"/>
  <c r="D394" i="1"/>
  <c r="D409" i="1" s="1"/>
  <c r="E395" i="1"/>
  <c r="B11" i="1"/>
  <c r="D12" i="1"/>
  <c r="E11" i="1"/>
  <c r="A11" i="1"/>
  <c r="C11" i="1"/>
  <c r="A12" i="1" l="1"/>
  <c r="D13" i="1"/>
  <c r="C12" i="1"/>
  <c r="B12" i="1"/>
  <c r="E410" i="1"/>
  <c r="E396" i="1"/>
  <c r="D395" i="1"/>
  <c r="D410" i="1" s="1"/>
  <c r="D396" i="1" l="1"/>
  <c r="D411" i="1" s="1"/>
  <c r="E397" i="1"/>
  <c r="E411" i="1"/>
  <c r="D14" i="1"/>
  <c r="E13" i="1"/>
  <c r="A13" i="1"/>
  <c r="C13" i="1"/>
  <c r="B13" i="1"/>
  <c r="E412" i="1" l="1"/>
  <c r="E398" i="1"/>
  <c r="D397" i="1"/>
  <c r="D412" i="1" s="1"/>
  <c r="C14" i="1"/>
  <c r="E14" i="1"/>
  <c r="B14" i="1"/>
  <c r="A14" i="1"/>
  <c r="D15" i="1"/>
  <c r="C15" i="1" l="1"/>
  <c r="B15" i="1"/>
  <c r="D16" i="1"/>
  <c r="A15" i="1"/>
  <c r="E15" i="1"/>
  <c r="E413" i="1"/>
  <c r="D398" i="1"/>
  <c r="D413" i="1" s="1"/>
  <c r="E399" i="1"/>
  <c r="E414" i="1" l="1"/>
  <c r="E400" i="1"/>
  <c r="D399" i="1"/>
  <c r="D414" i="1" s="1"/>
  <c r="B16" i="1"/>
  <c r="D17" i="1"/>
  <c r="E16" i="1"/>
  <c r="A16" i="1"/>
  <c r="C16" i="1"/>
  <c r="D18" i="1" l="1"/>
  <c r="E17" i="1"/>
  <c r="A17" i="1"/>
  <c r="C17" i="1"/>
  <c r="B17" i="1"/>
  <c r="E415" i="1"/>
  <c r="D400" i="1"/>
  <c r="D415" i="1" s="1"/>
  <c r="E401" i="1"/>
  <c r="E416" i="1" l="1"/>
  <c r="E402" i="1"/>
  <c r="D401" i="1"/>
  <c r="D416" i="1" s="1"/>
  <c r="C18" i="1"/>
  <c r="B18" i="1"/>
  <c r="D19" i="1"/>
  <c r="A18" i="1"/>
  <c r="E18" i="1"/>
  <c r="C19" i="1" l="1"/>
  <c r="B19" i="1"/>
  <c r="E19" i="1"/>
  <c r="D20" i="1"/>
  <c r="A19" i="1"/>
  <c r="E417" i="1"/>
  <c r="D402" i="1"/>
  <c r="D417" i="1" s="1"/>
  <c r="E403" i="1"/>
  <c r="E404" i="1" l="1"/>
  <c r="D403" i="1"/>
  <c r="D418" i="1" s="1"/>
  <c r="E418" i="1"/>
  <c r="B20" i="1"/>
  <c r="D21" i="1"/>
  <c r="E20" i="1"/>
  <c r="A20" i="1"/>
  <c r="C20" i="1"/>
  <c r="D22" i="1" l="1"/>
  <c r="E21" i="1"/>
  <c r="A21" i="1"/>
  <c r="C21" i="1"/>
  <c r="B21" i="1"/>
  <c r="E419" i="1"/>
  <c r="D404" i="1"/>
  <c r="D419" i="1" s="1"/>
  <c r="E405" i="1"/>
  <c r="E420" i="1" l="1"/>
  <c r="D405" i="1"/>
  <c r="D420" i="1" s="1"/>
  <c r="E406" i="1"/>
  <c r="C22" i="1"/>
  <c r="E22" i="1"/>
  <c r="B22" i="1"/>
  <c r="A22" i="1"/>
  <c r="D23" i="1"/>
  <c r="C23" i="1" l="1"/>
  <c r="B23" i="1"/>
  <c r="D24" i="1"/>
  <c r="A23" i="1"/>
  <c r="E23" i="1"/>
  <c r="E421" i="1"/>
  <c r="D406" i="1"/>
  <c r="D421" i="1" s="1"/>
  <c r="B24" i="1" l="1"/>
  <c r="D25" i="1"/>
  <c r="E24" i="1"/>
  <c r="A24" i="1"/>
  <c r="C24" i="1"/>
  <c r="D26" i="1" l="1"/>
  <c r="E25" i="1"/>
  <c r="A25" i="1"/>
  <c r="C25" i="1"/>
  <c r="B25" i="1"/>
  <c r="C26" i="1" l="1"/>
  <c r="B26" i="1"/>
  <c r="D27" i="1"/>
  <c r="A26" i="1"/>
  <c r="E26" i="1"/>
  <c r="C27" i="1" l="1"/>
  <c r="B27" i="1"/>
  <c r="E27" i="1"/>
  <c r="D28" i="1"/>
  <c r="A27" i="1"/>
  <c r="B28" i="1" l="1"/>
  <c r="D29" i="1"/>
  <c r="E28" i="1"/>
  <c r="A28" i="1"/>
  <c r="C28" i="1"/>
  <c r="D30" i="1" l="1"/>
  <c r="E29" i="1"/>
  <c r="A29" i="1"/>
  <c r="C29" i="1"/>
  <c r="B29" i="1"/>
  <c r="C30" i="1" l="1"/>
  <c r="E30" i="1"/>
  <c r="B30" i="1"/>
  <c r="D31" i="1"/>
  <c r="A30" i="1"/>
  <c r="C31" i="1" l="1"/>
  <c r="B31" i="1"/>
  <c r="D32" i="1"/>
  <c r="A31" i="1"/>
  <c r="E31" i="1"/>
  <c r="B32" i="1" l="1"/>
  <c r="D33" i="1"/>
  <c r="E32" i="1"/>
  <c r="A32" i="1"/>
  <c r="C32" i="1"/>
  <c r="D34" i="1" l="1"/>
  <c r="E33" i="1"/>
  <c r="A33" i="1"/>
  <c r="C33" i="1"/>
  <c r="B33" i="1"/>
  <c r="C34" i="1" l="1"/>
  <c r="B34" i="1"/>
  <c r="D35" i="1"/>
  <c r="A34" i="1"/>
  <c r="E34" i="1"/>
  <c r="C35" i="1" l="1"/>
  <c r="B35" i="1"/>
  <c r="E35" i="1"/>
  <c r="D36" i="1"/>
  <c r="A35" i="1"/>
  <c r="B36" i="1" l="1"/>
  <c r="D37" i="1"/>
  <c r="E36" i="1"/>
  <c r="A36" i="1"/>
  <c r="C36" i="1"/>
  <c r="D38" i="1" l="1"/>
  <c r="E37" i="1"/>
  <c r="A37" i="1"/>
  <c r="C37" i="1"/>
  <c r="B37" i="1"/>
  <c r="C38" i="1" l="1"/>
  <c r="E38" i="1"/>
  <c r="B38" i="1"/>
  <c r="D39" i="1"/>
  <c r="A38" i="1"/>
  <c r="C39" i="1" l="1"/>
  <c r="B39" i="1"/>
  <c r="D40" i="1"/>
  <c r="A39" i="1"/>
  <c r="E39" i="1"/>
  <c r="B40" i="1" l="1"/>
  <c r="D41" i="1"/>
  <c r="E40" i="1"/>
  <c r="A40" i="1"/>
  <c r="C40" i="1"/>
  <c r="D42" i="1" l="1"/>
  <c r="E41" i="1"/>
  <c r="A41" i="1"/>
  <c r="C41" i="1"/>
  <c r="B41" i="1"/>
  <c r="C42" i="1" l="1"/>
  <c r="B42" i="1"/>
  <c r="D43" i="1"/>
  <c r="A42" i="1"/>
  <c r="E42" i="1"/>
  <c r="C43" i="1" l="1"/>
  <c r="B43" i="1"/>
  <c r="E43" i="1"/>
  <c r="D44" i="1"/>
  <c r="A43" i="1"/>
  <c r="B44" i="1" l="1"/>
  <c r="D45" i="1"/>
  <c r="E44" i="1"/>
  <c r="A44" i="1"/>
  <c r="C44" i="1"/>
  <c r="D46" i="1" l="1"/>
  <c r="E45" i="1"/>
  <c r="A45" i="1"/>
  <c r="C45" i="1"/>
  <c r="B45" i="1"/>
  <c r="C46" i="1" l="1"/>
  <c r="E46" i="1"/>
  <c r="B46" i="1"/>
  <c r="A46" i="1"/>
  <c r="D47" i="1"/>
  <c r="C47" i="1" l="1"/>
  <c r="B47" i="1"/>
  <c r="D48" i="1"/>
  <c r="A47" i="1"/>
  <c r="E47" i="1"/>
  <c r="B48" i="1" l="1"/>
  <c r="D49" i="1"/>
  <c r="E48" i="1"/>
  <c r="A48" i="1"/>
  <c r="C48" i="1"/>
  <c r="D50" i="1" l="1"/>
  <c r="E49" i="1"/>
  <c r="A49" i="1"/>
  <c r="C49" i="1"/>
  <c r="B49" i="1"/>
  <c r="C50" i="1" l="1"/>
  <c r="B50" i="1"/>
  <c r="D51" i="1"/>
  <c r="A50" i="1"/>
  <c r="E50" i="1"/>
  <c r="C51" i="1" l="1"/>
  <c r="B51" i="1"/>
  <c r="E51" i="1"/>
  <c r="D52" i="1"/>
  <c r="A51" i="1"/>
  <c r="B52" i="1" l="1"/>
  <c r="D53" i="1"/>
  <c r="E52" i="1"/>
  <c r="A52" i="1"/>
  <c r="C52" i="1"/>
  <c r="D54" i="1" l="1"/>
  <c r="E53" i="1"/>
  <c r="A53" i="1"/>
  <c r="C53" i="1"/>
  <c r="B53" i="1"/>
  <c r="C54" i="1" l="1"/>
  <c r="E54" i="1"/>
  <c r="B54" i="1"/>
  <c r="D55" i="1"/>
  <c r="A54" i="1"/>
  <c r="C55" i="1" l="1"/>
  <c r="B55" i="1"/>
  <c r="D56" i="1"/>
  <c r="A55" i="1"/>
  <c r="E55" i="1"/>
  <c r="B56" i="1" l="1"/>
  <c r="D57" i="1"/>
  <c r="E56" i="1"/>
  <c r="A56" i="1"/>
  <c r="C56" i="1"/>
  <c r="D58" i="1" l="1"/>
  <c r="E57" i="1"/>
  <c r="A57" i="1"/>
  <c r="C57" i="1"/>
  <c r="B57" i="1"/>
  <c r="C58" i="1" l="1"/>
  <c r="B58" i="1"/>
  <c r="D59" i="1"/>
  <c r="A58" i="1"/>
  <c r="E58" i="1"/>
  <c r="C59" i="1" l="1"/>
  <c r="B59" i="1"/>
  <c r="E59" i="1"/>
  <c r="D60" i="1"/>
  <c r="A59" i="1"/>
  <c r="B60" i="1" l="1"/>
  <c r="D61" i="1"/>
  <c r="E60" i="1"/>
  <c r="A60" i="1"/>
  <c r="C60" i="1"/>
  <c r="D62" i="1" l="1"/>
  <c r="E61" i="1"/>
  <c r="A61" i="1"/>
  <c r="C61" i="1"/>
  <c r="B61" i="1"/>
  <c r="C62" i="1" l="1"/>
  <c r="E62" i="1"/>
  <c r="B62" i="1"/>
  <c r="D63" i="1"/>
  <c r="A62" i="1"/>
  <c r="C63" i="1" l="1"/>
  <c r="B63" i="1"/>
  <c r="D64" i="1"/>
  <c r="A63" i="1"/>
  <c r="E63" i="1"/>
  <c r="B64" i="1" l="1"/>
  <c r="D65" i="1"/>
  <c r="E64" i="1"/>
  <c r="A64" i="1"/>
  <c r="C64" i="1"/>
  <c r="D66" i="1" l="1"/>
  <c r="E65" i="1"/>
  <c r="A65" i="1"/>
  <c r="C65" i="1"/>
  <c r="B65" i="1"/>
  <c r="C66" i="1" l="1"/>
  <c r="B66" i="1"/>
  <c r="D67" i="1"/>
  <c r="A66" i="1"/>
  <c r="E66" i="1"/>
  <c r="C67" i="1" l="1"/>
  <c r="B67" i="1"/>
  <c r="E67" i="1"/>
  <c r="D68" i="1"/>
  <c r="A67" i="1"/>
  <c r="B68" i="1" l="1"/>
  <c r="D69" i="1"/>
  <c r="E68" i="1"/>
  <c r="A68" i="1"/>
  <c r="C68" i="1"/>
  <c r="D70" i="1" l="1"/>
  <c r="E69" i="1"/>
  <c r="A69" i="1"/>
  <c r="C69" i="1"/>
  <c r="B69" i="1"/>
  <c r="C70" i="1" l="1"/>
  <c r="E70" i="1"/>
  <c r="B70" i="1"/>
  <c r="A70" i="1"/>
  <c r="D71" i="1"/>
  <c r="C71" i="1" l="1"/>
  <c r="B71" i="1"/>
  <c r="D72" i="1"/>
  <c r="A71" i="1"/>
  <c r="E71" i="1"/>
  <c r="B72" i="1" l="1"/>
  <c r="D73" i="1"/>
  <c r="E72" i="1"/>
  <c r="A72" i="1"/>
  <c r="C72" i="1"/>
  <c r="D74" i="1" l="1"/>
  <c r="E73" i="1"/>
  <c r="A73" i="1"/>
  <c r="C73" i="1"/>
  <c r="B73" i="1"/>
  <c r="C74" i="1" l="1"/>
  <c r="B74" i="1"/>
  <c r="D75" i="1"/>
  <c r="A74" i="1"/>
  <c r="E74" i="1"/>
  <c r="C75" i="1" l="1"/>
  <c r="B75" i="1"/>
  <c r="E75" i="1"/>
  <c r="D76" i="1"/>
  <c r="A75" i="1"/>
  <c r="B76" i="1" l="1"/>
  <c r="D77" i="1"/>
  <c r="E76" i="1"/>
  <c r="A76" i="1"/>
  <c r="C76" i="1"/>
  <c r="D78" i="1" l="1"/>
  <c r="E77" i="1"/>
  <c r="A77" i="1"/>
  <c r="C77" i="1"/>
  <c r="B77" i="1"/>
  <c r="C78" i="1" l="1"/>
  <c r="E78" i="1"/>
  <c r="B78" i="1"/>
  <c r="A78" i="1"/>
  <c r="D79" i="1"/>
  <c r="C79" i="1" l="1"/>
  <c r="B79" i="1"/>
  <c r="D80" i="1"/>
  <c r="A79" i="1"/>
  <c r="E79" i="1"/>
  <c r="B80" i="1" l="1"/>
  <c r="D81" i="1"/>
  <c r="E80" i="1"/>
  <c r="A80" i="1"/>
  <c r="C80" i="1"/>
  <c r="D82" i="1" l="1"/>
  <c r="E81" i="1"/>
  <c r="A81" i="1"/>
  <c r="C81" i="1"/>
  <c r="B81" i="1"/>
  <c r="C82" i="1" l="1"/>
  <c r="B82" i="1"/>
  <c r="D83" i="1"/>
  <c r="A82" i="1"/>
  <c r="E82" i="1"/>
  <c r="C83" i="1" l="1"/>
  <c r="B83" i="1"/>
  <c r="E83" i="1"/>
  <c r="D84" i="1"/>
  <c r="A83" i="1"/>
  <c r="B84" i="1" l="1"/>
  <c r="D85" i="1"/>
  <c r="E84" i="1"/>
  <c r="A84" i="1"/>
  <c r="C84" i="1"/>
  <c r="D86" i="1" l="1"/>
  <c r="E85" i="1"/>
  <c r="A85" i="1"/>
  <c r="C85" i="1"/>
  <c r="B85" i="1"/>
  <c r="C86" i="1" l="1"/>
  <c r="E86" i="1"/>
  <c r="B86" i="1"/>
  <c r="D87" i="1"/>
  <c r="A86" i="1"/>
  <c r="C87" i="1" l="1"/>
  <c r="B87" i="1"/>
  <c r="D88" i="1"/>
  <c r="A87" i="1"/>
  <c r="E87" i="1"/>
  <c r="B88" i="1" l="1"/>
  <c r="D89" i="1"/>
  <c r="E88" i="1"/>
  <c r="A88" i="1"/>
  <c r="C88" i="1"/>
  <c r="D90" i="1" l="1"/>
  <c r="E89" i="1"/>
  <c r="A89" i="1"/>
  <c r="C89" i="1"/>
  <c r="B89" i="1"/>
  <c r="C90" i="1" l="1"/>
  <c r="B90" i="1"/>
  <c r="D91" i="1"/>
  <c r="A90" i="1"/>
  <c r="E90" i="1"/>
  <c r="C91" i="1" l="1"/>
  <c r="B91" i="1"/>
  <c r="E91" i="1"/>
  <c r="D92" i="1"/>
  <c r="A91" i="1"/>
  <c r="B92" i="1" l="1"/>
  <c r="D93" i="1"/>
  <c r="E92" i="1"/>
  <c r="A92" i="1"/>
  <c r="C92" i="1"/>
  <c r="D94" i="1" l="1"/>
  <c r="E93" i="1"/>
  <c r="A93" i="1"/>
  <c r="C93" i="1"/>
  <c r="B93" i="1"/>
  <c r="C94" i="1" l="1"/>
  <c r="E94" i="1"/>
  <c r="B94" i="1"/>
  <c r="A94" i="1"/>
  <c r="D95" i="1"/>
  <c r="C95" i="1" l="1"/>
  <c r="B95" i="1"/>
  <c r="D96" i="1"/>
  <c r="A95" i="1"/>
  <c r="E95" i="1"/>
  <c r="B96" i="1" l="1"/>
  <c r="D97" i="1"/>
  <c r="E96" i="1"/>
  <c r="A96" i="1"/>
  <c r="C96" i="1"/>
  <c r="D98" i="1" l="1"/>
  <c r="E97" i="1"/>
  <c r="A97" i="1"/>
  <c r="C97" i="1"/>
  <c r="B97" i="1"/>
  <c r="C98" i="1" l="1"/>
  <c r="B98" i="1"/>
  <c r="D99" i="1"/>
  <c r="A98" i="1"/>
  <c r="E98" i="1"/>
  <c r="C99" i="1" l="1"/>
  <c r="B99" i="1"/>
  <c r="E99" i="1"/>
  <c r="D100" i="1"/>
  <c r="A99" i="1"/>
  <c r="B100" i="1" l="1"/>
  <c r="D101" i="1"/>
  <c r="E100" i="1"/>
  <c r="A100" i="1"/>
  <c r="C100" i="1"/>
  <c r="D102" i="1" l="1"/>
  <c r="E101" i="1"/>
  <c r="A101" i="1"/>
  <c r="C101" i="1"/>
  <c r="B101" i="1"/>
  <c r="C102" i="1" l="1"/>
  <c r="E102" i="1"/>
  <c r="B102" i="1"/>
  <c r="D103" i="1"/>
  <c r="A102" i="1"/>
  <c r="C103" i="1" l="1"/>
  <c r="B103" i="1"/>
  <c r="D104" i="1"/>
  <c r="A103" i="1"/>
  <c r="E103" i="1"/>
  <c r="B104" i="1" l="1"/>
  <c r="D105" i="1"/>
  <c r="E104" i="1"/>
  <c r="A104" i="1"/>
  <c r="C104" i="1"/>
  <c r="D106" i="1" l="1"/>
  <c r="E105" i="1"/>
  <c r="A105" i="1"/>
  <c r="C105" i="1"/>
  <c r="B105" i="1"/>
  <c r="D107" i="1" l="1"/>
  <c r="C106" i="1"/>
  <c r="B106" i="1"/>
  <c r="A106" i="1"/>
  <c r="C107" i="1" l="1"/>
  <c r="E107" i="1"/>
  <c r="B107" i="1"/>
  <c r="D108" i="1"/>
  <c r="A107" i="1"/>
  <c r="C108" i="1" l="1"/>
  <c r="B108" i="1"/>
  <c r="D109" i="1"/>
  <c r="A108" i="1"/>
  <c r="E108" i="1"/>
  <c r="B109" i="1" l="1"/>
  <c r="D110" i="1"/>
  <c r="E109" i="1"/>
  <c r="A109" i="1"/>
  <c r="C109" i="1"/>
  <c r="D111" i="1" l="1"/>
  <c r="E110" i="1"/>
  <c r="A110" i="1"/>
  <c r="C110" i="1"/>
  <c r="B110" i="1"/>
  <c r="C111" i="1" l="1"/>
  <c r="B111" i="1"/>
  <c r="D112" i="1"/>
  <c r="A111" i="1"/>
  <c r="E111" i="1"/>
  <c r="C112" i="1" l="1"/>
  <c r="B112" i="1"/>
  <c r="E112" i="1"/>
  <c r="D113" i="1"/>
  <c r="A112" i="1"/>
  <c r="B113" i="1" l="1"/>
  <c r="D114" i="1"/>
  <c r="E113" i="1"/>
  <c r="A113" i="1"/>
  <c r="C113" i="1"/>
  <c r="D115" i="1" l="1"/>
  <c r="E114" i="1"/>
  <c r="A114" i="1"/>
  <c r="C114" i="1"/>
  <c r="B114" i="1"/>
  <c r="C115" i="1" l="1"/>
  <c r="E115" i="1"/>
  <c r="B115" i="1"/>
  <c r="A115" i="1"/>
  <c r="D116" i="1"/>
  <c r="C116" i="1" l="1"/>
  <c r="B116" i="1"/>
  <c r="D117" i="1"/>
  <c r="A116" i="1"/>
  <c r="E116" i="1"/>
  <c r="B117" i="1" l="1"/>
  <c r="D118" i="1"/>
  <c r="E117" i="1"/>
  <c r="A117" i="1"/>
  <c r="C117" i="1"/>
  <c r="D119" i="1" l="1"/>
  <c r="E118" i="1"/>
  <c r="A118" i="1"/>
  <c r="C118" i="1"/>
  <c r="B118" i="1"/>
  <c r="C119" i="1" l="1"/>
  <c r="B119" i="1"/>
  <c r="D120" i="1"/>
  <c r="A119" i="1"/>
  <c r="E119" i="1"/>
  <c r="C120" i="1" l="1"/>
  <c r="B120" i="1"/>
  <c r="E120" i="1"/>
  <c r="D121" i="1"/>
  <c r="A120" i="1"/>
  <c r="B121" i="1" l="1"/>
  <c r="E121" i="1"/>
  <c r="A121" i="1"/>
  <c r="D122" i="1"/>
  <c r="C121" i="1"/>
  <c r="C122" i="1" l="1"/>
  <c r="A122" i="1"/>
  <c r="E122" i="1"/>
  <c r="B122" i="1"/>
  <c r="D123" i="1"/>
  <c r="B123" i="1" l="1"/>
  <c r="A123" i="1"/>
  <c r="E123" i="1"/>
  <c r="D124" i="1"/>
  <c r="C123" i="1"/>
  <c r="D125" i="1" l="1"/>
  <c r="E124" i="1"/>
  <c r="A124" i="1"/>
  <c r="B124" i="1"/>
  <c r="C124" i="1"/>
  <c r="B125" i="1" l="1"/>
  <c r="A125" i="1"/>
  <c r="D126" i="1"/>
  <c r="E125" i="1"/>
  <c r="C125" i="1"/>
  <c r="C126" i="1" l="1"/>
  <c r="B126" i="1"/>
  <c r="A126" i="1"/>
  <c r="E126" i="1"/>
  <c r="D127" i="1"/>
  <c r="B127" i="1" l="1"/>
  <c r="D128" i="1"/>
  <c r="C127" i="1"/>
  <c r="A127" i="1"/>
  <c r="B128" i="1" l="1"/>
  <c r="D129" i="1"/>
  <c r="C128" i="1"/>
  <c r="E128" i="1"/>
  <c r="A128" i="1"/>
  <c r="A129" i="1" l="1"/>
  <c r="D130" i="1"/>
  <c r="C129" i="1"/>
  <c r="B129" i="1"/>
  <c r="D131" i="1" l="1"/>
  <c r="E130" i="1"/>
  <c r="A130" i="1"/>
  <c r="C130" i="1"/>
  <c r="B130" i="1"/>
  <c r="A131" i="1" l="1"/>
  <c r="E131" i="1"/>
  <c r="C131" i="1"/>
  <c r="B131" i="1"/>
  <c r="D132" i="1"/>
  <c r="C132" i="1" l="1"/>
  <c r="A132" i="1"/>
  <c r="E132" i="1"/>
  <c r="D133" i="1"/>
  <c r="B132" i="1"/>
  <c r="B133" i="1" l="1"/>
  <c r="A133" i="1"/>
  <c r="E133" i="1"/>
  <c r="C133" i="1"/>
  <c r="D134" i="1"/>
  <c r="D135" i="1" l="1"/>
  <c r="E134" i="1"/>
  <c r="A134" i="1"/>
  <c r="B134" i="1"/>
  <c r="C134" i="1"/>
  <c r="B135" i="1" l="1"/>
  <c r="A135" i="1"/>
  <c r="E135" i="1"/>
  <c r="C135" i="1"/>
  <c r="D136" i="1"/>
  <c r="C136" i="1" l="1"/>
  <c r="B136" i="1"/>
  <c r="A136" i="1"/>
  <c r="D137" i="1"/>
  <c r="E136" i="1"/>
  <c r="B137" i="1" l="1"/>
  <c r="C137" i="1"/>
  <c r="A137" i="1"/>
  <c r="E137" i="1"/>
  <c r="D138" i="1"/>
  <c r="D139" i="1" l="1"/>
  <c r="E138" i="1"/>
  <c r="A138" i="1"/>
  <c r="C138" i="1"/>
  <c r="B138" i="1"/>
  <c r="D140" i="1" l="1"/>
  <c r="C139" i="1"/>
  <c r="B139" i="1"/>
  <c r="E139" i="1"/>
  <c r="A139" i="1"/>
  <c r="C140" i="1" l="1"/>
  <c r="D141" i="1"/>
  <c r="B140" i="1"/>
  <c r="A140" i="1"/>
  <c r="E140" i="1"/>
  <c r="B141" i="1" l="1"/>
  <c r="D142" i="1"/>
  <c r="C141" i="1"/>
  <c r="E141" i="1"/>
  <c r="A141" i="1"/>
  <c r="D143" i="1" l="1"/>
  <c r="E142" i="1"/>
  <c r="A142" i="1"/>
  <c r="C142" i="1"/>
  <c r="B142" i="1"/>
  <c r="E143" i="1" l="1"/>
  <c r="D144" i="1"/>
  <c r="C143" i="1"/>
  <c r="B143" i="1"/>
  <c r="A143" i="1"/>
  <c r="C144" i="1" l="1"/>
  <c r="E144" i="1"/>
  <c r="D145" i="1"/>
  <c r="B144" i="1"/>
  <c r="A144" i="1"/>
  <c r="B145" i="1" l="1"/>
  <c r="E145" i="1"/>
  <c r="D146" i="1"/>
  <c r="C145" i="1"/>
  <c r="A145" i="1"/>
  <c r="D147" i="1" l="1"/>
  <c r="E146" i="1"/>
  <c r="A146" i="1"/>
  <c r="C146" i="1"/>
  <c r="B146" i="1"/>
  <c r="A147" i="1" l="1"/>
  <c r="E147" i="1"/>
  <c r="D148" i="1"/>
  <c r="C147" i="1"/>
  <c r="B147" i="1"/>
  <c r="C148" i="1" l="1"/>
  <c r="A148" i="1"/>
  <c r="E148" i="1"/>
  <c r="B148" i="1"/>
  <c r="D149" i="1"/>
  <c r="B149" i="1" l="1"/>
  <c r="A149" i="1"/>
  <c r="E149" i="1"/>
  <c r="D150" i="1"/>
  <c r="C149" i="1"/>
  <c r="D151" i="1" l="1"/>
  <c r="E150" i="1"/>
  <c r="A150" i="1"/>
  <c r="B150" i="1"/>
  <c r="C150" i="1"/>
  <c r="B151" i="1" l="1"/>
  <c r="A151" i="1"/>
  <c r="D152" i="1"/>
  <c r="E151" i="1"/>
  <c r="C151" i="1"/>
  <c r="C152" i="1" l="1"/>
  <c r="B152" i="1"/>
  <c r="A152" i="1"/>
  <c r="E152" i="1"/>
  <c r="D153" i="1"/>
  <c r="B153" i="1" l="1"/>
  <c r="C153" i="1"/>
  <c r="A153" i="1"/>
  <c r="D154" i="1"/>
  <c r="E153" i="1"/>
  <c r="D155" i="1" l="1"/>
  <c r="E154" i="1"/>
  <c r="A154" i="1"/>
  <c r="C154" i="1"/>
  <c r="B154" i="1"/>
  <c r="D156" i="1" l="1"/>
  <c r="C155" i="1"/>
  <c r="B155" i="1"/>
  <c r="A155" i="1"/>
  <c r="E155" i="1"/>
  <c r="C156" i="1" l="1"/>
  <c r="D157" i="1"/>
  <c r="B156" i="1"/>
  <c r="E156" i="1"/>
  <c r="A156" i="1"/>
  <c r="B157" i="1" l="1"/>
  <c r="D158" i="1"/>
  <c r="C157" i="1"/>
  <c r="A157" i="1"/>
  <c r="E157" i="1"/>
  <c r="D159" i="1" l="1"/>
  <c r="E158" i="1"/>
  <c r="A158" i="1"/>
  <c r="C158" i="1"/>
  <c r="B158" i="1"/>
  <c r="E159" i="1" l="1"/>
  <c r="D160" i="1"/>
  <c r="C159" i="1"/>
  <c r="B159" i="1"/>
  <c r="A159" i="1"/>
  <c r="C160" i="1" l="1"/>
  <c r="E160" i="1"/>
  <c r="D161" i="1"/>
  <c r="B160" i="1"/>
  <c r="A160" i="1"/>
  <c r="B161" i="1" l="1"/>
  <c r="E161" i="1"/>
  <c r="D162" i="1"/>
  <c r="C161" i="1"/>
  <c r="A161" i="1"/>
  <c r="D163" i="1" l="1"/>
  <c r="E162" i="1"/>
  <c r="A162" i="1"/>
  <c r="C162" i="1"/>
  <c r="B162" i="1"/>
  <c r="A163" i="1" l="1"/>
  <c r="E163" i="1"/>
  <c r="C163" i="1"/>
  <c r="B163" i="1"/>
  <c r="D164" i="1"/>
  <c r="C164" i="1" l="1"/>
  <c r="A164" i="1"/>
  <c r="E164" i="1"/>
  <c r="D165" i="1"/>
  <c r="B164" i="1"/>
  <c r="B165" i="1" l="1"/>
  <c r="A165" i="1"/>
  <c r="C165" i="1"/>
  <c r="D166" i="1"/>
  <c r="B166" i="1" l="1"/>
  <c r="C166" i="1"/>
  <c r="A166" i="1"/>
  <c r="D167" i="1"/>
  <c r="E166" i="1"/>
  <c r="D168" i="1" l="1"/>
  <c r="E167" i="1"/>
  <c r="A167" i="1"/>
  <c r="C167" i="1"/>
  <c r="B167" i="1"/>
  <c r="D169" i="1" l="1"/>
  <c r="C168" i="1"/>
  <c r="B168" i="1"/>
  <c r="A168" i="1"/>
  <c r="E168" i="1"/>
  <c r="C169" i="1" l="1"/>
  <c r="D170" i="1"/>
  <c r="B169" i="1"/>
  <c r="E169" i="1"/>
  <c r="A169" i="1"/>
  <c r="B170" i="1" l="1"/>
  <c r="D171" i="1"/>
  <c r="C170" i="1"/>
  <c r="A170" i="1"/>
  <c r="E170" i="1"/>
  <c r="D172" i="1" l="1"/>
  <c r="E171" i="1"/>
  <c r="A171" i="1"/>
  <c r="C171" i="1"/>
  <c r="B171" i="1"/>
  <c r="E172" i="1" l="1"/>
  <c r="D173" i="1"/>
  <c r="C172" i="1"/>
  <c r="B172" i="1"/>
  <c r="A172" i="1"/>
  <c r="C173" i="1" l="1"/>
  <c r="D174" i="1"/>
  <c r="B173" i="1"/>
  <c r="A173" i="1"/>
  <c r="C174" i="1" l="1"/>
  <c r="A174" i="1"/>
  <c r="E174" i="1"/>
  <c r="B174" i="1"/>
  <c r="D175" i="1"/>
  <c r="B175" i="1" l="1"/>
  <c r="A175" i="1"/>
  <c r="E175" i="1"/>
  <c r="D176" i="1"/>
  <c r="C175" i="1"/>
  <c r="D177" i="1" l="1"/>
  <c r="E176" i="1"/>
  <c r="A176" i="1"/>
  <c r="C176" i="1"/>
  <c r="B176" i="1"/>
  <c r="D178" i="1" l="1"/>
  <c r="C177" i="1"/>
  <c r="E177" i="1"/>
  <c r="B177" i="1"/>
  <c r="A177" i="1"/>
  <c r="C178" i="1" l="1"/>
  <c r="D179" i="1"/>
  <c r="E178" i="1"/>
  <c r="B178" i="1"/>
  <c r="A178" i="1"/>
  <c r="B179" i="1" l="1"/>
  <c r="D180" i="1"/>
  <c r="A179" i="1"/>
  <c r="E179" i="1"/>
  <c r="C179" i="1"/>
  <c r="D181" i="1" l="1"/>
  <c r="E180" i="1"/>
  <c r="A180" i="1"/>
  <c r="C180" i="1"/>
  <c r="B180" i="1"/>
  <c r="E181" i="1" l="1"/>
  <c r="C181" i="1"/>
  <c r="D182" i="1"/>
  <c r="B181" i="1"/>
  <c r="A181" i="1"/>
  <c r="C182" i="1" l="1"/>
  <c r="E182" i="1"/>
  <c r="A182" i="1"/>
  <c r="B182" i="1"/>
  <c r="D183" i="1"/>
  <c r="B183" i="1" l="1"/>
  <c r="E183" i="1"/>
  <c r="D184" i="1"/>
  <c r="C183" i="1"/>
  <c r="A183" i="1"/>
  <c r="D185" i="1" l="1"/>
  <c r="E184" i="1"/>
  <c r="A184" i="1"/>
  <c r="C184" i="1"/>
  <c r="B184" i="1"/>
  <c r="A185" i="1" l="1"/>
  <c r="E185" i="1"/>
  <c r="C185" i="1"/>
  <c r="B185" i="1"/>
  <c r="D186" i="1"/>
  <c r="C186" i="1" l="1"/>
  <c r="A186" i="1"/>
  <c r="D187" i="1"/>
  <c r="B186" i="1"/>
  <c r="E186" i="1"/>
  <c r="B187" i="1" l="1"/>
  <c r="A187" i="1"/>
  <c r="D188" i="1"/>
  <c r="C187" i="1"/>
  <c r="E187" i="1"/>
  <c r="D189" i="1" l="1"/>
  <c r="E188" i="1"/>
  <c r="A188" i="1"/>
  <c r="B188" i="1"/>
  <c r="C188" i="1"/>
  <c r="B189" i="1" l="1"/>
  <c r="D190" i="1"/>
  <c r="A189" i="1"/>
  <c r="E189" i="1"/>
  <c r="C189" i="1"/>
  <c r="C190" i="1" l="1"/>
  <c r="B190" i="1"/>
  <c r="D191" i="1"/>
  <c r="A190" i="1"/>
  <c r="E190" i="1"/>
  <c r="B191" i="1" l="1"/>
  <c r="C191" i="1"/>
  <c r="E191" i="1"/>
  <c r="A191" i="1"/>
  <c r="D192" i="1"/>
  <c r="D193" i="1" l="1"/>
  <c r="E192" i="1"/>
  <c r="A192" i="1"/>
  <c r="C192" i="1"/>
  <c r="B192" i="1"/>
  <c r="D194" i="1" l="1"/>
  <c r="C193" i="1"/>
  <c r="B193" i="1"/>
  <c r="A193" i="1"/>
  <c r="E193" i="1"/>
  <c r="C194" i="1" l="1"/>
  <c r="D195" i="1"/>
  <c r="E194" i="1"/>
  <c r="B194" i="1"/>
  <c r="A194" i="1"/>
  <c r="B195" i="1" l="1"/>
  <c r="D196" i="1"/>
  <c r="E195" i="1"/>
  <c r="C195" i="1"/>
  <c r="A195" i="1"/>
  <c r="D197" i="1" l="1"/>
  <c r="E196" i="1"/>
  <c r="A196" i="1"/>
  <c r="B196" i="1"/>
  <c r="C196" i="1"/>
  <c r="E197" i="1" l="1"/>
  <c r="C197" i="1"/>
  <c r="D198" i="1"/>
  <c r="B197" i="1"/>
  <c r="A197" i="1"/>
  <c r="C198" i="1" l="1"/>
  <c r="E198" i="1"/>
  <c r="D199" i="1"/>
  <c r="B198" i="1"/>
  <c r="A198" i="1"/>
  <c r="B199" i="1" l="1"/>
  <c r="E199" i="1"/>
  <c r="A199" i="1"/>
  <c r="C199" i="1"/>
  <c r="D200" i="1"/>
  <c r="D201" i="1" l="1"/>
  <c r="E200" i="1"/>
  <c r="A200" i="1"/>
  <c r="C200" i="1"/>
  <c r="B200" i="1"/>
  <c r="A201" i="1" l="1"/>
  <c r="E201" i="1"/>
  <c r="C201" i="1"/>
  <c r="D202" i="1"/>
  <c r="B201" i="1"/>
  <c r="C202" i="1" l="1"/>
  <c r="A202" i="1"/>
  <c r="E202" i="1"/>
  <c r="B202" i="1"/>
  <c r="D203" i="1"/>
  <c r="B203" i="1" l="1"/>
  <c r="A203" i="1"/>
  <c r="D204" i="1"/>
  <c r="C203" i="1"/>
  <c r="E203" i="1"/>
  <c r="D205" i="1" l="1"/>
  <c r="E204" i="1"/>
  <c r="A204" i="1"/>
  <c r="B204" i="1"/>
  <c r="C204" i="1"/>
  <c r="B205" i="1" l="1"/>
  <c r="E205" i="1"/>
  <c r="C205" i="1"/>
  <c r="A205" i="1"/>
  <c r="D206" i="1"/>
  <c r="C206" i="1" l="1"/>
  <c r="B206" i="1"/>
  <c r="D207" i="1"/>
  <c r="A206" i="1"/>
  <c r="E206" i="1"/>
  <c r="B207" i="1" l="1"/>
  <c r="C207" i="1"/>
  <c r="D208" i="1"/>
  <c r="A207" i="1"/>
  <c r="E207" i="1"/>
  <c r="D209" i="1" l="1"/>
  <c r="E208" i="1"/>
  <c r="A208" i="1"/>
  <c r="C208" i="1"/>
  <c r="B208" i="1"/>
  <c r="D210" i="1" l="1"/>
  <c r="C209" i="1"/>
  <c r="A209" i="1"/>
  <c r="E209" i="1"/>
  <c r="B209" i="1"/>
  <c r="C210" i="1" l="1"/>
  <c r="D211" i="1"/>
  <c r="B210" i="1"/>
  <c r="A210" i="1"/>
  <c r="E210" i="1"/>
  <c r="B211" i="1" l="1"/>
  <c r="D212" i="1"/>
  <c r="E211" i="1"/>
  <c r="C211" i="1"/>
  <c r="A211" i="1"/>
  <c r="D213" i="1" l="1"/>
  <c r="E212" i="1"/>
  <c r="A212" i="1"/>
  <c r="C212" i="1"/>
  <c r="B212" i="1"/>
  <c r="E213" i="1" l="1"/>
  <c r="D214" i="1"/>
  <c r="B213" i="1"/>
  <c r="A213" i="1"/>
  <c r="C213" i="1"/>
  <c r="C214" i="1" l="1"/>
  <c r="E214" i="1"/>
  <c r="D215" i="1"/>
  <c r="B214" i="1"/>
  <c r="A214" i="1"/>
  <c r="B215" i="1" l="1"/>
  <c r="E215" i="1"/>
  <c r="D216" i="1"/>
  <c r="C215" i="1"/>
  <c r="A215" i="1"/>
  <c r="D217" i="1" l="1"/>
  <c r="E216" i="1"/>
  <c r="A216" i="1"/>
  <c r="B216" i="1"/>
  <c r="C216" i="1"/>
  <c r="A217" i="1" l="1"/>
  <c r="C217" i="1"/>
  <c r="D218" i="1"/>
  <c r="B217" i="1"/>
  <c r="E217" i="1"/>
  <c r="C218" i="1" l="1"/>
  <c r="A218" i="1"/>
  <c r="E218" i="1"/>
  <c r="D219" i="1"/>
  <c r="B218" i="1"/>
  <c r="B219" i="1" l="1"/>
  <c r="A219" i="1"/>
  <c r="E219" i="1"/>
  <c r="C219" i="1"/>
  <c r="D220" i="1"/>
  <c r="D221" i="1" l="1"/>
  <c r="E220" i="1"/>
  <c r="A220" i="1"/>
  <c r="B220" i="1"/>
  <c r="C220" i="1"/>
  <c r="B221" i="1" l="1"/>
  <c r="E221" i="1"/>
  <c r="C221" i="1"/>
  <c r="D222" i="1"/>
  <c r="A221" i="1"/>
  <c r="C222" i="1" l="1"/>
  <c r="B222" i="1"/>
  <c r="E222" i="1"/>
  <c r="A222" i="1"/>
  <c r="D223" i="1"/>
  <c r="B223" i="1" l="1"/>
  <c r="C223" i="1"/>
  <c r="D224" i="1"/>
  <c r="A223" i="1"/>
  <c r="E223" i="1"/>
  <c r="D225" i="1" l="1"/>
  <c r="E224" i="1"/>
  <c r="A224" i="1"/>
  <c r="C224" i="1"/>
  <c r="B224" i="1"/>
  <c r="D226" i="1" l="1"/>
  <c r="C225" i="1"/>
  <c r="E225" i="1"/>
  <c r="B225" i="1"/>
  <c r="A225" i="1"/>
  <c r="C226" i="1" l="1"/>
  <c r="D227" i="1"/>
  <c r="A226" i="1"/>
  <c r="E226" i="1"/>
  <c r="B226" i="1"/>
  <c r="B227" i="1" l="1"/>
  <c r="D228" i="1"/>
  <c r="C227" i="1"/>
  <c r="A227" i="1"/>
  <c r="E227" i="1"/>
  <c r="D229" i="1" l="1"/>
  <c r="E228" i="1"/>
  <c r="A228" i="1"/>
  <c r="C228" i="1"/>
  <c r="B228" i="1"/>
  <c r="E229" i="1" l="1"/>
  <c r="A229" i="1"/>
  <c r="D230" i="1"/>
  <c r="C229" i="1"/>
  <c r="B229" i="1"/>
  <c r="C230" i="1" l="1"/>
  <c r="E230" i="1"/>
  <c r="D231" i="1"/>
  <c r="B230" i="1"/>
  <c r="A230" i="1"/>
  <c r="B231" i="1" l="1"/>
  <c r="E231" i="1"/>
  <c r="D232" i="1"/>
  <c r="C231" i="1"/>
  <c r="A231" i="1"/>
  <c r="D233" i="1" l="1"/>
  <c r="E232" i="1"/>
  <c r="A232" i="1"/>
  <c r="C232" i="1"/>
  <c r="B232" i="1"/>
  <c r="D234" i="1" l="1"/>
  <c r="A233" i="1"/>
  <c r="B233" i="1"/>
  <c r="C233" i="1"/>
  <c r="B234" i="1" l="1"/>
  <c r="E234" i="1"/>
  <c r="C234" i="1"/>
  <c r="A234" i="1"/>
  <c r="D235" i="1"/>
  <c r="C235" i="1" l="1"/>
  <c r="B235" i="1"/>
  <c r="E235" i="1"/>
  <c r="D236" i="1"/>
  <c r="A235" i="1"/>
  <c r="B236" i="1" l="1"/>
  <c r="C236" i="1"/>
  <c r="D237" i="1"/>
  <c r="A236" i="1"/>
  <c r="E236" i="1"/>
  <c r="D238" i="1" l="1"/>
  <c r="E237" i="1"/>
  <c r="A237" i="1"/>
  <c r="C237" i="1"/>
  <c r="B237" i="1"/>
  <c r="D239" i="1" l="1"/>
  <c r="C238" i="1"/>
  <c r="E238" i="1"/>
  <c r="B238" i="1"/>
  <c r="A238" i="1"/>
  <c r="C239" i="1" l="1"/>
  <c r="D240" i="1"/>
  <c r="A239" i="1"/>
  <c r="E239" i="1"/>
  <c r="B239" i="1"/>
  <c r="B240" i="1" l="1"/>
  <c r="D241" i="1"/>
  <c r="C240" i="1"/>
  <c r="A240" i="1"/>
  <c r="E240" i="1"/>
  <c r="D242" i="1" l="1"/>
  <c r="E241" i="1"/>
  <c r="A241" i="1"/>
  <c r="C241" i="1"/>
  <c r="B241" i="1"/>
  <c r="E242" i="1" l="1"/>
  <c r="A242" i="1"/>
  <c r="C242" i="1"/>
  <c r="B242" i="1"/>
  <c r="D243" i="1"/>
  <c r="C243" i="1" l="1"/>
  <c r="E243" i="1"/>
  <c r="D244" i="1"/>
  <c r="B243" i="1"/>
  <c r="A243" i="1"/>
  <c r="B244" i="1" l="1"/>
  <c r="E244" i="1"/>
  <c r="D245" i="1"/>
  <c r="C244" i="1"/>
  <c r="A244" i="1"/>
  <c r="D246" i="1" l="1"/>
  <c r="E245" i="1"/>
  <c r="A245" i="1"/>
  <c r="C245" i="1"/>
  <c r="B245" i="1"/>
  <c r="A246" i="1" l="1"/>
  <c r="D247" i="1"/>
  <c r="B246" i="1"/>
  <c r="E246" i="1"/>
  <c r="C246" i="1"/>
  <c r="C247" i="1" l="1"/>
  <c r="A247" i="1"/>
  <c r="D248" i="1"/>
  <c r="B247" i="1"/>
  <c r="E247" i="1"/>
  <c r="B248" i="1" l="1"/>
  <c r="A248" i="1"/>
  <c r="E248" i="1"/>
  <c r="C248" i="1"/>
  <c r="D249" i="1"/>
  <c r="D250" i="1" l="1"/>
  <c r="E249" i="1"/>
  <c r="A249" i="1"/>
  <c r="B249" i="1"/>
  <c r="C249" i="1"/>
  <c r="B250" i="1" l="1"/>
  <c r="C250" i="1"/>
  <c r="D251" i="1"/>
  <c r="A250" i="1"/>
  <c r="E250" i="1"/>
  <c r="C251" i="1" l="1"/>
  <c r="B251" i="1"/>
  <c r="E251" i="1"/>
  <c r="A251" i="1"/>
  <c r="D252" i="1"/>
  <c r="B252" i="1" l="1"/>
  <c r="C252" i="1"/>
  <c r="E252" i="1"/>
  <c r="D253" i="1"/>
  <c r="A252" i="1"/>
  <c r="D254" i="1" l="1"/>
  <c r="E253" i="1"/>
  <c r="A253" i="1"/>
  <c r="C253" i="1"/>
  <c r="B253" i="1"/>
  <c r="D255" i="1" l="1"/>
  <c r="C254" i="1"/>
  <c r="E254" i="1"/>
  <c r="B254" i="1"/>
  <c r="A254" i="1"/>
  <c r="C255" i="1" l="1"/>
  <c r="D256" i="1"/>
  <c r="E255" i="1"/>
  <c r="B255" i="1"/>
  <c r="A255" i="1"/>
  <c r="B256" i="1" l="1"/>
  <c r="D257" i="1"/>
  <c r="A256" i="1"/>
  <c r="E256" i="1"/>
  <c r="C256" i="1"/>
  <c r="D258" i="1" l="1"/>
  <c r="E257" i="1"/>
  <c r="A257" i="1"/>
  <c r="C257" i="1"/>
  <c r="B257" i="1"/>
  <c r="E258" i="1" l="1"/>
  <c r="C258" i="1"/>
  <c r="D259" i="1"/>
  <c r="B258" i="1"/>
  <c r="A258" i="1"/>
  <c r="C259" i="1" l="1"/>
  <c r="E259" i="1"/>
  <c r="A259" i="1"/>
  <c r="B259" i="1"/>
  <c r="D260" i="1"/>
  <c r="B260" i="1" l="1"/>
  <c r="E260" i="1"/>
  <c r="D261" i="1"/>
  <c r="C260" i="1"/>
  <c r="A260" i="1"/>
  <c r="D262" i="1" l="1"/>
  <c r="E261" i="1"/>
  <c r="A261" i="1"/>
  <c r="C261" i="1"/>
  <c r="B261" i="1"/>
  <c r="A262" i="1" l="1"/>
  <c r="E262" i="1"/>
  <c r="C262" i="1"/>
  <c r="B262" i="1"/>
  <c r="D263" i="1"/>
  <c r="C263" i="1" l="1"/>
  <c r="A263" i="1"/>
  <c r="D264" i="1"/>
  <c r="B263" i="1"/>
  <c r="E263" i="1"/>
  <c r="B264" i="1" l="1"/>
  <c r="A264" i="1"/>
  <c r="D265" i="1"/>
  <c r="C264" i="1"/>
  <c r="E264" i="1"/>
  <c r="D266" i="1" l="1"/>
  <c r="E265" i="1"/>
  <c r="A265" i="1"/>
  <c r="B265" i="1"/>
  <c r="C265" i="1"/>
  <c r="B266" i="1" l="1"/>
  <c r="D267" i="1"/>
  <c r="A266" i="1"/>
  <c r="E266" i="1"/>
  <c r="C266" i="1"/>
  <c r="C267" i="1" l="1"/>
  <c r="B267" i="1"/>
  <c r="D268" i="1"/>
  <c r="A267" i="1"/>
  <c r="E267" i="1"/>
  <c r="B268" i="1" l="1"/>
  <c r="C268" i="1"/>
  <c r="E268" i="1"/>
  <c r="A268" i="1"/>
  <c r="D269" i="1"/>
  <c r="D270" i="1" l="1"/>
  <c r="E269" i="1"/>
  <c r="A269" i="1"/>
  <c r="C269" i="1"/>
  <c r="B269" i="1"/>
  <c r="D271" i="1" l="1"/>
  <c r="C270" i="1"/>
  <c r="B270" i="1"/>
  <c r="A270" i="1"/>
  <c r="E270" i="1"/>
  <c r="C271" i="1" l="1"/>
  <c r="D272" i="1"/>
  <c r="E271" i="1"/>
  <c r="B271" i="1"/>
  <c r="A271" i="1"/>
  <c r="B272" i="1" l="1"/>
  <c r="D273" i="1"/>
  <c r="E272" i="1"/>
  <c r="C272" i="1"/>
  <c r="A272" i="1"/>
  <c r="D274" i="1" l="1"/>
  <c r="E273" i="1"/>
  <c r="A273" i="1"/>
  <c r="B273" i="1"/>
  <c r="C273" i="1"/>
  <c r="E274" i="1" l="1"/>
  <c r="C274" i="1"/>
  <c r="D275" i="1"/>
  <c r="B274" i="1"/>
  <c r="A274" i="1"/>
  <c r="C275" i="1" l="1"/>
  <c r="E275" i="1"/>
  <c r="D276" i="1"/>
  <c r="B275" i="1"/>
  <c r="A275" i="1"/>
  <c r="B276" i="1" l="1"/>
  <c r="E276" i="1"/>
  <c r="A276" i="1"/>
  <c r="C276" i="1"/>
  <c r="D277" i="1"/>
  <c r="D278" i="1" l="1"/>
  <c r="E277" i="1"/>
  <c r="A277" i="1"/>
  <c r="C277" i="1"/>
  <c r="B277" i="1"/>
  <c r="A278" i="1" l="1"/>
  <c r="E278" i="1"/>
  <c r="C278" i="1"/>
  <c r="D279" i="1"/>
  <c r="B278" i="1"/>
  <c r="C279" i="1" l="1"/>
  <c r="A279" i="1"/>
  <c r="E279" i="1"/>
  <c r="B279" i="1"/>
  <c r="D280" i="1"/>
  <c r="B280" i="1" l="1"/>
  <c r="A280" i="1"/>
  <c r="D281" i="1"/>
  <c r="C280" i="1"/>
  <c r="E280" i="1"/>
  <c r="D282" i="1" l="1"/>
  <c r="E281" i="1"/>
  <c r="A281" i="1"/>
  <c r="B281" i="1"/>
  <c r="C281" i="1"/>
  <c r="B282" i="1" l="1"/>
  <c r="E282" i="1"/>
  <c r="C282" i="1"/>
  <c r="A282" i="1"/>
  <c r="D283" i="1"/>
  <c r="C283" i="1" l="1"/>
  <c r="B283" i="1"/>
  <c r="D284" i="1"/>
  <c r="A283" i="1"/>
  <c r="E283" i="1"/>
  <c r="B284" i="1" l="1"/>
  <c r="C284" i="1"/>
  <c r="D285" i="1"/>
  <c r="A284" i="1"/>
  <c r="E284" i="1"/>
  <c r="D286" i="1" l="1"/>
  <c r="E285" i="1"/>
  <c r="A285" i="1"/>
  <c r="C285" i="1"/>
  <c r="B285" i="1"/>
  <c r="D287" i="1" l="1"/>
  <c r="C286" i="1"/>
  <c r="A286" i="1"/>
  <c r="E286" i="1"/>
  <c r="B286" i="1"/>
  <c r="C287" i="1" l="1"/>
  <c r="D288" i="1"/>
  <c r="B287" i="1"/>
  <c r="A287" i="1"/>
  <c r="E287" i="1"/>
  <c r="B288" i="1" l="1"/>
  <c r="D289" i="1"/>
  <c r="E288" i="1"/>
  <c r="C288" i="1"/>
  <c r="A288" i="1"/>
  <c r="D290" i="1" l="1"/>
  <c r="E289" i="1"/>
  <c r="A289" i="1"/>
  <c r="C289" i="1"/>
  <c r="B289" i="1"/>
  <c r="E290" i="1" l="1"/>
  <c r="D291" i="1"/>
  <c r="B290" i="1"/>
  <c r="A290" i="1"/>
  <c r="C290" i="1"/>
  <c r="C291" i="1" l="1"/>
  <c r="E291" i="1"/>
  <c r="D292" i="1"/>
  <c r="B291" i="1"/>
  <c r="A291" i="1"/>
  <c r="B292" i="1" l="1"/>
  <c r="E292" i="1"/>
  <c r="D293" i="1"/>
  <c r="C292" i="1"/>
  <c r="A292" i="1"/>
  <c r="D294" i="1" l="1"/>
  <c r="E293" i="1"/>
  <c r="A293" i="1"/>
  <c r="B293" i="1"/>
  <c r="C293" i="1"/>
  <c r="A294" i="1" l="1"/>
  <c r="C294" i="1"/>
  <c r="D295" i="1"/>
  <c r="B294" i="1"/>
  <c r="E294" i="1"/>
  <c r="C295" i="1" l="1"/>
  <c r="A295" i="1"/>
  <c r="E295" i="1"/>
  <c r="D296" i="1"/>
  <c r="B295" i="1"/>
  <c r="B296" i="1" l="1"/>
  <c r="A296" i="1"/>
  <c r="E296" i="1"/>
  <c r="C296" i="1"/>
  <c r="D297" i="1"/>
  <c r="D298" i="1" l="1"/>
  <c r="E297" i="1"/>
  <c r="A297" i="1"/>
  <c r="B297" i="1"/>
  <c r="C297" i="1"/>
  <c r="B298" i="1" l="1"/>
  <c r="E298" i="1"/>
  <c r="C298" i="1"/>
  <c r="D299" i="1"/>
  <c r="A298" i="1"/>
  <c r="C299" i="1" l="1"/>
  <c r="B299" i="1"/>
  <c r="E299" i="1"/>
  <c r="A299" i="1"/>
  <c r="D300" i="1"/>
  <c r="B300" i="1" l="1"/>
  <c r="C300" i="1"/>
  <c r="D301" i="1"/>
  <c r="A300" i="1"/>
  <c r="E300" i="1"/>
  <c r="D302" i="1" l="1"/>
  <c r="E301" i="1"/>
  <c r="A301" i="1"/>
  <c r="C301" i="1"/>
  <c r="B301" i="1"/>
  <c r="D303" i="1" l="1"/>
  <c r="C302" i="1"/>
  <c r="E302" i="1"/>
  <c r="B302" i="1"/>
  <c r="A302" i="1"/>
  <c r="C303" i="1" l="1"/>
  <c r="D304" i="1"/>
  <c r="A303" i="1"/>
  <c r="E303" i="1"/>
  <c r="B303" i="1"/>
  <c r="B304" i="1" l="1"/>
  <c r="D305" i="1"/>
  <c r="E304" i="1"/>
  <c r="A304" i="1"/>
  <c r="C304" i="1"/>
  <c r="D306" i="1" l="1"/>
  <c r="E305" i="1"/>
  <c r="A305" i="1"/>
  <c r="B305" i="1"/>
  <c r="C305" i="1"/>
  <c r="C306" i="1" l="1"/>
  <c r="E306" i="1"/>
  <c r="B306" i="1"/>
  <c r="A306" i="1"/>
  <c r="D307" i="1"/>
  <c r="C307" i="1" l="1"/>
  <c r="B307" i="1"/>
  <c r="A307" i="1"/>
  <c r="D308" i="1"/>
  <c r="E307" i="1"/>
  <c r="B308" i="1" l="1"/>
  <c r="D309" i="1"/>
  <c r="E308" i="1"/>
  <c r="A308" i="1"/>
  <c r="C308" i="1"/>
  <c r="D310" i="1" l="1"/>
  <c r="E309" i="1"/>
  <c r="A309" i="1"/>
  <c r="B309" i="1"/>
  <c r="C309" i="1"/>
  <c r="C310" i="1" l="1"/>
  <c r="D311" i="1"/>
  <c r="A310" i="1"/>
  <c r="E310" i="1"/>
  <c r="B310" i="1"/>
  <c r="C311" i="1" l="1"/>
  <c r="B311" i="1"/>
  <c r="A311" i="1"/>
  <c r="D312" i="1"/>
  <c r="C312" i="1" l="1"/>
  <c r="B312" i="1"/>
  <c r="D313" i="1"/>
  <c r="E312" i="1"/>
  <c r="A312" i="1"/>
  <c r="B313" i="1" l="1"/>
  <c r="D314" i="1"/>
  <c r="E313" i="1"/>
  <c r="A313" i="1"/>
  <c r="C313" i="1"/>
  <c r="D315" i="1" l="1"/>
  <c r="E314" i="1"/>
  <c r="A314" i="1"/>
  <c r="C314" i="1"/>
  <c r="B314" i="1"/>
  <c r="C315" i="1" l="1"/>
  <c r="D316" i="1"/>
  <c r="A315" i="1"/>
  <c r="E315" i="1"/>
  <c r="B315" i="1"/>
  <c r="C316" i="1" l="1"/>
  <c r="B316" i="1"/>
  <c r="D317" i="1"/>
  <c r="E316" i="1"/>
  <c r="A316" i="1"/>
  <c r="B317" i="1" l="1"/>
  <c r="D318" i="1"/>
  <c r="E317" i="1"/>
  <c r="A317" i="1"/>
  <c r="C317" i="1"/>
  <c r="D319" i="1" l="1"/>
  <c r="E318" i="1"/>
  <c r="A318" i="1"/>
  <c r="B318" i="1"/>
  <c r="C318" i="1"/>
  <c r="C319" i="1" l="1"/>
  <c r="E319" i="1"/>
  <c r="B319" i="1"/>
  <c r="A319" i="1"/>
  <c r="D320" i="1"/>
  <c r="C320" i="1" l="1"/>
  <c r="B320" i="1"/>
  <c r="A320" i="1"/>
  <c r="D321" i="1"/>
  <c r="E320" i="1"/>
  <c r="B321" i="1" l="1"/>
  <c r="A321" i="1"/>
  <c r="C321" i="1"/>
  <c r="D322" i="1"/>
  <c r="B322" i="1" l="1"/>
  <c r="D323" i="1"/>
  <c r="E322" i="1"/>
  <c r="A322" i="1"/>
  <c r="C322" i="1"/>
  <c r="D324" i="1" l="1"/>
  <c r="E323" i="1"/>
  <c r="A323" i="1"/>
  <c r="B323" i="1"/>
  <c r="C323" i="1"/>
  <c r="C324" i="1" l="1"/>
  <c r="E324" i="1"/>
  <c r="B324" i="1"/>
  <c r="A324" i="1"/>
  <c r="D325" i="1"/>
  <c r="C325" i="1" l="1"/>
  <c r="B325" i="1"/>
  <c r="D326" i="1"/>
  <c r="E325" i="1"/>
  <c r="A325" i="1"/>
  <c r="B326" i="1" l="1"/>
  <c r="D327" i="1"/>
  <c r="E326" i="1"/>
  <c r="A326" i="1"/>
  <c r="C326" i="1"/>
  <c r="D328" i="1" l="1"/>
  <c r="E327" i="1"/>
  <c r="A327" i="1"/>
  <c r="C327" i="1"/>
  <c r="B327" i="1"/>
  <c r="C328" i="1" l="1"/>
  <c r="D329" i="1"/>
  <c r="A328" i="1"/>
  <c r="E328" i="1"/>
  <c r="B328" i="1"/>
  <c r="C329" i="1" l="1"/>
  <c r="B329" i="1"/>
  <c r="D330" i="1"/>
  <c r="E329" i="1"/>
  <c r="A329" i="1"/>
  <c r="B330" i="1" l="1"/>
  <c r="D331" i="1"/>
  <c r="E330" i="1"/>
  <c r="A330" i="1"/>
  <c r="C330" i="1"/>
  <c r="D332" i="1" l="1"/>
  <c r="E331" i="1"/>
  <c r="A331" i="1"/>
  <c r="B331" i="1"/>
  <c r="C331" i="1"/>
  <c r="C332" i="1" l="1"/>
  <c r="E332" i="1"/>
  <c r="B332" i="1"/>
  <c r="A332" i="1"/>
  <c r="D333" i="1"/>
  <c r="C333" i="1" l="1"/>
  <c r="B333" i="1"/>
  <c r="A333" i="1"/>
  <c r="D334" i="1"/>
  <c r="E333" i="1"/>
  <c r="B334" i="1" l="1"/>
  <c r="D335" i="1"/>
  <c r="E334" i="1"/>
  <c r="A334" i="1"/>
  <c r="C334" i="1"/>
  <c r="D336" i="1" l="1"/>
  <c r="E335" i="1"/>
  <c r="A335" i="1"/>
  <c r="B335" i="1"/>
  <c r="C335" i="1"/>
  <c r="C336" i="1" l="1"/>
  <c r="D337" i="1"/>
  <c r="A336" i="1"/>
  <c r="E336" i="1"/>
  <c r="B336" i="1"/>
  <c r="C337" i="1" l="1"/>
  <c r="B337" i="1"/>
  <c r="A337" i="1"/>
  <c r="D338" i="1"/>
  <c r="E337" i="1"/>
  <c r="B338" i="1" l="1"/>
  <c r="D339" i="1"/>
  <c r="E338" i="1"/>
  <c r="A338" i="1"/>
  <c r="C338" i="1"/>
  <c r="D340" i="1" l="1"/>
  <c r="E339" i="1"/>
  <c r="A339" i="1"/>
  <c r="B339" i="1"/>
  <c r="C339" i="1"/>
  <c r="C340" i="1" l="1"/>
  <c r="E340" i="1"/>
  <c r="D341" i="1"/>
  <c r="B340" i="1"/>
  <c r="A340" i="1"/>
  <c r="C341" i="1" l="1"/>
  <c r="B341" i="1"/>
  <c r="A341" i="1"/>
  <c r="D342" i="1"/>
  <c r="E341" i="1"/>
  <c r="B342" i="1" l="1"/>
  <c r="D343" i="1"/>
  <c r="E342" i="1"/>
  <c r="A342" i="1"/>
  <c r="C342" i="1"/>
  <c r="D344" i="1" l="1"/>
  <c r="E343" i="1"/>
  <c r="A343" i="1"/>
  <c r="C343" i="1"/>
  <c r="B343" i="1"/>
  <c r="C344" i="1" l="1"/>
  <c r="D345" i="1"/>
  <c r="A344" i="1"/>
  <c r="E344" i="1"/>
  <c r="B344" i="1"/>
  <c r="C345" i="1" l="1"/>
  <c r="B345" i="1"/>
  <c r="E345" i="1"/>
  <c r="A345" i="1"/>
  <c r="D346" i="1"/>
  <c r="B346" i="1" l="1"/>
  <c r="D347" i="1"/>
  <c r="E346" i="1"/>
  <c r="A346" i="1"/>
  <c r="C346" i="1"/>
  <c r="D348" i="1" l="1"/>
  <c r="E347" i="1"/>
  <c r="A347" i="1"/>
  <c r="B347" i="1"/>
  <c r="C347" i="1"/>
  <c r="C348" i="1" l="1"/>
  <c r="E348" i="1"/>
  <c r="A348" i="1"/>
  <c r="D349" i="1"/>
  <c r="B348" i="1"/>
  <c r="C349" i="1" l="1"/>
  <c r="B349" i="1"/>
  <c r="E349" i="1"/>
  <c r="A349" i="1"/>
  <c r="D350" i="1"/>
  <c r="B350" i="1" l="1"/>
  <c r="D351" i="1"/>
  <c r="E350" i="1"/>
  <c r="A350" i="1"/>
  <c r="C350" i="1"/>
  <c r="D352" i="1" l="1"/>
  <c r="E351" i="1"/>
  <c r="A351" i="1"/>
  <c r="C351" i="1"/>
  <c r="B351" i="1"/>
  <c r="C352" i="1" l="1"/>
  <c r="D353" i="1"/>
  <c r="A352" i="1"/>
  <c r="B352" i="1"/>
  <c r="E352" i="1"/>
  <c r="C353" i="1" l="1"/>
  <c r="B353" i="1"/>
  <c r="E353" i="1"/>
  <c r="A353" i="1"/>
  <c r="D354" i="1"/>
  <c r="B354" i="1" l="1"/>
  <c r="D355" i="1"/>
  <c r="E354" i="1"/>
  <c r="A354" i="1"/>
  <c r="C354" i="1"/>
  <c r="D356" i="1" l="1"/>
  <c r="E355" i="1"/>
  <c r="A355" i="1"/>
  <c r="B355" i="1"/>
  <c r="C355" i="1"/>
  <c r="C356" i="1" l="1"/>
  <c r="E356" i="1"/>
  <c r="B356" i="1"/>
  <c r="A356" i="1"/>
  <c r="D357" i="1"/>
  <c r="C357" i="1" l="1"/>
  <c r="B357" i="1"/>
  <c r="D358" i="1"/>
  <c r="E357" i="1"/>
  <c r="A357" i="1"/>
  <c r="B358" i="1" l="1"/>
  <c r="D359" i="1"/>
  <c r="E358" i="1"/>
  <c r="A358" i="1"/>
  <c r="C358" i="1"/>
  <c r="D360" i="1" l="1"/>
  <c r="E359" i="1"/>
  <c r="A359" i="1"/>
  <c r="C359" i="1"/>
  <c r="B359" i="1"/>
  <c r="C360" i="1" l="1"/>
  <c r="D361" i="1"/>
  <c r="A360" i="1"/>
  <c r="E360" i="1"/>
  <c r="B360" i="1"/>
  <c r="C361" i="1" l="1"/>
  <c r="B361" i="1"/>
  <c r="D362" i="1"/>
  <c r="E361" i="1"/>
  <c r="A361" i="1"/>
  <c r="B362" i="1" l="1"/>
  <c r="D363" i="1"/>
  <c r="E362" i="1"/>
  <c r="A362" i="1"/>
  <c r="C362" i="1"/>
  <c r="D364" i="1" l="1"/>
  <c r="E363" i="1"/>
  <c r="A363" i="1"/>
  <c r="B363" i="1"/>
  <c r="C363" i="1"/>
  <c r="C364" i="1" l="1"/>
  <c r="E364" i="1"/>
  <c r="B364" i="1"/>
  <c r="D365" i="1"/>
  <c r="A364" i="1"/>
  <c r="C365" i="1" l="1"/>
  <c r="B365" i="1"/>
  <c r="D366" i="1"/>
  <c r="A365" i="1"/>
  <c r="C366" i="1" l="1"/>
  <c r="B366" i="1"/>
  <c r="D367" i="1"/>
  <c r="A366" i="1"/>
  <c r="C367" i="1" l="1"/>
  <c r="B367" i="1"/>
  <c r="A367" i="1"/>
  <c r="D368" i="1"/>
  <c r="E367" i="1"/>
  <c r="B368" i="1" l="1"/>
  <c r="D369" i="1"/>
  <c r="E368" i="1"/>
  <c r="A368" i="1"/>
  <c r="C368" i="1"/>
  <c r="D370" i="1" l="1"/>
  <c r="E369" i="1"/>
  <c r="A369" i="1"/>
  <c r="C369" i="1"/>
  <c r="B369" i="1"/>
  <c r="C370" i="1" l="1"/>
  <c r="D371" i="1"/>
  <c r="A370" i="1"/>
  <c r="E370" i="1"/>
  <c r="B370" i="1"/>
  <c r="C371" i="1" l="1"/>
  <c r="B371" i="1"/>
  <c r="E371" i="1"/>
  <c r="A371" i="1"/>
  <c r="D372" i="1"/>
  <c r="B372" i="1" l="1"/>
  <c r="A372" i="1"/>
  <c r="D373" i="1"/>
  <c r="C372" i="1"/>
  <c r="B373" i="1" l="1"/>
  <c r="D374" i="1"/>
  <c r="E373" i="1"/>
  <c r="A373" i="1"/>
  <c r="C373" i="1"/>
  <c r="D375" i="1" l="1"/>
  <c r="E374" i="1"/>
  <c r="A374" i="1"/>
  <c r="B374" i="1"/>
  <c r="C374" i="1"/>
  <c r="C375" i="1" l="1"/>
  <c r="D376" i="1"/>
  <c r="A375" i="1"/>
  <c r="E375" i="1"/>
  <c r="B375" i="1"/>
  <c r="C376" i="1" l="1"/>
  <c r="B376" i="1"/>
  <c r="A376" i="1"/>
  <c r="D377" i="1"/>
  <c r="E376" i="1"/>
  <c r="B377" i="1" l="1"/>
  <c r="E377" i="1"/>
  <c r="A377" i="1"/>
  <c r="C377" i="1"/>
  <c r="F394" i="1" l="1"/>
  <c r="F393" i="1"/>
  <c r="L394" i="1"/>
  <c r="Y393" i="1"/>
  <c r="AR393" i="1"/>
  <c r="AF393" i="1"/>
  <c r="AI394" i="1"/>
  <c r="AB393" i="1"/>
  <c r="AO394" i="1"/>
  <c r="W394" i="1"/>
  <c r="U393" i="1"/>
  <c r="AA393" i="1"/>
  <c r="S393" i="1"/>
  <c r="AH393" i="1"/>
  <c r="AM393" i="1"/>
  <c r="W393" i="1"/>
  <c r="AS393" i="1"/>
  <c r="H393" i="1"/>
  <c r="P394" i="1"/>
  <c r="AN393" i="1"/>
  <c r="P393" i="1"/>
  <c r="AN396" i="1"/>
  <c r="AD393" i="1"/>
  <c r="T393" i="1"/>
  <c r="AI393" i="1"/>
  <c r="R393" i="1"/>
  <c r="AE393" i="1"/>
  <c r="X393" i="1"/>
  <c r="J393" i="1"/>
  <c r="R394" i="1"/>
  <c r="AN394" i="1"/>
  <c r="AE394" i="1"/>
  <c r="H394" i="1"/>
  <c r="G396" i="1"/>
  <c r="Z396" i="1"/>
  <c r="AJ397" i="1"/>
  <c r="AC393" i="1"/>
  <c r="AG394" i="1"/>
  <c r="AJ394" i="1"/>
  <c r="G393" i="1"/>
  <c r="G394" i="1"/>
  <c r="Q393" i="1"/>
  <c r="X394" i="1"/>
  <c r="K393" i="1"/>
  <c r="V393" i="1"/>
  <c r="AM394" i="1"/>
  <c r="AS396" i="1"/>
  <c r="T394" i="1"/>
  <c r="AO393" i="1"/>
  <c r="AL393" i="1"/>
  <c r="AQ393" i="1"/>
  <c r="AF394" i="1"/>
  <c r="AF396" i="1"/>
  <c r="AA394" i="1"/>
  <c r="K394" i="1"/>
  <c r="M396" i="1"/>
  <c r="AL394" i="1"/>
  <c r="N394" i="1"/>
  <c r="AD394" i="1"/>
  <c r="M393" i="1"/>
  <c r="AK393" i="1"/>
  <c r="AB394" i="1"/>
  <c r="AH394" i="1"/>
  <c r="Q394" i="1"/>
  <c r="M394" i="1"/>
  <c r="AP394" i="1"/>
  <c r="I394" i="1"/>
  <c r="AK394" i="1"/>
  <c r="Y394" i="1"/>
  <c r="N393" i="1"/>
  <c r="O394" i="1"/>
  <c r="AS394" i="1"/>
  <c r="AR394" i="1"/>
  <c r="O393" i="1"/>
  <c r="L393" i="1"/>
  <c r="AJ393" i="1"/>
  <c r="Z393" i="1"/>
  <c r="AG393" i="1"/>
  <c r="U394" i="1"/>
  <c r="AC394" i="1"/>
  <c r="J394" i="1"/>
  <c r="I393" i="1"/>
  <c r="AP393" i="1"/>
  <c r="Y396" i="1"/>
  <c r="T396" i="1"/>
  <c r="K396" i="1"/>
  <c r="N396" i="1"/>
  <c r="AC397" i="1"/>
  <c r="AJ396" i="1"/>
  <c r="AG396" i="1"/>
  <c r="AI396" i="1"/>
  <c r="S394" i="1"/>
  <c r="P395" i="1"/>
  <c r="Q396" i="1"/>
  <c r="AK396" i="1"/>
  <c r="L396" i="1"/>
  <c r="AI397" i="1"/>
  <c r="V394" i="1"/>
  <c r="Q395" i="1"/>
  <c r="U396" i="1"/>
  <c r="AH396" i="1"/>
  <c r="AB395" i="1"/>
  <c r="R396" i="1"/>
  <c r="V396" i="1"/>
  <c r="I396" i="1"/>
  <c r="AM395" i="1"/>
  <c r="AO396" i="1"/>
  <c r="H396" i="1"/>
  <c r="K395" i="1"/>
  <c r="AO395" i="1"/>
  <c r="AR396" i="1"/>
  <c r="AQ394" i="1"/>
  <c r="AP397" i="1"/>
  <c r="R395" i="1"/>
  <c r="F396" i="1"/>
  <c r="P396" i="1"/>
  <c r="AD396" i="1"/>
  <c r="X396" i="1"/>
  <c r="L395" i="1"/>
  <c r="AM396" i="1"/>
  <c r="AQ396" i="1"/>
  <c r="U395" i="1"/>
  <c r="Z394" i="1"/>
  <c r="AC396" i="1"/>
  <c r="AS395" i="1"/>
  <c r="O396" i="1"/>
  <c r="AB396" i="1"/>
  <c r="AK395" i="1"/>
  <c r="S397" i="1"/>
  <c r="AA395" i="1"/>
  <c r="AH395" i="1"/>
  <c r="Y395" i="1"/>
  <c r="AP396" i="1"/>
  <c r="V395" i="1"/>
  <c r="AE395" i="1"/>
  <c r="AR395" i="1"/>
  <c r="AC395" i="1"/>
  <c r="AD395" i="1"/>
  <c r="AE396" i="1"/>
  <c r="AF395" i="1"/>
  <c r="N395" i="1"/>
  <c r="J397" i="1"/>
  <c r="X395" i="1"/>
  <c r="M395" i="1"/>
  <c r="AI395" i="1"/>
  <c r="S395" i="1"/>
  <c r="AN395" i="1"/>
  <c r="J395" i="1"/>
  <c r="F395" i="1"/>
  <c r="O395" i="1"/>
  <c r="AG395" i="1"/>
  <c r="I395" i="1"/>
  <c r="T395" i="1"/>
  <c r="AF397" i="1"/>
  <c r="AP395" i="1"/>
  <c r="H395" i="1"/>
  <c r="Z395" i="1"/>
  <c r="G395" i="1"/>
  <c r="AJ395" i="1"/>
  <c r="AL395" i="1"/>
  <c r="AA396" i="1"/>
  <c r="AQ395" i="1"/>
  <c r="W395" i="1"/>
  <c r="AD401" i="1"/>
  <c r="AS397" i="1"/>
  <c r="AL397" i="1"/>
  <c r="S396" i="1"/>
  <c r="V397" i="1"/>
  <c r="W396" i="1"/>
  <c r="N397" i="1"/>
  <c r="R397" i="1"/>
  <c r="Z397" i="1"/>
  <c r="Q397" i="1"/>
  <c r="X397" i="1"/>
  <c r="AM397" i="1"/>
  <c r="U397" i="1"/>
  <c r="O397" i="1"/>
  <c r="AH397" i="1"/>
  <c r="J396" i="1"/>
  <c r="I397" i="1"/>
  <c r="AQ397" i="1"/>
  <c r="AR397" i="1"/>
  <c r="K397" i="1"/>
  <c r="AG397" i="1"/>
  <c r="AK397" i="1"/>
  <c r="T397" i="1"/>
  <c r="M397" i="1"/>
  <c r="AE397" i="1"/>
  <c r="Y401" i="1"/>
  <c r="AO397" i="1"/>
  <c r="F397" i="1"/>
  <c r="H397" i="1"/>
  <c r="AB397" i="1"/>
  <c r="G397" i="1"/>
  <c r="AD397" i="1"/>
  <c r="AL396" i="1"/>
  <c r="W397" i="1"/>
  <c r="AA397" i="1"/>
  <c r="AN397" i="1"/>
  <c r="Y397" i="1"/>
  <c r="L397" i="1"/>
  <c r="P397" i="1"/>
  <c r="AM401" i="1"/>
  <c r="V398" i="1"/>
  <c r="AL399" i="1"/>
  <c r="L399" i="1"/>
  <c r="H399" i="1"/>
  <c r="AC399" i="1"/>
  <c r="K398" i="1"/>
  <c r="M398" i="1"/>
  <c r="Q399" i="1"/>
  <c r="AM398" i="1"/>
  <c r="I398" i="1"/>
  <c r="AH398" i="1"/>
  <c r="N399" i="1"/>
  <c r="G399" i="1"/>
  <c r="AR399" i="1"/>
  <c r="AS399" i="1"/>
  <c r="AO399" i="1"/>
  <c r="W399" i="1"/>
  <c r="AO398" i="1"/>
  <c r="G401" i="1"/>
  <c r="N398" i="1"/>
  <c r="I399" i="1"/>
  <c r="AD398" i="1"/>
  <c r="M399" i="1"/>
  <c r="W398" i="1"/>
  <c r="Z398" i="1"/>
  <c r="S398" i="1"/>
  <c r="X399" i="1"/>
  <c r="O398" i="1"/>
  <c r="P398" i="1"/>
  <c r="AM399" i="1"/>
  <c r="R398" i="1"/>
  <c r="Y398" i="1"/>
  <c r="G398" i="1"/>
  <c r="J398" i="1"/>
  <c r="AK398" i="1"/>
  <c r="AJ398" i="1"/>
  <c r="Q398" i="1"/>
  <c r="AR401" i="1"/>
  <c r="AE398" i="1"/>
  <c r="U399" i="1"/>
  <c r="AG399" i="1"/>
  <c r="AQ399" i="1"/>
  <c r="AG398" i="1"/>
  <c r="AA399" i="1"/>
  <c r="AN399" i="1"/>
  <c r="AP398" i="1"/>
  <c r="F398" i="1"/>
  <c r="AI398" i="1"/>
  <c r="AA398" i="1"/>
  <c r="AF399" i="1"/>
  <c r="AB399" i="1"/>
  <c r="R399" i="1"/>
  <c r="AQ398" i="1"/>
  <c r="AH399" i="1"/>
  <c r="AK399" i="1"/>
  <c r="AF398" i="1"/>
  <c r="O399" i="1"/>
  <c r="K399" i="1"/>
  <c r="U398" i="1"/>
  <c r="X398" i="1"/>
  <c r="P403" i="1"/>
  <c r="AR398" i="1"/>
  <c r="F399" i="1"/>
  <c r="AS398" i="1"/>
  <c r="H398" i="1"/>
  <c r="AL398" i="1"/>
  <c r="T398" i="1"/>
  <c r="AD399" i="1"/>
  <c r="J399" i="1"/>
  <c r="AC398" i="1"/>
  <c r="AJ399" i="1"/>
  <c r="AP399" i="1"/>
  <c r="AB398" i="1"/>
  <c r="AN398" i="1"/>
  <c r="L398" i="1"/>
  <c r="Z399" i="1"/>
  <c r="S399" i="1"/>
  <c r="AI399" i="1"/>
  <c r="N401" i="1"/>
  <c r="L401" i="1"/>
  <c r="V399" i="1"/>
  <c r="T399" i="1"/>
  <c r="P399" i="1"/>
  <c r="Y399" i="1"/>
  <c r="AE399" i="1"/>
  <c r="AK401" i="1"/>
  <c r="W401" i="1"/>
  <c r="AB400" i="1"/>
  <c r="U401" i="1"/>
  <c r="AE400" i="1"/>
  <c r="M400" i="1"/>
  <c r="T401" i="1"/>
  <c r="AH400" i="1"/>
  <c r="AD400" i="1"/>
  <c r="AL401" i="1"/>
  <c r="AP401" i="1"/>
  <c r="N400" i="1"/>
  <c r="AQ400" i="1"/>
  <c r="AE401" i="1"/>
  <c r="AF400" i="1"/>
  <c r="Q400" i="1"/>
  <c r="AO400" i="1"/>
  <c r="AC400" i="1"/>
  <c r="K400" i="1"/>
  <c r="AA400" i="1"/>
  <c r="J401" i="1"/>
  <c r="AF403" i="1"/>
  <c r="AB403" i="1"/>
  <c r="AL400" i="1"/>
  <c r="R400" i="1"/>
  <c r="J400" i="1"/>
  <c r="AS401" i="1"/>
  <c r="K401" i="1"/>
  <c r="AJ400" i="1"/>
  <c r="AH401" i="1"/>
  <c r="Y400" i="1"/>
  <c r="O400" i="1"/>
  <c r="AG400" i="1"/>
  <c r="AK400" i="1"/>
  <c r="H401" i="1"/>
  <c r="AN400" i="1"/>
  <c r="V403" i="1"/>
  <c r="AN401" i="1"/>
  <c r="R401" i="1"/>
  <c r="S400" i="1"/>
  <c r="AR400" i="1"/>
  <c r="V401" i="1"/>
  <c r="W400" i="1"/>
  <c r="AI401" i="1"/>
  <c r="I403" i="1"/>
  <c r="G400" i="1"/>
  <c r="I400" i="1"/>
  <c r="AA401" i="1"/>
  <c r="X400" i="1"/>
  <c r="AO401" i="1"/>
  <c r="I401" i="1"/>
  <c r="O401" i="1"/>
  <c r="AI403" i="1"/>
  <c r="F400" i="1"/>
  <c r="T400" i="1"/>
  <c r="H400" i="1"/>
  <c r="AI400" i="1"/>
  <c r="AQ401" i="1"/>
  <c r="P400" i="1"/>
  <c r="AB401" i="1"/>
  <c r="AG401" i="1"/>
  <c r="F403" i="1"/>
  <c r="U400" i="1"/>
  <c r="AS400" i="1"/>
  <c r="M401" i="1"/>
  <c r="V400" i="1"/>
  <c r="AM400" i="1"/>
  <c r="L400" i="1"/>
  <c r="AP400" i="1"/>
  <c r="AF401" i="1"/>
  <c r="F401" i="1"/>
  <c r="Z400" i="1"/>
  <c r="M403" i="1"/>
  <c r="W403" i="1"/>
  <c r="AE403" i="1"/>
  <c r="X401" i="1"/>
  <c r="AJ401" i="1"/>
  <c r="AC401" i="1"/>
  <c r="S401" i="1"/>
  <c r="Q401" i="1"/>
  <c r="Z401" i="1"/>
  <c r="P401" i="1"/>
  <c r="AJ403" i="1"/>
  <c r="AP403" i="1"/>
  <c r="K403" i="1"/>
  <c r="AJ402" i="1"/>
  <c r="F402" i="1"/>
  <c r="I402" i="1"/>
  <c r="J403" i="1"/>
  <c r="S402" i="1"/>
  <c r="H403" i="1"/>
  <c r="AA402" i="1"/>
  <c r="P402" i="1"/>
  <c r="AC402" i="1"/>
  <c r="AD403" i="1"/>
  <c r="AB402" i="1"/>
  <c r="AL403" i="1"/>
  <c r="AM403" i="1"/>
  <c r="AG402" i="1"/>
  <c r="Y403" i="1"/>
  <c r="R402" i="1"/>
  <c r="N403" i="1"/>
  <c r="AE402" i="1"/>
  <c r="T403" i="1"/>
  <c r="AG403" i="1"/>
  <c r="L403" i="1"/>
  <c r="O402" i="1"/>
  <c r="AH403" i="1"/>
  <c r="K402" i="1"/>
  <c r="AR403" i="1"/>
  <c r="AH402" i="1"/>
  <c r="O403" i="1"/>
  <c r="S403" i="1"/>
  <c r="AS402" i="1"/>
  <c r="V402" i="1"/>
  <c r="AQ402" i="1"/>
  <c r="X402" i="1"/>
  <c r="G402" i="1"/>
  <c r="AN402" i="1"/>
  <c r="T402" i="1"/>
  <c r="AA403" i="1"/>
  <c r="J402" i="1"/>
  <c r="AP402" i="1"/>
  <c r="G403" i="1"/>
  <c r="Q402" i="1"/>
  <c r="U402" i="1"/>
  <c r="AK403" i="1"/>
  <c r="AD402" i="1"/>
  <c r="N402" i="1"/>
  <c r="Z403" i="1"/>
  <c r="AI402" i="1"/>
  <c r="AO402" i="1"/>
  <c r="AM402" i="1"/>
  <c r="AL402" i="1"/>
  <c r="X403" i="1"/>
  <c r="AQ403" i="1"/>
  <c r="R403" i="1"/>
  <c r="AR402" i="1"/>
  <c r="AF402" i="1"/>
  <c r="W402" i="1"/>
  <c r="Y402" i="1"/>
  <c r="AN403" i="1"/>
  <c r="AO403" i="1"/>
  <c r="M402" i="1"/>
  <c r="L402" i="1"/>
  <c r="Z402" i="1"/>
  <c r="H402" i="1"/>
  <c r="AK402" i="1"/>
  <c r="AS403" i="1"/>
  <c r="U403" i="1"/>
  <c r="Q403" i="1"/>
  <c r="AC403" i="1"/>
  <c r="P404" i="1"/>
  <c r="AM405" i="1"/>
  <c r="N405" i="1"/>
  <c r="AO404" i="1"/>
  <c r="AJ404" i="1"/>
  <c r="T405" i="1"/>
  <c r="AH404" i="1"/>
  <c r="V404" i="1"/>
  <c r="H404" i="1"/>
  <c r="R405" i="1"/>
  <c r="R404" i="1"/>
  <c r="AF405" i="1"/>
  <c r="AI404" i="1"/>
  <c r="AR405" i="1"/>
  <c r="S405" i="1"/>
  <c r="X405" i="1"/>
  <c r="K404" i="1"/>
  <c r="U404" i="1"/>
  <c r="AS404" i="1"/>
  <c r="AJ405" i="1"/>
  <c r="I404" i="1"/>
  <c r="AA404" i="1"/>
  <c r="AL404" i="1"/>
  <c r="N404" i="1"/>
  <c r="AK405" i="1"/>
  <c r="G404" i="1"/>
  <c r="F404" i="1"/>
  <c r="AF404" i="1"/>
  <c r="S404" i="1"/>
  <c r="AS405" i="1"/>
  <c r="AP404" i="1"/>
  <c r="W404" i="1"/>
  <c r="AC404" i="1"/>
  <c r="AI405" i="1"/>
  <c r="AG405" i="1"/>
  <c r="F405" i="1"/>
  <c r="W405" i="1"/>
  <c r="AK404" i="1"/>
  <c r="AG404" i="1"/>
  <c r="Q404" i="1"/>
  <c r="L405" i="1"/>
  <c r="AA405" i="1"/>
  <c r="O405" i="1"/>
  <c r="AE405" i="1"/>
  <c r="V405" i="1"/>
  <c r="AD405" i="1"/>
  <c r="M404" i="1"/>
  <c r="I405" i="1"/>
  <c r="O404" i="1"/>
  <c r="U405" i="1"/>
  <c r="AL405" i="1"/>
  <c r="AR404" i="1"/>
  <c r="AQ404" i="1"/>
  <c r="Y404" i="1"/>
  <c r="AE404" i="1"/>
  <c r="Z405" i="1"/>
  <c r="P405" i="1"/>
  <c r="AP405" i="1"/>
  <c r="AN404" i="1"/>
  <c r="AC405" i="1"/>
  <c r="AO405" i="1"/>
  <c r="G405" i="1"/>
  <c r="AB404" i="1"/>
  <c r="J404" i="1"/>
  <c r="AM404" i="1"/>
  <c r="AH405" i="1"/>
  <c r="L404" i="1"/>
  <c r="AN405" i="1"/>
  <c r="X404" i="1"/>
  <c r="J405" i="1"/>
  <c r="AB405" i="1"/>
  <c r="Q405" i="1"/>
  <c r="Z404" i="1"/>
  <c r="AQ405" i="1"/>
  <c r="AD404" i="1"/>
  <c r="T404" i="1"/>
  <c r="K405" i="1"/>
  <c r="M405" i="1"/>
  <c r="Y405" i="1"/>
  <c r="H405" i="1"/>
  <c r="AF406" i="1"/>
  <c r="AB406" i="1"/>
  <c r="AD406" i="1"/>
  <c r="P406" i="1"/>
  <c r="G406" i="1"/>
  <c r="AR406" i="1"/>
  <c r="AM406" i="1"/>
  <c r="F406" i="1"/>
  <c r="AL406" i="1"/>
  <c r="S406" i="1"/>
  <c r="K406" i="1"/>
  <c r="AG406" i="1"/>
  <c r="O406" i="1"/>
  <c r="AN406" i="1"/>
  <c r="T406" i="1"/>
  <c r="Z406" i="1"/>
  <c r="AH406" i="1"/>
  <c r="X406" i="1"/>
  <c r="U406" i="1"/>
  <c r="AQ406" i="1"/>
  <c r="AO406" i="1"/>
  <c r="L406" i="1"/>
  <c r="AI406" i="1"/>
  <c r="J406" i="1"/>
  <c r="AE406" i="1"/>
  <c r="Q406" i="1"/>
  <c r="H406" i="1"/>
  <c r="AA406" i="1"/>
  <c r="V406" i="1"/>
  <c r="Y406" i="1"/>
  <c r="N406" i="1"/>
  <c r="AC406" i="1"/>
  <c r="AK406" i="1"/>
  <c r="R406" i="1"/>
  <c r="AS406" i="1"/>
  <c r="W406" i="1"/>
  <c r="M406" i="1"/>
  <c r="AJ406" i="1"/>
  <c r="I406" i="1"/>
  <c r="AP406" i="1"/>
  <c r="AN4" i="1" a="1"/>
  <c r="AN4" i="1" s="1"/>
  <c r="AO4" i="1" a="1"/>
  <c r="AO4" i="1" s="1"/>
  <c r="AD4" i="1" a="1"/>
  <c r="AD4" i="1" s="1"/>
  <c r="AR4" i="1" a="1"/>
  <c r="AR4" i="1" s="1"/>
  <c r="AP4" i="1" a="1"/>
  <c r="AP4" i="1" s="1"/>
  <c r="AH4" i="1" a="1"/>
  <c r="AH4" i="1" s="1"/>
  <c r="T4" i="1" a="1"/>
  <c r="T4" i="1" s="1"/>
  <c r="AL4" i="1" a="1"/>
  <c r="AL4" i="1" s="1"/>
  <c r="AJ4" i="1" a="1"/>
  <c r="AJ4" i="1" s="1"/>
  <c r="AM4" i="1" a="1"/>
  <c r="AM4" i="1" s="1"/>
  <c r="AS4" i="1" a="1"/>
  <c r="AS4" i="1" s="1"/>
  <c r="V4" i="1" a="1"/>
  <c r="V4" i="1" s="1"/>
  <c r="AF4" i="1" a="1"/>
  <c r="AF4" i="1" s="1"/>
  <c r="AC4" i="1" a="1"/>
  <c r="AC4" i="1" s="1"/>
  <c r="F4" i="1" a="1"/>
  <c r="F4" i="1" s="1"/>
  <c r="H4" i="1" a="1"/>
  <c r="H4" i="1" s="1"/>
  <c r="AQ4" i="1" a="1"/>
  <c r="AQ4" i="1" s="1"/>
  <c r="AI4" i="1" a="1"/>
  <c r="AI4" i="1" s="1"/>
  <c r="I4" i="1" a="1"/>
  <c r="I4" i="1" s="1"/>
  <c r="Q4" i="1" a="1"/>
  <c r="Q4" i="1" s="1"/>
  <c r="AA4" i="1" a="1"/>
  <c r="AA4" i="1" s="1"/>
  <c r="O4" i="1" a="1"/>
  <c r="O4" i="1" s="1"/>
  <c r="J4" i="1" a="1"/>
  <c r="J4" i="1" s="1"/>
  <c r="P4" i="1" a="1"/>
  <c r="P4" i="1" s="1"/>
  <c r="Z4" i="1" a="1"/>
  <c r="Z4" i="1" s="1"/>
  <c r="S4" i="1" a="1"/>
  <c r="S4" i="1" s="1"/>
  <c r="AK4" i="1" a="1"/>
  <c r="AK4" i="1" s="1"/>
  <c r="M4" i="1" a="1"/>
  <c r="M4" i="1" s="1"/>
  <c r="AB4" i="1" a="1"/>
  <c r="AB4" i="1" s="1"/>
  <c r="G4" i="1" a="1"/>
  <c r="G4" i="1" s="1"/>
  <c r="N4" i="1" a="1"/>
  <c r="N4" i="1" s="1"/>
  <c r="U4" i="1" a="1"/>
  <c r="U4" i="1" s="1"/>
  <c r="AE4" i="1" a="1"/>
  <c r="AE4" i="1" s="1"/>
  <c r="K4" i="1" a="1"/>
  <c r="K4" i="1" s="1"/>
  <c r="L4" i="1" a="1"/>
  <c r="L4" i="1" s="1"/>
  <c r="Y4" i="1" a="1"/>
  <c r="Y4" i="1" s="1"/>
  <c r="X4" i="1" a="1"/>
  <c r="X4" i="1" s="1"/>
  <c r="W4" i="1" a="1"/>
  <c r="W4" i="1" s="1"/>
  <c r="R4" i="1" a="1"/>
  <c r="R4" i="1" s="1"/>
  <c r="AG4" i="1" a="1"/>
  <c r="AG4" i="1" s="1"/>
  <c r="X421" i="1" l="1" a="1"/>
  <c r="X421" i="1" s="1"/>
  <c r="S421" i="1" a="1"/>
  <c r="S421" i="1" s="1"/>
  <c r="P421" i="1" a="1"/>
  <c r="P421" i="1" s="1"/>
  <c r="K421" i="1" a="1"/>
  <c r="K421" i="1" s="1"/>
  <c r="H421" i="1" a="1"/>
  <c r="H421" i="1" s="1"/>
  <c r="U421" i="1" a="1"/>
  <c r="U421" i="1" s="1"/>
  <c r="R421" i="1" a="1"/>
  <c r="R421" i="1" s="1"/>
  <c r="M421" i="1" a="1"/>
  <c r="M421" i="1" s="1"/>
  <c r="J421" i="1" a="1"/>
  <c r="J421" i="1" s="1"/>
  <c r="W421" i="1" a="1"/>
  <c r="W421" i="1" s="1"/>
  <c r="L421" i="1" a="1"/>
  <c r="L421" i="1" s="1"/>
  <c r="G421" i="1" a="1"/>
  <c r="G421" i="1" s="1"/>
  <c r="V421" i="1" a="1"/>
  <c r="V421" i="1" s="1"/>
  <c r="Q421" i="1" a="1"/>
  <c r="Q421" i="1" s="1"/>
  <c r="F421" i="1" a="1"/>
  <c r="F421" i="1" s="1"/>
  <c r="T421" i="1" a="1"/>
  <c r="T421" i="1" s="1"/>
  <c r="I421" i="1" a="1"/>
  <c r="I421" i="1" s="1"/>
  <c r="O421" i="1" a="1"/>
  <c r="O421" i="1" s="1"/>
  <c r="N421" i="1" a="1"/>
  <c r="N421" i="1" s="1"/>
  <c r="W420" i="1" a="1"/>
  <c r="W420" i="1" s="1"/>
  <c r="T420" i="1" a="1"/>
  <c r="T420" i="1" s="1"/>
  <c r="O420" i="1" a="1"/>
  <c r="O420" i="1" s="1"/>
  <c r="L420" i="1" a="1"/>
  <c r="L420" i="1" s="1"/>
  <c r="G420" i="1" a="1"/>
  <c r="G420" i="1" s="1"/>
  <c r="V420" i="1" a="1"/>
  <c r="V420" i="1" s="1"/>
  <c r="Q420" i="1" a="1"/>
  <c r="Q420" i="1" s="1"/>
  <c r="N420" i="1" a="1"/>
  <c r="N420" i="1" s="1"/>
  <c r="I420" i="1" a="1"/>
  <c r="I420" i="1" s="1"/>
  <c r="F420" i="1" a="1"/>
  <c r="F420" i="1" s="1"/>
  <c r="P420" i="1" a="1"/>
  <c r="P420" i="1" s="1"/>
  <c r="K420" i="1" a="1"/>
  <c r="K420" i="1" s="1"/>
  <c r="U420" i="1" a="1"/>
  <c r="U420" i="1" s="1"/>
  <c r="J420" i="1" a="1"/>
  <c r="J420" i="1" s="1"/>
  <c r="S420" i="1" a="1"/>
  <c r="S420" i="1" s="1"/>
  <c r="H420" i="1" a="1"/>
  <c r="H420" i="1" s="1"/>
  <c r="R420" i="1" a="1"/>
  <c r="R420" i="1" s="1"/>
  <c r="M420" i="1" a="1"/>
  <c r="M420" i="1" s="1"/>
  <c r="X420" i="1" a="1"/>
  <c r="X420" i="1" s="1"/>
  <c r="X419" i="1" a="1"/>
  <c r="X419" i="1" s="1"/>
  <c r="S419" i="1" a="1"/>
  <c r="S419" i="1" s="1"/>
  <c r="P419" i="1" a="1"/>
  <c r="P419" i="1" s="1"/>
  <c r="K419" i="1" a="1"/>
  <c r="K419" i="1" s="1"/>
  <c r="H419" i="1" a="1"/>
  <c r="H419" i="1" s="1"/>
  <c r="U419" i="1" a="1"/>
  <c r="U419" i="1" s="1"/>
  <c r="T419" i="1" a="1"/>
  <c r="T419" i="1" s="1"/>
  <c r="Q419" i="1" a="1"/>
  <c r="Q419" i="1" s="1"/>
  <c r="M419" i="1" a="1"/>
  <c r="M419" i="1" s="1"/>
  <c r="F419" i="1" a="1"/>
  <c r="F419" i="1" s="1"/>
  <c r="L419" i="1" a="1"/>
  <c r="L419" i="1" s="1"/>
  <c r="I419" i="1" a="1"/>
  <c r="I419" i="1" s="1"/>
  <c r="R419" i="1" a="1"/>
  <c r="R419" i="1" s="1"/>
  <c r="J419" i="1" a="1"/>
  <c r="J419" i="1" s="1"/>
  <c r="O419" i="1" a="1"/>
  <c r="O419" i="1" s="1"/>
  <c r="N419" i="1" a="1"/>
  <c r="N419" i="1" s="1"/>
  <c r="W419" i="1" a="1"/>
  <c r="W419" i="1" s="1"/>
  <c r="V419" i="1" a="1"/>
  <c r="V419" i="1" s="1"/>
  <c r="G419" i="1" a="1"/>
  <c r="G419" i="1" s="1"/>
  <c r="X417" i="1" a="1"/>
  <c r="X417" i="1" s="1"/>
  <c r="S417" i="1" a="1"/>
  <c r="S417" i="1" s="1"/>
  <c r="P417" i="1" a="1"/>
  <c r="P417" i="1" s="1"/>
  <c r="K417" i="1" a="1"/>
  <c r="K417" i="1" s="1"/>
  <c r="H417" i="1" a="1"/>
  <c r="H417" i="1" s="1"/>
  <c r="U417" i="1" a="1"/>
  <c r="U417" i="1" s="1"/>
  <c r="N417" i="1" a="1"/>
  <c r="N417" i="1" s="1"/>
  <c r="J417" i="1" a="1"/>
  <c r="J417" i="1" s="1"/>
  <c r="G417" i="1" a="1"/>
  <c r="G417" i="1" s="1"/>
  <c r="T417" i="1" a="1"/>
  <c r="T417" i="1" s="1"/>
  <c r="Q417" i="1" a="1"/>
  <c r="Q417" i="1" s="1"/>
  <c r="M417" i="1" a="1"/>
  <c r="M417" i="1" s="1"/>
  <c r="F417" i="1" a="1"/>
  <c r="F417" i="1" s="1"/>
  <c r="W417" i="1" a="1"/>
  <c r="W417" i="1" s="1"/>
  <c r="I417" i="1" a="1"/>
  <c r="I417" i="1" s="1"/>
  <c r="V417" i="1" a="1"/>
  <c r="V417" i="1" s="1"/>
  <c r="O417" i="1" a="1"/>
  <c r="O417" i="1" s="1"/>
  <c r="L417" i="1" a="1"/>
  <c r="L417" i="1" s="1"/>
  <c r="R417" i="1" a="1"/>
  <c r="R417" i="1" s="1"/>
  <c r="W416" i="1" a="1"/>
  <c r="W416" i="1" s="1"/>
  <c r="T416" i="1" a="1"/>
  <c r="T416" i="1" s="1"/>
  <c r="O416" i="1" a="1"/>
  <c r="O416" i="1" s="1"/>
  <c r="L416" i="1" a="1"/>
  <c r="L416" i="1" s="1"/>
  <c r="G416" i="1" a="1"/>
  <c r="G416" i="1" s="1"/>
  <c r="P416" i="1" a="1"/>
  <c r="P416" i="1" s="1"/>
  <c r="M416" i="1" a="1"/>
  <c r="M416" i="1" s="1"/>
  <c r="I416" i="1" a="1"/>
  <c r="I416" i="1" s="1"/>
  <c r="V416" i="1" a="1"/>
  <c r="V416" i="1" s="1"/>
  <c r="S416" i="1" a="1"/>
  <c r="S416" i="1" s="1"/>
  <c r="H416" i="1" a="1"/>
  <c r="H416" i="1" s="1"/>
  <c r="N416" i="1" a="1"/>
  <c r="N416" i="1" s="1"/>
  <c r="U416" i="1" a="1"/>
  <c r="U416" i="1" s="1"/>
  <c r="F416" i="1" a="1"/>
  <c r="F416" i="1" s="1"/>
  <c r="R416" i="1" a="1"/>
  <c r="R416" i="1" s="1"/>
  <c r="Q416" i="1" a="1"/>
  <c r="Q416" i="1" s="1"/>
  <c r="K416" i="1" a="1"/>
  <c r="K416" i="1" s="1"/>
  <c r="X416" i="1" a="1"/>
  <c r="X416" i="1" s="1"/>
  <c r="J416" i="1" a="1"/>
  <c r="J416" i="1" s="1"/>
  <c r="X412" i="1" a="1"/>
  <c r="X412" i="1" s="1"/>
  <c r="V412" i="1" a="1"/>
  <c r="V412" i="1" s="1"/>
  <c r="T412" i="1" a="1"/>
  <c r="T412" i="1" s="1"/>
  <c r="R412" i="1" a="1"/>
  <c r="R412" i="1" s="1"/>
  <c r="P412" i="1" a="1"/>
  <c r="P412" i="1" s="1"/>
  <c r="N412" i="1" a="1"/>
  <c r="N412" i="1" s="1"/>
  <c r="L412" i="1" a="1"/>
  <c r="L412" i="1" s="1"/>
  <c r="J412" i="1" a="1"/>
  <c r="J412" i="1" s="1"/>
  <c r="H412" i="1" a="1"/>
  <c r="H412" i="1" s="1"/>
  <c r="F412" i="1" a="1"/>
  <c r="F412" i="1" s="1"/>
  <c r="Q412" i="1" a="1"/>
  <c r="Q412" i="1" s="1"/>
  <c r="I412" i="1" a="1"/>
  <c r="I412" i="1" s="1"/>
  <c r="S412" i="1" a="1"/>
  <c r="S412" i="1" s="1"/>
  <c r="K412" i="1" a="1"/>
  <c r="K412" i="1" s="1"/>
  <c r="U412" i="1" a="1"/>
  <c r="U412" i="1" s="1"/>
  <c r="O412" i="1" a="1"/>
  <c r="O412" i="1" s="1"/>
  <c r="G412" i="1" a="1"/>
  <c r="G412" i="1" s="1"/>
  <c r="M412" i="1" a="1"/>
  <c r="M412" i="1" s="1"/>
  <c r="W412" i="1" a="1"/>
  <c r="W412" i="1" s="1"/>
  <c r="X411" i="1" a="1"/>
  <c r="X411" i="1" s="1"/>
  <c r="V411" i="1" a="1"/>
  <c r="V411" i="1" s="1"/>
  <c r="T411" i="1" a="1"/>
  <c r="T411" i="1" s="1"/>
  <c r="R411" i="1" a="1"/>
  <c r="R411" i="1" s="1"/>
  <c r="P411" i="1" a="1"/>
  <c r="P411" i="1" s="1"/>
  <c r="N411" i="1" a="1"/>
  <c r="N411" i="1" s="1"/>
  <c r="L411" i="1" a="1"/>
  <c r="L411" i="1" s="1"/>
  <c r="J411" i="1" a="1"/>
  <c r="J411" i="1" s="1"/>
  <c r="H411" i="1" a="1"/>
  <c r="H411" i="1" s="1"/>
  <c r="F411" i="1" a="1"/>
  <c r="F411" i="1" s="1"/>
  <c r="U411" i="1" a="1"/>
  <c r="U411" i="1" s="1"/>
  <c r="M411" i="1" a="1"/>
  <c r="M411" i="1" s="1"/>
  <c r="W411" i="1" a="1"/>
  <c r="W411" i="1" s="1"/>
  <c r="O411" i="1" a="1"/>
  <c r="O411" i="1" s="1"/>
  <c r="G411" i="1" a="1"/>
  <c r="G411" i="1" s="1"/>
  <c r="I411" i="1" a="1"/>
  <c r="I411" i="1" s="1"/>
  <c r="S411" i="1" a="1"/>
  <c r="S411" i="1" s="1"/>
  <c r="Q411" i="1" a="1"/>
  <c r="Q411" i="1" s="1"/>
  <c r="K411" i="1" a="1"/>
  <c r="K411" i="1" s="1"/>
  <c r="W418" i="1" a="1"/>
  <c r="W418" i="1" s="1"/>
  <c r="T418" i="1" a="1"/>
  <c r="T418" i="1" s="1"/>
  <c r="O418" i="1" a="1"/>
  <c r="O418" i="1" s="1"/>
  <c r="L418" i="1" a="1"/>
  <c r="L418" i="1" s="1"/>
  <c r="G418" i="1" a="1"/>
  <c r="G418" i="1" s="1"/>
  <c r="V418" i="1" a="1"/>
  <c r="V418" i="1" s="1"/>
  <c r="S418" i="1" a="1"/>
  <c r="S418" i="1" s="1"/>
  <c r="H418" i="1" a="1"/>
  <c r="H418" i="1" s="1"/>
  <c r="R418" i="1" a="1"/>
  <c r="R418" i="1" s="1"/>
  <c r="N418" i="1" a="1"/>
  <c r="N418" i="1" s="1"/>
  <c r="K418" i="1" a="1"/>
  <c r="K418" i="1" s="1"/>
  <c r="X418" i="1" a="1"/>
  <c r="X418" i="1" s="1"/>
  <c r="Q418" i="1" a="1"/>
  <c r="Q418" i="1" s="1"/>
  <c r="J418" i="1" a="1"/>
  <c r="J418" i="1" s="1"/>
  <c r="P418" i="1" a="1"/>
  <c r="P418" i="1" s="1"/>
  <c r="I418" i="1" a="1"/>
  <c r="I418" i="1" s="1"/>
  <c r="U418" i="1" a="1"/>
  <c r="U418" i="1" s="1"/>
  <c r="F418" i="1" a="1"/>
  <c r="F418" i="1" s="1"/>
  <c r="M418" i="1" a="1"/>
  <c r="M418" i="1" s="1"/>
  <c r="X415" i="1" a="1"/>
  <c r="X415" i="1" s="1"/>
  <c r="S415" i="1" a="1"/>
  <c r="S415" i="1" s="1"/>
  <c r="P415" i="1" a="1"/>
  <c r="P415" i="1" s="1"/>
  <c r="K415" i="1" a="1"/>
  <c r="K415" i="1" s="1"/>
  <c r="H415" i="1" a="1"/>
  <c r="H415" i="1" s="1"/>
  <c r="V415" i="1" a="1"/>
  <c r="V415" i="1" s="1"/>
  <c r="R415" i="1" a="1"/>
  <c r="R415" i="1" s="1"/>
  <c r="O415" i="1" a="1"/>
  <c r="O415" i="1" s="1"/>
  <c r="U415" i="1" a="1"/>
  <c r="U415" i="1" s="1"/>
  <c r="N415" i="1" a="1"/>
  <c r="N415" i="1" s="1"/>
  <c r="J415" i="1" a="1"/>
  <c r="J415" i="1" s="1"/>
  <c r="G415" i="1" a="1"/>
  <c r="G415" i="1" s="1"/>
  <c r="T415" i="1" a="1"/>
  <c r="T415" i="1" s="1"/>
  <c r="M415" i="1" a="1"/>
  <c r="M415" i="1" s="1"/>
  <c r="F415" i="1" a="1"/>
  <c r="F415" i="1" s="1"/>
  <c r="L415" i="1" a="1"/>
  <c r="L415" i="1" s="1"/>
  <c r="W415" i="1" a="1"/>
  <c r="W415" i="1" s="1"/>
  <c r="I415" i="1" a="1"/>
  <c r="I415" i="1" s="1"/>
  <c r="Q415" i="1" a="1"/>
  <c r="Q415" i="1" s="1"/>
  <c r="W414" i="1" a="1"/>
  <c r="W414" i="1" s="1"/>
  <c r="T414" i="1" a="1"/>
  <c r="T414" i="1" s="1"/>
  <c r="O414" i="1" a="1"/>
  <c r="O414" i="1" s="1"/>
  <c r="L414" i="1" a="1"/>
  <c r="L414" i="1" s="1"/>
  <c r="G414" i="1" a="1"/>
  <c r="G414" i="1" s="1"/>
  <c r="X414" i="1" a="1"/>
  <c r="X414" i="1" s="1"/>
  <c r="U414" i="1" a="1"/>
  <c r="U414" i="1" s="1"/>
  <c r="Q414" i="1" a="1"/>
  <c r="Q414" i="1" s="1"/>
  <c r="J414" i="1" a="1"/>
  <c r="J414" i="1" s="1"/>
  <c r="F414" i="1" a="1"/>
  <c r="F414" i="1" s="1"/>
  <c r="P414" i="1" a="1"/>
  <c r="P414" i="1" s="1"/>
  <c r="M414" i="1" a="1"/>
  <c r="M414" i="1" s="1"/>
  <c r="I414" i="1" a="1"/>
  <c r="I414" i="1" s="1"/>
  <c r="S414" i="1" a="1"/>
  <c r="S414" i="1" s="1"/>
  <c r="R414" i="1" a="1"/>
  <c r="R414" i="1" s="1"/>
  <c r="K414" i="1" a="1"/>
  <c r="K414" i="1" s="1"/>
  <c r="N414" i="1" a="1"/>
  <c r="N414" i="1" s="1"/>
  <c r="V414" i="1" a="1"/>
  <c r="V414" i="1" s="1"/>
  <c r="H414" i="1" a="1"/>
  <c r="H414" i="1" s="1"/>
  <c r="X413" i="1" a="1"/>
  <c r="X413" i="1" s="1"/>
  <c r="S413" i="1" a="1"/>
  <c r="S413" i="1" s="1"/>
  <c r="P413" i="1" a="1"/>
  <c r="P413" i="1" s="1"/>
  <c r="N413" i="1" a="1"/>
  <c r="N413" i="1" s="1"/>
  <c r="L413" i="1" a="1"/>
  <c r="L413" i="1" s="1"/>
  <c r="J413" i="1" a="1"/>
  <c r="J413" i="1" s="1"/>
  <c r="H413" i="1" a="1"/>
  <c r="H413" i="1" s="1"/>
  <c r="F413" i="1" a="1"/>
  <c r="F413" i="1" s="1"/>
  <c r="W413" i="1" a="1"/>
  <c r="W413" i="1" s="1"/>
  <c r="M413" i="1" a="1"/>
  <c r="M413" i="1" s="1"/>
  <c r="V413" i="1" a="1"/>
  <c r="V413" i="1" s="1"/>
  <c r="R413" i="1" a="1"/>
  <c r="R413" i="1" s="1"/>
  <c r="O413" i="1" a="1"/>
  <c r="O413" i="1" s="1"/>
  <c r="G413" i="1" a="1"/>
  <c r="G413" i="1" s="1"/>
  <c r="Q413" i="1" a="1"/>
  <c r="Q413" i="1" s="1"/>
  <c r="K413" i="1" a="1"/>
  <c r="K413" i="1" s="1"/>
  <c r="U413" i="1" a="1"/>
  <c r="U413" i="1" s="1"/>
  <c r="I413" i="1" a="1"/>
  <c r="I413" i="1" s="1"/>
  <c r="T413" i="1" a="1"/>
  <c r="T413" i="1" s="1"/>
  <c r="X408" i="1" a="1"/>
  <c r="X408" i="1" s="1"/>
  <c r="V408" i="1" a="1"/>
  <c r="V408" i="1" s="1"/>
  <c r="T408" i="1" a="1"/>
  <c r="T408" i="1" s="1"/>
  <c r="R408" i="1" a="1"/>
  <c r="R408" i="1" s="1"/>
  <c r="P408" i="1" a="1"/>
  <c r="P408" i="1" s="1"/>
  <c r="N408" i="1" a="1"/>
  <c r="N408" i="1" s="1"/>
  <c r="L408" i="1" a="1"/>
  <c r="L408" i="1" s="1"/>
  <c r="J408" i="1" a="1"/>
  <c r="J408" i="1" s="1"/>
  <c r="H408" i="1" a="1"/>
  <c r="H408" i="1" s="1"/>
  <c r="F408" i="1" a="1"/>
  <c r="F408" i="1" s="1"/>
  <c r="Q408" i="1" a="1"/>
  <c r="Q408" i="1" s="1"/>
  <c r="I408" i="1" a="1"/>
  <c r="I408" i="1" s="1"/>
  <c r="S408" i="1" a="1"/>
  <c r="S408" i="1" s="1"/>
  <c r="K408" i="1" a="1"/>
  <c r="K408" i="1" s="1"/>
  <c r="U408" i="1" a="1"/>
  <c r="U408" i="1" s="1"/>
  <c r="O408" i="1" a="1"/>
  <c r="O408" i="1" s="1"/>
  <c r="M408" i="1" a="1"/>
  <c r="M408" i="1" s="1"/>
  <c r="W408" i="1" a="1"/>
  <c r="W408" i="1" s="1"/>
  <c r="G408" i="1" a="1"/>
  <c r="G408" i="1" s="1"/>
  <c r="X410" i="1" a="1"/>
  <c r="X410" i="1" s="1"/>
  <c r="V410" i="1" a="1"/>
  <c r="V410" i="1" s="1"/>
  <c r="T410" i="1" a="1"/>
  <c r="T410" i="1" s="1"/>
  <c r="R410" i="1" a="1"/>
  <c r="R410" i="1" s="1"/>
  <c r="P410" i="1" a="1"/>
  <c r="P410" i="1" s="1"/>
  <c r="N410" i="1" a="1"/>
  <c r="N410" i="1" s="1"/>
  <c r="L410" i="1" a="1"/>
  <c r="L410" i="1" s="1"/>
  <c r="J410" i="1" a="1"/>
  <c r="J410" i="1" s="1"/>
  <c r="H410" i="1" a="1"/>
  <c r="H410" i="1" s="1"/>
  <c r="F410" i="1" a="1"/>
  <c r="F410" i="1" s="1"/>
  <c r="Q410" i="1" a="1"/>
  <c r="Q410" i="1" s="1"/>
  <c r="I410" i="1" a="1"/>
  <c r="I410" i="1" s="1"/>
  <c r="S410" i="1" a="1"/>
  <c r="S410" i="1" s="1"/>
  <c r="K410" i="1" a="1"/>
  <c r="K410" i="1" s="1"/>
  <c r="M410" i="1" a="1"/>
  <c r="M410" i="1" s="1"/>
  <c r="W410" i="1" a="1"/>
  <c r="W410" i="1" s="1"/>
  <c r="G410" i="1" a="1"/>
  <c r="G410" i="1" s="1"/>
  <c r="O410" i="1" a="1"/>
  <c r="O410" i="1" s="1"/>
  <c r="U410" i="1" a="1"/>
  <c r="U410" i="1" s="1"/>
  <c r="X409" i="1" a="1"/>
  <c r="X409" i="1" s="1"/>
  <c r="V409" i="1" a="1"/>
  <c r="V409" i="1" s="1"/>
  <c r="T409" i="1" a="1"/>
  <c r="T409" i="1" s="1"/>
  <c r="R409" i="1" a="1"/>
  <c r="R409" i="1" s="1"/>
  <c r="P409" i="1" a="1"/>
  <c r="P409" i="1" s="1"/>
  <c r="N409" i="1" a="1"/>
  <c r="N409" i="1" s="1"/>
  <c r="L409" i="1" a="1"/>
  <c r="L409" i="1" s="1"/>
  <c r="J409" i="1" a="1"/>
  <c r="J409" i="1" s="1"/>
  <c r="H409" i="1" a="1"/>
  <c r="H409" i="1" s="1"/>
  <c r="F409" i="1" a="1"/>
  <c r="F409" i="1" s="1"/>
  <c r="U409" i="1" a="1"/>
  <c r="U409" i="1" s="1"/>
  <c r="M409" i="1" a="1"/>
  <c r="M409" i="1" s="1"/>
  <c r="W409" i="1" a="1"/>
  <c r="W409" i="1" s="1"/>
  <c r="O409" i="1" a="1"/>
  <c r="O409" i="1" s="1"/>
  <c r="G409" i="1" a="1"/>
  <c r="G409" i="1" s="1"/>
  <c r="Q409" i="1" a="1"/>
  <c r="Q409" i="1" s="1"/>
  <c r="K409" i="1" a="1"/>
  <c r="K409" i="1" s="1"/>
  <c r="I409" i="1" a="1"/>
  <c r="I409" i="1" s="1"/>
  <c r="S409" i="1" a="1"/>
  <c r="S409" i="1" s="1"/>
</calcChain>
</file>

<file path=xl/sharedStrings.xml><?xml version="1.0" encoding="utf-8"?>
<sst xmlns="http://schemas.openxmlformats.org/spreadsheetml/2006/main" count="7333" uniqueCount="218">
  <si>
    <r>
      <rPr>
        <b/>
        <sz val="8"/>
        <color rgb="FF000000"/>
        <rFont val="Calibri"/>
        <family val="2"/>
        <charset val="238"/>
      </rPr>
      <t>A, B, C, D, E, F, ..., P, Q, R, S, T</t>
    </r>
    <r>
      <rPr>
        <sz val="8"/>
        <color rgb="FF000000"/>
        <rFont val="Calibri"/>
        <family val="2"/>
        <charset val="238"/>
      </rPr>
      <t xml:space="preserve"> - Biuro
</t>
    </r>
    <r>
      <rPr>
        <b/>
        <sz val="8"/>
        <color rgb="FF000000"/>
        <rFont val="Calibri"/>
        <family val="2"/>
        <charset val="238"/>
      </rPr>
      <t>V</t>
    </r>
    <r>
      <rPr>
        <sz val="8"/>
        <color rgb="FF000000"/>
        <rFont val="Calibri"/>
        <family val="2"/>
        <charset val="238"/>
      </rPr>
      <t xml:space="preserve"> - Biuro ale bez wskazywania konkretnego biurka (VIP)
</t>
    </r>
    <r>
      <rPr>
        <b/>
        <sz val="8"/>
        <color rgb="FF000000"/>
        <rFont val="Calibri"/>
        <family val="2"/>
        <charset val="238"/>
      </rPr>
      <t>Z</t>
    </r>
    <r>
      <rPr>
        <sz val="8"/>
        <color rgb="FF000000"/>
        <rFont val="Calibri"/>
        <family val="2"/>
        <charset val="238"/>
      </rPr>
      <t xml:space="preserve"> - Zdalnie
</t>
    </r>
    <r>
      <rPr>
        <b/>
        <sz val="8"/>
        <color rgb="FF000000"/>
        <rFont val="Calibri"/>
        <family val="2"/>
        <charset val="238"/>
      </rPr>
      <t>S</t>
    </r>
    <r>
      <rPr>
        <sz val="8"/>
        <color rgb="FF000000"/>
        <rFont val="Calibri"/>
        <family val="2"/>
        <charset val="238"/>
      </rPr>
      <t xml:space="preserve"> - Specjalne, szkolenie, warsztaty, jestem, ale mnie nie ma
</t>
    </r>
    <r>
      <rPr>
        <b/>
        <sz val="8"/>
        <color rgb="FF000000"/>
        <rFont val="Calibri"/>
        <family val="2"/>
        <charset val="238"/>
      </rPr>
      <t>Del - gdzie</t>
    </r>
    <r>
      <rPr>
        <sz val="8"/>
        <color rgb="FF000000"/>
        <rFont val="Calibri"/>
        <family val="2"/>
        <charset val="238"/>
      </rPr>
      <t xml:space="preserve"> - delegacja, przez grzeczność można wpisać gdzie
</t>
    </r>
    <r>
      <rPr>
        <b/>
        <sz val="8"/>
        <color rgb="FF000000"/>
        <rFont val="Calibri"/>
        <family val="2"/>
        <charset val="238"/>
      </rPr>
      <t>Uw</t>
    </r>
    <r>
      <rPr>
        <sz val="8"/>
        <color rgb="FF000000"/>
        <rFont val="Calibri"/>
        <family val="2"/>
        <charset val="238"/>
      </rPr>
      <t xml:space="preserve"> - Urlop Wypoczynkowy
</t>
    </r>
    <r>
      <rPr>
        <b/>
        <sz val="8"/>
        <color rgb="FF000000"/>
        <rFont val="Calibri"/>
        <family val="2"/>
        <charset val="238"/>
      </rPr>
      <t xml:space="preserve">Uo </t>
    </r>
    <r>
      <rPr>
        <sz val="8"/>
        <color rgb="FF000000"/>
        <rFont val="Calibri"/>
        <family val="2"/>
        <charset val="238"/>
      </rPr>
      <t xml:space="preserve">- okolicznościowy 
</t>
    </r>
    <r>
      <rPr>
        <b/>
        <sz val="8"/>
        <color rgb="FF000000"/>
        <rFont val="Calibri"/>
        <family val="2"/>
        <charset val="238"/>
      </rPr>
      <t>Op</t>
    </r>
    <r>
      <rPr>
        <sz val="8"/>
        <color rgb="FF000000"/>
        <rFont val="Calibri"/>
        <family val="2"/>
        <charset val="238"/>
      </rPr>
      <t xml:space="preserve"> - opieka nad dzieckiem
</t>
    </r>
    <r>
      <rPr>
        <b/>
        <sz val="8"/>
        <color rgb="FF000000"/>
        <rFont val="Calibri"/>
        <family val="2"/>
        <charset val="238"/>
      </rPr>
      <t>Nb</t>
    </r>
    <r>
      <rPr>
        <sz val="8"/>
        <color rgb="FF000000"/>
        <rFont val="Calibri"/>
        <family val="2"/>
        <charset val="238"/>
      </rPr>
      <t xml:space="preserve"> - inne usprawiedliwione 
</t>
    </r>
    <r>
      <rPr>
        <b/>
        <sz val="8"/>
        <color rgb="FF000000"/>
        <rFont val="Calibri"/>
        <family val="2"/>
        <charset val="238"/>
      </rPr>
      <t>L4</t>
    </r>
    <r>
      <rPr>
        <sz val="8"/>
        <color rgb="FF000000"/>
        <rFont val="Calibri"/>
        <family val="2"/>
        <charset val="238"/>
      </rPr>
      <t xml:space="preserve"> - zwolnienie lekarskie
</t>
    </r>
  </si>
  <si>
    <t>Dziś jest</t>
  </si>
  <si>
    <t>Url. wypoczynkowy Pozos.</t>
  </si>
  <si>
    <r>
      <t>Bilans B-Z rok (</t>
    </r>
    <r>
      <rPr>
        <b/>
        <sz val="8"/>
        <color rgb="FFBFBFBF"/>
        <rFont val="Calibri"/>
        <family val="2"/>
        <charset val="238"/>
      </rPr>
      <t>Biuro - Zdalnie</t>
    </r>
    <r>
      <rPr>
        <sz val="8"/>
        <color rgb="FFBFBFBF"/>
        <rFont val="Calibri"/>
        <family val="2"/>
        <charset val="238"/>
      </rPr>
      <t>)</t>
    </r>
  </si>
  <si>
    <t>=DZIŚ()</t>
  </si>
  <si>
    <t>Biuro-zdalnie bieżący miesiąc</t>
  </si>
  <si>
    <t>żeby latało automatem</t>
  </si>
  <si>
    <t>Dyr.</t>
  </si>
  <si>
    <t>Dział1</t>
  </si>
  <si>
    <t>Dział2</t>
  </si>
  <si>
    <t>Dział3</t>
  </si>
  <si>
    <t>Dział4</t>
  </si>
  <si>
    <t>Dział5</t>
  </si>
  <si>
    <t>!!wolne!!</t>
  </si>
  <si>
    <t xml:space="preserve">Rok      </t>
  </si>
  <si>
    <t xml:space="preserve">Miesiąc </t>
  </si>
  <si>
    <t xml:space="preserve">Dzień    </t>
  </si>
  <si>
    <t>Data pełna</t>
  </si>
  <si>
    <t>Dz. Tyg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</si>
  <si>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</si>
  <si>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</si>
  <si>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</si>
  <si>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</si>
  <si>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</si>
  <si>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</si>
  <si>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</si>
  <si>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</si>
  <si>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</si>
  <si>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</si>
  <si>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</si>
  <si>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</si>
  <si>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</si>
  <si>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</si>
  <si>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</si>
  <si>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</si>
  <si>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</si>
  <si>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</si>
  <si>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</si>
  <si>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</si>
  <si>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</si>
  <si>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</si>
  <si>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</si>
  <si>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</si>
  <si>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</si>
  <si>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An26</t>
  </si>
  <si>
    <t>An27</t>
  </si>
  <si>
    <t>An28</t>
  </si>
  <si>
    <t>An29</t>
  </si>
  <si>
    <t>An30</t>
  </si>
  <si>
    <t>An31</t>
  </si>
  <si>
    <t>An32</t>
  </si>
  <si>
    <t>An33</t>
  </si>
  <si>
    <t>An34</t>
  </si>
  <si>
    <t>An35</t>
  </si>
  <si>
    <t>An36</t>
  </si>
  <si>
    <t>An37</t>
  </si>
  <si>
    <t>An38</t>
  </si>
  <si>
    <t>An39</t>
  </si>
  <si>
    <t>An40</t>
  </si>
  <si>
    <t>j</t>
  </si>
  <si>
    <t>z</t>
  </si>
  <si>
    <t>o</t>
  </si>
  <si>
    <t>K</t>
  </si>
  <si>
    <t>Uw</t>
  </si>
  <si>
    <t>r</t>
  </si>
  <si>
    <t>l</t>
  </si>
  <si>
    <t>e</t>
  </si>
  <si>
    <t>q</t>
  </si>
  <si>
    <t>f</t>
  </si>
  <si>
    <t>v</t>
  </si>
  <si>
    <t>Z</t>
  </si>
  <si>
    <t>g</t>
  </si>
  <si>
    <t>L4</t>
  </si>
  <si>
    <t>c</t>
  </si>
  <si>
    <t>b</t>
  </si>
  <si>
    <t>m</t>
  </si>
  <si>
    <t>UW</t>
  </si>
  <si>
    <t>uw</t>
  </si>
  <si>
    <t>d</t>
  </si>
  <si>
    <t>h</t>
  </si>
  <si>
    <t>nb</t>
  </si>
  <si>
    <t>Święto</t>
  </si>
  <si>
    <t>n</t>
  </si>
  <si>
    <t>t</t>
  </si>
  <si>
    <t>a</t>
  </si>
  <si>
    <t>i</t>
  </si>
  <si>
    <t>Nb</t>
  </si>
  <si>
    <t xml:space="preserve"> </t>
  </si>
  <si>
    <t>del</t>
  </si>
  <si>
    <t>ub</t>
  </si>
  <si>
    <t>p</t>
  </si>
  <si>
    <t>DEL</t>
  </si>
  <si>
    <t>k</t>
  </si>
  <si>
    <t>del-IFS</t>
  </si>
  <si>
    <t>E</t>
  </si>
  <si>
    <t>piątek</t>
  </si>
  <si>
    <t>hdk</t>
  </si>
  <si>
    <t>A</t>
  </si>
  <si>
    <t>Uoj</t>
  </si>
  <si>
    <t>kw</t>
  </si>
  <si>
    <t>Op</t>
  </si>
  <si>
    <t>??uw??</t>
  </si>
  <si>
    <t>.</t>
  </si>
  <si>
    <t>Wymiar urlopu</t>
  </si>
  <si>
    <t>tu uzupełnij</t>
  </si>
  <si>
    <t>Urlop zaległy z poprzedniego roku</t>
  </si>
  <si>
    <t>i tu też</t>
  </si>
  <si>
    <t>Razem urlopu Wypoczynkowego do wykorzystania w tym roku</t>
  </si>
  <si>
    <t>W tym roku urlopu zaplanowane wypoczynkowych</t>
  </si>
  <si>
    <t>a te szare to tylko zliczarki</t>
  </si>
  <si>
    <t>Opieka nad dzieckiem</t>
  </si>
  <si>
    <t>W delegacji</t>
  </si>
  <si>
    <t>Kolumny pomocnicze dla biureczek</t>
  </si>
  <si>
    <t>kto siedzi na biureczku</t>
  </si>
  <si>
    <t>B</t>
  </si>
  <si>
    <t>C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</si>
  <si>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</si>
  <si>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</si>
  <si>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</si>
  <si>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</si>
  <si>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</si>
  <si>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</si>
  <si>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</si>
  <si>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</si>
  <si>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</si>
  <si>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</si>
  <si>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</si>
  <si>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</si>
  <si>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</si>
  <si>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T</t>
  </si>
  <si>
    <t>x</t>
  </si>
  <si>
    <t>Rok</t>
  </si>
  <si>
    <t>Miesiąc</t>
  </si>
  <si>
    <t>Dzień</t>
  </si>
  <si>
    <t>Data</t>
  </si>
  <si>
    <t>praca z biura</t>
  </si>
  <si>
    <t>weekendy i święta</t>
  </si>
  <si>
    <t>praca zdalna</t>
  </si>
  <si>
    <t>urlop</t>
  </si>
  <si>
    <t>sob</t>
  </si>
  <si>
    <t>nie</t>
  </si>
  <si>
    <t>pon</t>
  </si>
  <si>
    <t>wt</t>
  </si>
  <si>
    <t>śr</t>
  </si>
  <si>
    <t>czw</t>
  </si>
  <si>
    <t>pia</t>
  </si>
  <si>
    <t>za 01.01</t>
  </si>
  <si>
    <t>opieka nad dzieckiem</t>
  </si>
  <si>
    <t>delegacja</t>
  </si>
  <si>
    <t>GDAŃSK</t>
  </si>
  <si>
    <t>zaczyna pracę</t>
  </si>
  <si>
    <t>KRAKÓW</t>
  </si>
  <si>
    <t>PiotrkówTr.</t>
  </si>
  <si>
    <t>dyżur</t>
  </si>
  <si>
    <t>WARSZAWA</t>
  </si>
  <si>
    <t>NIEMCY</t>
  </si>
  <si>
    <t>3 (opieka)</t>
  </si>
  <si>
    <t xml:space="preserve">            </t>
  </si>
  <si>
    <t>DE</t>
  </si>
  <si>
    <t>POZNAŃ</t>
  </si>
  <si>
    <t>zw</t>
  </si>
  <si>
    <t>w-wa</t>
  </si>
  <si>
    <t>Del</t>
  </si>
  <si>
    <t>WAWA</t>
  </si>
  <si>
    <t>urlop ok.</t>
  </si>
  <si>
    <t>Niebieskich trójek</t>
  </si>
  <si>
    <t>to jest te dobry i aktualny na 04.06.2021</t>
  </si>
  <si>
    <t>za 1 maja</t>
  </si>
  <si>
    <t>? za 1-go</t>
  </si>
  <si>
    <t>za 01 - go</t>
  </si>
  <si>
    <t>? / za 01.05</t>
  </si>
  <si>
    <t>? / za 01.</t>
  </si>
  <si>
    <t>za 1-go</t>
  </si>
  <si>
    <t>opieka</t>
  </si>
  <si>
    <t>zakończenie pracy</t>
  </si>
  <si>
    <t>okoliczn.</t>
  </si>
  <si>
    <t>nowy pracownik Dariusz Marcinkiewicz</t>
  </si>
  <si>
    <t>okoliczności</t>
  </si>
  <si>
    <t>Okolicznościowy</t>
  </si>
  <si>
    <t>l4</t>
  </si>
  <si>
    <t>Zaczyna pracę 22</t>
  </si>
  <si>
    <t>za 25.12</t>
  </si>
  <si>
    <t>Im1</t>
  </si>
  <si>
    <t>Im2</t>
  </si>
  <si>
    <t>Im3</t>
  </si>
  <si>
    <t>Im4</t>
  </si>
  <si>
    <t>Im5</t>
  </si>
  <si>
    <t>Im6</t>
  </si>
  <si>
    <t>Im7</t>
  </si>
  <si>
    <t>Im8</t>
  </si>
  <si>
    <t>Im20</t>
  </si>
  <si>
    <t>Im9</t>
  </si>
  <si>
    <t>Im10</t>
  </si>
  <si>
    <t>Im11</t>
  </si>
  <si>
    <t>Im12</t>
  </si>
  <si>
    <t>Im13</t>
  </si>
  <si>
    <t>Im14</t>
  </si>
  <si>
    <t>Im15</t>
  </si>
  <si>
    <t>Im16</t>
  </si>
  <si>
    <t>Im17</t>
  </si>
  <si>
    <t>Im18</t>
  </si>
  <si>
    <t>SSSE</t>
  </si>
  <si>
    <t>biuro</t>
  </si>
  <si>
    <t>zwolnienie</t>
  </si>
  <si>
    <t>urlop/zwolnienie</t>
  </si>
  <si>
    <t xml:space="preserve">biuro </t>
  </si>
  <si>
    <t>Delegacja</t>
  </si>
  <si>
    <t>n Wielkanoc</t>
  </si>
  <si>
    <t>pn Wielkanocny</t>
  </si>
  <si>
    <t>pt</t>
  </si>
  <si>
    <t>pt - Święto Pracy</t>
  </si>
  <si>
    <t>sob - Święto Flagi</t>
  </si>
  <si>
    <t>n - Konst. 3 Maja</t>
  </si>
  <si>
    <t>czw - Boże Ciało</t>
  </si>
  <si>
    <t>Kleosin</t>
  </si>
  <si>
    <t xml:space="preserve">Zestaw kolumn pomocniczych. Na potrzeby użytkownika nie muszą być widoczne więc wysokość wiersza ustawiam na 0. </t>
  </si>
  <si>
    <t xml:space="preserve">Część komórek jest wyłączona do edycji na wypadek, gdyby userowi się omsknęło i skasował core'owe dane. </t>
  </si>
  <si>
    <t>Utrudnione jest też przekopiowywanie dużych ilości komórek, co by dublowało formatowanie warunkowe. Hasło "a".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</si>
</sst>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sz val="8"/>
      <color rgb="FFBFBFBF"/>
      <name val="Calibri"/>
      <family val="2"/>
      <scheme val="minor"/>
    </font>
    <font>
      <sz val="8"/>
      <name val="Calibri"/>
      <family val="2"/>
      <scheme val="minor"/>
    </font>
    <font>
      <sz val="8"/>
      <color rgb="FFBFBFBF"/>
      <name val="Calibri"/>
      <family val="2"/>
      <charset val="238"/>
    </font>
    <font>
      <b/>
      <sz val="8"/>
      <color rgb="FFBFBFBF"/>
      <name val="Calibri"/>
      <family val="2"/>
      <charset val="238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Segoe UI"/>
      <family val="2"/>
      <charset val="238"/>
    </font>
    <font>
      <sz val="11"/>
      <color rgb="FF172B4D"/>
      <name val="SFMono-Medium"/>
      <charset val="1"/>
    </font>
    <font>
      <b/>
      <sz val="8"/>
      <color rgb="FFFF0000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  <font>
      <b/>
      <sz val="10"/>
      <color rgb="FF00B0F0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444444"/>
      <name val="Calibri"/>
      <family val="2"/>
      <charset val="238"/>
    </font>
    <font>
      <sz val="11"/>
      <color rgb="FF006100"/>
      <name val="Calibri"/>
      <family val="2"/>
      <scheme val="minor"/>
    </font>
    <font>
      <sz val="8"/>
      <color rgb="FF00000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z val="8"/>
      <color rgb="FF000000"/>
      <name val="Tahoma"/>
      <family val="2"/>
      <charset val="238"/>
    </font>
    <font>
      <sz val="10"/>
      <color theme="1"/>
      <name val="Tahoma"/>
      <family val="2"/>
      <charset val="238"/>
    </font>
    <font>
      <sz val="10"/>
      <color rgb="FF000000"/>
      <name val="Tahom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rgb="FF000000"/>
      </patternFill>
    </fill>
  </fills>
  <borders count="2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</cellStyleXfs>
  <cellXfs count="231">
    <xf numFmtId="0" fontId="0" fillId="0" borderId="0" xfId="0"/>
    <xf numFmtId="0" fontId="0" fillId="0" borderId="2" xfId="2" applyFont="1" applyBorder="1" applyAlignment="1">
      <alignment horizontal="left" vertical="top" shrinkToFit="1"/>
    </xf>
    <xf numFmtId="0" fontId="0" fillId="0" borderId="3" xfId="2" applyFont="1" applyBorder="1" applyAlignment="1">
      <alignment horizontal="left" vertical="top" shrinkToFit="1"/>
    </xf>
    <xf numFmtId="0" fontId="0" fillId="0" borderId="0" xfId="2" applyFont="1" applyAlignment="1">
      <alignment horizontal="left" vertical="top"/>
    </xf>
    <xf numFmtId="0" fontId="8" fillId="3" borderId="0" xfId="2" applyFont="1" applyFill="1" applyAlignment="1">
      <alignment horizontal="center" vertical="center" shrinkToFit="1"/>
    </xf>
    <xf numFmtId="0" fontId="8" fillId="3" borderId="4" xfId="2" applyFont="1" applyFill="1" applyBorder="1" applyAlignment="1">
      <alignment horizontal="right" vertical="center" shrinkToFit="1"/>
    </xf>
    <xf numFmtId="0" fontId="8" fillId="3" borderId="4" xfId="2" applyFont="1" applyFill="1" applyBorder="1" applyAlignment="1">
      <alignment horizontal="center" vertical="center" shrinkToFit="1"/>
    </xf>
    <xf numFmtId="0" fontId="8" fillId="0" borderId="0" xfId="2" applyFont="1"/>
    <xf numFmtId="0" fontId="9" fillId="3" borderId="0" xfId="2" applyFont="1" applyFill="1" applyAlignment="1">
      <alignment horizontal="center" vertical="center" shrinkToFit="1"/>
    </xf>
    <xf numFmtId="14" fontId="10" fillId="4" borderId="0" xfId="0" applyNumberFormat="1" applyFont="1" applyFill="1" applyAlignment="1">
      <alignment horizontal="center" vertical="center" shrinkToFit="1"/>
    </xf>
    <xf numFmtId="0" fontId="11" fillId="3" borderId="5" xfId="2" applyFont="1" applyFill="1" applyBorder="1" applyAlignment="1">
      <alignment horizontal="right" vertical="center" shrinkToFit="1"/>
    </xf>
    <xf numFmtId="0" fontId="9" fillId="3" borderId="5" xfId="2" applyFont="1" applyFill="1" applyBorder="1" applyAlignment="1">
      <alignment horizontal="center" vertical="center" shrinkToFit="1"/>
    </xf>
    <xf numFmtId="0" fontId="9" fillId="0" borderId="0" xfId="2" applyFont="1"/>
    <xf numFmtId="0" fontId="13" fillId="3" borderId="0" xfId="2" applyFont="1" applyFill="1" applyAlignment="1">
      <alignment horizontal="center" vertical="center" shrinkToFit="1"/>
    </xf>
    <xf numFmtId="0" fontId="14" fillId="5" borderId="0" xfId="0" quotePrefix="1" applyNumberFormat="1" applyFont="1" applyFill="1" applyAlignment="1">
      <alignment horizontal="center" vertical="center" shrinkToFit="1"/>
    </xf>
    <xf numFmtId="0" fontId="13" fillId="3" borderId="5" xfId="2" applyFont="1" applyFill="1" applyBorder="1" applyAlignment="1">
      <alignment horizontal="right" vertical="center" shrinkToFit="1"/>
    </xf>
    <xf numFmtId="0" fontId="13" fillId="3" borderId="5" xfId="2" applyFont="1" applyFill="1" applyBorder="1" applyAlignment="1">
      <alignment horizontal="center" vertical="center" shrinkToFit="1"/>
    </xf>
    <xf numFmtId="0" fontId="13" fillId="0" borderId="0" xfId="2" applyFont="1"/>
    <xf numFmtId="0" fontId="8" fillId="3" borderId="0" xfId="2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8" fillId="3" borderId="5" xfId="2" applyFont="1" applyFill="1" applyBorder="1" applyAlignment="1">
      <alignment horizontal="center" vertical="center"/>
    </xf>
    <xf numFmtId="0" fontId="8" fillId="6" borderId="5" xfId="2" applyFont="1" applyFill="1" applyBorder="1" applyAlignment="1">
      <alignment horizontal="center" vertical="center"/>
    </xf>
    <xf numFmtId="0" fontId="8" fillId="7" borderId="5" xfId="2" applyFont="1" applyFill="1" applyBorder="1" applyAlignment="1">
      <alignment horizontal="center" vertical="center"/>
    </xf>
    <xf numFmtId="0" fontId="8" fillId="8" borderId="5" xfId="2" applyFont="1" applyFill="1" applyBorder="1" applyAlignment="1">
      <alignment horizontal="center" vertical="center"/>
    </xf>
    <xf numFmtId="0" fontId="8" fillId="9" borderId="5" xfId="2" applyFont="1" applyFill="1" applyBorder="1" applyAlignment="1">
      <alignment horizontal="center" vertical="center"/>
    </xf>
    <xf numFmtId="0" fontId="8" fillId="10" borderId="5" xfId="2" applyFont="1" applyFill="1" applyBorder="1" applyAlignment="1">
      <alignment horizontal="center" vertical="center"/>
    </xf>
    <xf numFmtId="0" fontId="8" fillId="11" borderId="5" xfId="2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16" fillId="12" borderId="6" xfId="2" applyFont="1" applyFill="1" applyBorder="1"/>
    <xf numFmtId="0" fontId="16" fillId="12" borderId="4" xfId="2" applyFont="1" applyFill="1" applyBorder="1"/>
    <xf numFmtId="0" fontId="16" fillId="3" borderId="4" xfId="2" applyFont="1" applyFill="1" applyBorder="1"/>
    <xf numFmtId="0" fontId="16" fillId="3" borderId="4" xfId="2" applyFont="1" applyFill="1" applyBorder="1" applyAlignment="1">
      <alignment shrinkToFit="1"/>
    </xf>
    <xf numFmtId="0" fontId="0" fillId="13" borderId="0" xfId="2" applyFont="1" applyFill="1" applyAlignment="1" applyProtection="1">
      <alignment shrinkToFit="1"/>
      <protection locked="0"/>
    </xf>
    <xf numFmtId="0" fontId="0" fillId="0" borderId="0" xfId="2" applyFont="1"/>
    <xf numFmtId="0" fontId="0" fillId="12" borderId="7" xfId="2" applyFont="1" applyFill="1" applyBorder="1"/>
    <xf numFmtId="0" fontId="0" fillId="12" borderId="5" xfId="2" applyFont="1" applyFill="1" applyBorder="1"/>
    <xf numFmtId="14" fontId="0" fillId="12" borderId="5" xfId="2" applyNumberFormat="1" applyFont="1" applyFill="1" applyBorder="1"/>
    <xf numFmtId="0" fontId="0" fillId="12" borderId="5" xfId="2" applyFont="1" applyFill="1" applyBorder="1" applyAlignment="1">
      <alignment shrinkToFit="1"/>
    </xf>
    <xf numFmtId="0" fontId="0" fillId="0" borderId="0" xfId="2" applyFont="1" applyAlignment="1" applyProtection="1">
      <alignment horizontal="center" vertical="center" shrinkToFit="1"/>
      <protection locked="0"/>
    </xf>
    <xf numFmtId="0" fontId="17" fillId="0" borderId="0" xfId="2" applyFont="1" applyAlignment="1" applyProtection="1">
      <alignment horizontal="center" vertical="center" shrinkToFit="1"/>
      <protection locked="0"/>
    </xf>
    <xf numFmtId="0" fontId="0" fillId="3" borderId="0" xfId="2" applyFont="1" applyFill="1"/>
    <xf numFmtId="0" fontId="0" fillId="3" borderId="0" xfId="2" applyFont="1" applyFill="1" applyProtection="1">
      <protection locked="0"/>
    </xf>
    <xf numFmtId="0" fontId="0" fillId="3" borderId="5" xfId="2" applyFont="1" applyFill="1" applyBorder="1" applyAlignment="1">
      <alignment horizontal="right"/>
    </xf>
    <xf numFmtId="0" fontId="0" fillId="0" borderId="0" xfId="2" applyFont="1" applyProtection="1">
      <protection locked="0"/>
    </xf>
    <xf numFmtId="0" fontId="0" fillId="3" borderId="5" xfId="2" applyFont="1" applyFill="1" applyBorder="1"/>
    <xf numFmtId="0" fontId="0" fillId="12" borderId="5" xfId="2" applyFont="1" applyFill="1" applyBorder="1" applyAlignment="1">
      <alignment horizontal="right"/>
    </xf>
    <xf numFmtId="0" fontId="16" fillId="3" borderId="4" xfId="0" applyFont="1" applyFill="1" applyBorder="1" applyAlignment="1">
      <alignment shrinkToFit="1"/>
    </xf>
    <xf numFmtId="14" fontId="0" fillId="0" borderId="8" xfId="0" applyNumberFormat="1" applyBorder="1"/>
    <xf numFmtId="14" fontId="0" fillId="0" borderId="0" xfId="0" applyNumberFormat="1"/>
    <xf numFmtId="0" fontId="4" fillId="0" borderId="0" xfId="0" applyFont="1"/>
    <xf numFmtId="14" fontId="18" fillId="0" borderId="0" xfId="0" applyNumberFormat="1" applyFont="1" applyAlignment="1">
      <alignment horizontal="right"/>
    </xf>
    <xf numFmtId="0" fontId="19" fillId="0" borderId="0" xfId="0" applyFont="1"/>
    <xf numFmtId="0" fontId="0" fillId="14" borderId="0" xfId="0" applyFill="1"/>
    <xf numFmtId="0" fontId="21" fillId="0" borderId="5" xfId="0" applyFont="1" applyBorder="1"/>
    <xf numFmtId="0" fontId="21" fillId="15" borderId="5" xfId="0" applyFont="1" applyFill="1" applyBorder="1" applyAlignment="1">
      <alignment wrapText="1"/>
    </xf>
    <xf numFmtId="0" fontId="21" fillId="15" borderId="10" xfId="0" applyFont="1" applyFill="1" applyBorder="1" applyAlignment="1">
      <alignment wrapText="1"/>
    </xf>
    <xf numFmtId="0" fontId="21" fillId="15" borderId="11" xfId="0" applyFont="1" applyFill="1" applyBorder="1" applyAlignment="1">
      <alignment horizontal="center" wrapText="1"/>
    </xf>
    <xf numFmtId="0" fontId="21" fillId="15" borderId="11" xfId="0" applyFont="1" applyFill="1" applyBorder="1" applyAlignment="1">
      <alignment wrapText="1"/>
    </xf>
    <xf numFmtId="0" fontId="22" fillId="15" borderId="11" xfId="0" applyFont="1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horizontal="center" vertical="center"/>
    </xf>
    <xf numFmtId="0" fontId="21" fillId="15" borderId="5" xfId="0" applyFont="1" applyFill="1" applyBorder="1"/>
    <xf numFmtId="0" fontId="21" fillId="15" borderId="10" xfId="0" applyFont="1" applyFill="1" applyBorder="1"/>
    <xf numFmtId="0" fontId="21" fillId="15" borderId="11" xfId="0" applyFont="1" applyFill="1" applyBorder="1"/>
    <xf numFmtId="0" fontId="21" fillId="15" borderId="13" xfId="0" applyFont="1" applyFill="1" applyBorder="1"/>
    <xf numFmtId="0" fontId="0" fillId="18" borderId="0" xfId="0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21" fillId="0" borderId="10" xfId="0" applyFont="1" applyBorder="1"/>
    <xf numFmtId="0" fontId="21" fillId="0" borderId="11" xfId="0" applyFont="1" applyBorder="1"/>
    <xf numFmtId="0" fontId="21" fillId="0" borderId="13" xfId="0" applyFont="1" applyBorder="1"/>
    <xf numFmtId="0" fontId="0" fillId="19" borderId="0" xfId="0" applyFill="1" applyAlignment="1">
      <alignment horizontal="center"/>
    </xf>
    <xf numFmtId="0" fontId="0" fillId="19" borderId="0" xfId="0" applyFill="1"/>
    <xf numFmtId="0" fontId="0" fillId="17" borderId="5" xfId="0" applyFill="1" applyBorder="1"/>
    <xf numFmtId="14" fontId="0" fillId="17" borderId="5" xfId="0" applyNumberFormat="1" applyFill="1" applyBorder="1"/>
    <xf numFmtId="0" fontId="0" fillId="17" borderId="5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20" borderId="5" xfId="0" applyNumberFormat="1" applyFill="1" applyBorder="1"/>
    <xf numFmtId="0" fontId="15" fillId="19" borderId="11" xfId="0" applyFont="1" applyFill="1" applyBorder="1" applyAlignment="1">
      <alignment horizontal="center" wrapText="1"/>
    </xf>
    <xf numFmtId="0" fontId="0" fillId="18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 vertical="center"/>
    </xf>
    <xf numFmtId="0" fontId="0" fillId="21" borderId="5" xfId="0" applyFill="1" applyBorder="1"/>
    <xf numFmtId="0" fontId="0" fillId="6" borderId="0" xfId="0" applyFill="1" applyAlignment="1">
      <alignment horizontal="center"/>
    </xf>
    <xf numFmtId="0" fontId="0" fillId="21" borderId="5" xfId="0" applyFill="1" applyBorder="1" applyAlignment="1">
      <alignment horizontal="left"/>
    </xf>
    <xf numFmtId="0" fontId="0" fillId="20" borderId="5" xfId="0" applyFill="1" applyBorder="1"/>
    <xf numFmtId="0" fontId="0" fillId="20" borderId="5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10" xfId="0" applyFill="1" applyBorder="1" applyAlignment="1">
      <alignment horizontal="center"/>
    </xf>
    <xf numFmtId="0" fontId="3" fillId="2" borderId="5" xfId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8" fillId="0" borderId="5" xfId="0" applyFont="1" applyBorder="1" applyAlignment="1">
      <alignment horizontal="center"/>
    </xf>
    <xf numFmtId="0" fontId="26" fillId="22" borderId="5" xfId="0" applyFont="1" applyFill="1" applyBorder="1" applyAlignment="1">
      <alignment horizontal="center"/>
    </xf>
    <xf numFmtId="0" fontId="0" fillId="0" borderId="10" xfId="0" applyBorder="1"/>
    <xf numFmtId="14" fontId="0" fillId="0" borderId="5" xfId="0" applyNumberFormat="1" applyBorder="1"/>
    <xf numFmtId="0" fontId="0" fillId="19" borderId="10" xfId="0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0" fillId="21" borderId="10" xfId="0" applyFill="1" applyBorder="1" applyAlignment="1">
      <alignment horizontal="left"/>
    </xf>
    <xf numFmtId="0" fontId="0" fillId="23" borderId="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20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12" borderId="5" xfId="3" applyFont="1" applyFill="1" applyBorder="1" applyAlignment="1">
      <alignment horizontal="right"/>
    </xf>
    <xf numFmtId="0" fontId="0" fillId="0" borderId="16" xfId="0" applyBorder="1" applyAlignment="1">
      <alignment horizontal="center"/>
    </xf>
    <xf numFmtId="0" fontId="27" fillId="0" borderId="0" xfId="0" applyFont="1" applyAlignment="1">
      <alignment horizontal="left" vertical="top" wrapText="1"/>
    </xf>
    <xf numFmtId="0" fontId="28" fillId="24" borderId="5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17" borderId="0" xfId="0" applyFill="1"/>
    <xf numFmtId="0" fontId="22" fillId="25" borderId="5" xfId="0" applyFont="1" applyFill="1" applyBorder="1" applyAlignment="1">
      <alignment wrapText="1"/>
    </xf>
    <xf numFmtId="0" fontId="22" fillId="25" borderId="7" xfId="0" applyFont="1" applyFill="1" applyBorder="1" applyAlignment="1">
      <alignment wrapText="1"/>
    </xf>
    <xf numFmtId="0" fontId="22" fillId="25" borderId="19" xfId="0" applyFont="1" applyFill="1" applyBorder="1" applyAlignment="1">
      <alignment wrapText="1"/>
    </xf>
    <xf numFmtId="0" fontId="22" fillId="25" borderId="11" xfId="0" applyFont="1" applyFill="1" applyBorder="1" applyAlignment="1">
      <alignment horizontal="center" wrapText="1"/>
    </xf>
    <xf numFmtId="0" fontId="22" fillId="25" borderId="12" xfId="0" applyFont="1" applyFill="1" applyBorder="1" applyAlignment="1">
      <alignment wrapText="1"/>
    </xf>
    <xf numFmtId="0" fontId="8" fillId="0" borderId="5" xfId="0" applyFont="1" applyBorder="1" applyAlignment="1">
      <alignment horizontal="center" vertical="center"/>
    </xf>
    <xf numFmtId="0" fontId="8" fillId="26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9" fillId="27" borderId="5" xfId="0" applyFont="1" applyFill="1" applyBorder="1"/>
    <xf numFmtId="14" fontId="29" fillId="0" borderId="5" xfId="0" applyNumberFormat="1" applyFont="1" applyBorder="1"/>
    <xf numFmtId="0" fontId="29" fillId="28" borderId="5" xfId="0" applyFont="1" applyFill="1" applyBorder="1" applyAlignment="1">
      <alignment horizontal="center" vertical="center"/>
    </xf>
    <xf numFmtId="0" fontId="29" fillId="29" borderId="5" xfId="0" applyFont="1" applyFill="1" applyBorder="1" applyAlignment="1">
      <alignment horizontal="center" vertical="center"/>
    </xf>
    <xf numFmtId="0" fontId="29" fillId="26" borderId="5" xfId="0" applyFont="1" applyFill="1" applyBorder="1" applyAlignment="1">
      <alignment horizontal="center" vertical="center"/>
    </xf>
    <xf numFmtId="0" fontId="29" fillId="22" borderId="5" xfId="0" applyFont="1" applyFill="1" applyBorder="1" applyAlignment="1">
      <alignment horizontal="center" vertical="center"/>
    </xf>
    <xf numFmtId="0" fontId="30" fillId="14" borderId="11" xfId="0" applyFont="1" applyFill="1" applyBorder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5" fillId="21" borderId="0" xfId="0" applyFont="1" applyFill="1"/>
    <xf numFmtId="14" fontId="29" fillId="27" borderId="5" xfId="0" applyNumberFormat="1" applyFont="1" applyFill="1" applyBorder="1"/>
    <xf numFmtId="0" fontId="0" fillId="21" borderId="0" xfId="0" applyFill="1"/>
    <xf numFmtId="0" fontId="29" fillId="30" borderId="5" xfId="0" applyFont="1" applyFill="1" applyBorder="1"/>
    <xf numFmtId="14" fontId="29" fillId="30" borderId="5" xfId="0" applyNumberFormat="1" applyFont="1" applyFill="1" applyBorder="1"/>
    <xf numFmtId="0" fontId="29" fillId="30" borderId="5" xfId="0" applyFont="1" applyFill="1" applyBorder="1" applyAlignment="1">
      <alignment horizontal="center" vertical="center"/>
    </xf>
    <xf numFmtId="0" fontId="31" fillId="30" borderId="11" xfId="0" applyFont="1" applyFill="1" applyBorder="1" applyAlignment="1">
      <alignment horizontal="center" vertical="center"/>
    </xf>
    <xf numFmtId="0" fontId="0" fillId="18" borderId="0" xfId="0" applyFill="1"/>
    <xf numFmtId="0" fontId="0" fillId="31" borderId="0" xfId="0" applyFill="1"/>
    <xf numFmtId="0" fontId="30" fillId="21" borderId="11" xfId="0" applyFont="1" applyFill="1" applyBorder="1" applyAlignment="1">
      <alignment horizontal="center" vertical="center"/>
    </xf>
    <xf numFmtId="0" fontId="29" fillId="18" borderId="5" xfId="0" applyFont="1" applyFill="1" applyBorder="1" applyAlignment="1">
      <alignment horizontal="center" vertical="center"/>
    </xf>
    <xf numFmtId="0" fontId="29" fillId="28" borderId="10" xfId="0" applyFont="1" applyFill="1" applyBorder="1" applyAlignment="1">
      <alignment horizontal="center" vertical="center"/>
    </xf>
    <xf numFmtId="0" fontId="25" fillId="21" borderId="11" xfId="0" applyFont="1" applyFill="1" applyBorder="1"/>
    <xf numFmtId="0" fontId="29" fillId="30" borderId="4" xfId="0" applyFont="1" applyFill="1" applyBorder="1" applyAlignment="1">
      <alignment horizontal="center" vertical="center"/>
    </xf>
    <xf numFmtId="0" fontId="29" fillId="30" borderId="17" xfId="0" applyFont="1" applyFill="1" applyBorder="1" applyAlignment="1">
      <alignment horizontal="center" vertical="center"/>
    </xf>
    <xf numFmtId="0" fontId="5" fillId="28" borderId="5" xfId="0" applyFont="1" applyFill="1" applyBorder="1" applyAlignment="1">
      <alignment horizontal="center" vertical="center"/>
    </xf>
    <xf numFmtId="0" fontId="29" fillId="28" borderId="7" xfId="0" applyFont="1" applyFill="1" applyBorder="1" applyAlignment="1">
      <alignment horizontal="center" vertical="center"/>
    </xf>
    <xf numFmtId="0" fontId="29" fillId="27" borderId="17" xfId="0" applyFont="1" applyFill="1" applyBorder="1"/>
    <xf numFmtId="14" fontId="29" fillId="27" borderId="17" xfId="0" applyNumberFormat="1" applyFont="1" applyFill="1" applyBorder="1"/>
    <xf numFmtId="0" fontId="29" fillId="28" borderId="17" xfId="0" applyFont="1" applyFill="1" applyBorder="1" applyAlignment="1">
      <alignment horizontal="center" vertical="center"/>
    </xf>
    <xf numFmtId="0" fontId="29" fillId="29" borderId="17" xfId="0" applyFont="1" applyFill="1" applyBorder="1" applyAlignment="1">
      <alignment horizontal="center" vertical="center"/>
    </xf>
    <xf numFmtId="0" fontId="29" fillId="26" borderId="17" xfId="0" applyFont="1" applyFill="1" applyBorder="1" applyAlignment="1">
      <alignment horizontal="center" vertical="center"/>
    </xf>
    <xf numFmtId="0" fontId="5" fillId="28" borderId="17" xfId="0" applyFont="1" applyFill="1" applyBorder="1" applyAlignment="1">
      <alignment horizontal="center" vertical="center"/>
    </xf>
    <xf numFmtId="0" fontId="29" fillId="28" borderId="14" xfId="0" applyFont="1" applyFill="1" applyBorder="1" applyAlignment="1">
      <alignment horizontal="center" vertical="center"/>
    </xf>
    <xf numFmtId="0" fontId="29" fillId="28" borderId="20" xfId="0" applyFont="1" applyFill="1" applyBorder="1" applyAlignment="1">
      <alignment horizontal="center" vertical="center"/>
    </xf>
    <xf numFmtId="0" fontId="29" fillId="23" borderId="17" xfId="0" applyFont="1" applyFill="1" applyBorder="1"/>
    <xf numFmtId="0" fontId="29" fillId="23" borderId="5" xfId="0" applyFont="1" applyFill="1" applyBorder="1"/>
    <xf numFmtId="14" fontId="29" fillId="23" borderId="5" xfId="0" applyNumberFormat="1" applyFont="1" applyFill="1" applyBorder="1"/>
    <xf numFmtId="0" fontId="0" fillId="23" borderId="11" xfId="0" applyFill="1" applyBorder="1"/>
    <xf numFmtId="0" fontId="0" fillId="26" borderId="11" xfId="0" applyFill="1" applyBorder="1"/>
    <xf numFmtId="0" fontId="32" fillId="23" borderId="11" xfId="0" applyFont="1" applyFill="1" applyBorder="1"/>
    <xf numFmtId="0" fontId="0" fillId="23" borderId="21" xfId="0" applyFill="1" applyBorder="1"/>
    <xf numFmtId="0" fontId="25" fillId="21" borderId="5" xfId="0" applyFont="1" applyFill="1" applyBorder="1"/>
    <xf numFmtId="0" fontId="29" fillId="27" borderId="11" xfId="0" applyFont="1" applyFill="1" applyBorder="1"/>
    <xf numFmtId="0" fontId="29" fillId="27" borderId="7" xfId="0" applyFont="1" applyFill="1" applyBorder="1"/>
    <xf numFmtId="14" fontId="29" fillId="27" borderId="10" xfId="0" applyNumberFormat="1" applyFont="1" applyFill="1" applyBorder="1"/>
    <xf numFmtId="0" fontId="0" fillId="23" borderId="22" xfId="0" applyFill="1" applyBorder="1"/>
    <xf numFmtId="0" fontId="0" fillId="26" borderId="22" xfId="0" applyFill="1" applyBorder="1"/>
    <xf numFmtId="0" fontId="32" fillId="23" borderId="22" xfId="0" applyFont="1" applyFill="1" applyBorder="1"/>
    <xf numFmtId="0" fontId="29" fillId="23" borderId="11" xfId="0" applyFont="1" applyFill="1" applyBorder="1"/>
    <xf numFmtId="0" fontId="29" fillId="23" borderId="7" xfId="0" applyFont="1" applyFill="1" applyBorder="1"/>
    <xf numFmtId="0" fontId="8" fillId="31" borderId="0" xfId="0" applyFont="1" applyFill="1" applyAlignment="1">
      <alignment horizontal="center" vertical="center"/>
    </xf>
    <xf numFmtId="0" fontId="0" fillId="26" borderId="13" xfId="0" applyFill="1" applyBorder="1"/>
    <xf numFmtId="0" fontId="0" fillId="0" borderId="11" xfId="0" applyBorder="1"/>
    <xf numFmtId="0" fontId="0" fillId="0" borderId="22" xfId="0" applyBorder="1"/>
    <xf numFmtId="0" fontId="29" fillId="17" borderId="5" xfId="0" applyFont="1" applyFill="1" applyBorder="1"/>
    <xf numFmtId="14" fontId="29" fillId="17" borderId="5" xfId="0" applyNumberFormat="1" applyFont="1" applyFill="1" applyBorder="1"/>
    <xf numFmtId="0" fontId="29" fillId="17" borderId="5" xfId="0" applyFont="1" applyFill="1" applyBorder="1" applyAlignment="1">
      <alignment horizontal="center" vertical="center"/>
    </xf>
    <xf numFmtId="0" fontId="30" fillId="17" borderId="5" xfId="0" applyFont="1" applyFill="1" applyBorder="1" applyAlignment="1">
      <alignment horizontal="center" vertical="center"/>
    </xf>
    <xf numFmtId="0" fontId="25" fillId="17" borderId="5" xfId="0" applyFont="1" applyFill="1" applyBorder="1"/>
    <xf numFmtId="0" fontId="29" fillId="0" borderId="5" xfId="0" applyFont="1" applyBorder="1"/>
    <xf numFmtId="0" fontId="29" fillId="0" borderId="5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29" fillId="17" borderId="10" xfId="0" applyFont="1" applyFill="1" applyBorder="1" applyAlignment="1">
      <alignment horizontal="center" vertical="center"/>
    </xf>
    <xf numFmtId="0" fontId="25" fillId="17" borderId="11" xfId="0" applyFont="1" applyFill="1" applyBorder="1"/>
    <xf numFmtId="0" fontId="29" fillId="17" borderId="7" xfId="0" applyFont="1" applyFill="1" applyBorder="1" applyAlignment="1">
      <alignment horizontal="center" vertical="center"/>
    </xf>
    <xf numFmtId="0" fontId="29" fillId="0" borderId="17" xfId="0" applyFont="1" applyBorder="1"/>
    <xf numFmtId="0" fontId="29" fillId="0" borderId="17" xfId="0" applyFont="1" applyBorder="1" applyAlignment="1">
      <alignment horizontal="center" vertical="center"/>
    </xf>
    <xf numFmtId="0" fontId="29" fillId="17" borderId="17" xfId="0" applyFont="1" applyFill="1" applyBorder="1"/>
    <xf numFmtId="0" fontId="29" fillId="17" borderId="1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9" fillId="0" borderId="11" xfId="0" applyFont="1" applyBorder="1"/>
    <xf numFmtId="0" fontId="29" fillId="0" borderId="7" xfId="0" applyFont="1" applyBorder="1"/>
    <xf numFmtId="0" fontId="5" fillId="0" borderId="17" xfId="0" applyFont="1" applyBorder="1" applyAlignment="1">
      <alignment horizontal="center" vertical="center"/>
    </xf>
    <xf numFmtId="0" fontId="0" fillId="17" borderId="11" xfId="0" applyFill="1" applyBorder="1"/>
    <xf numFmtId="0" fontId="33" fillId="17" borderId="5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32" borderId="5" xfId="0" applyFont="1" applyFill="1" applyBorder="1"/>
    <xf numFmtId="0" fontId="32" fillId="17" borderId="11" xfId="0" applyFont="1" applyFill="1" applyBorder="1"/>
    <xf numFmtId="0" fontId="29" fillId="0" borderId="9" xfId="0" applyFont="1" applyBorder="1"/>
    <xf numFmtId="0" fontId="25" fillId="21" borderId="17" xfId="0" applyFont="1" applyFill="1" applyBorder="1"/>
    <xf numFmtId="14" fontId="29" fillId="0" borderId="17" xfId="0" applyNumberFormat="1" applyFont="1" applyBorder="1"/>
    <xf numFmtId="0" fontId="0" fillId="0" borderId="17" xfId="0" applyBorder="1"/>
    <xf numFmtId="0" fontId="0" fillId="17" borderId="22" xfId="0" applyFill="1" applyBorder="1"/>
    <xf numFmtId="0" fontId="0" fillId="17" borderId="13" xfId="0" applyFill="1" applyBorder="1"/>
    <xf numFmtId="0" fontId="5" fillId="0" borderId="1" xfId="2" applyFont="1" applyBorder="1" applyAlignment="1">
      <alignment horizontal="left" vertical="top" wrapText="1" shrinkToFit="1"/>
    </xf>
    <xf numFmtId="0" fontId="7" fillId="0" borderId="2" xfId="2" applyFont="1" applyBorder="1" applyAlignment="1">
      <alignment horizontal="left" vertical="top" wrapText="1" shrinkToFit="1"/>
    </xf>
    <xf numFmtId="0" fontId="0" fillId="17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4">
    <cellStyle name="Dobry" xfId="1" builtinId="26"/>
    <cellStyle name="Normalny" xfId="0" builtinId="0"/>
    <cellStyle name="Normalny 2" xfId="2"/>
    <cellStyle name="Normalny 2 2" xfId="3"/>
  </cellStyles>
  <dxfs count="9586"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00B0F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fill>
        <patternFill>
          <bgColor theme="8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b/>
        <i val="0"/>
        <color rgb="FF00B0F0"/>
      </font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alignment horizontal="center" vertical="center" textRotation="0" wrapText="0" indent="0" justifyLastLine="0" shrinkToFit="1" readingOrder="0"/>
      <protection locked="0" hidden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  <protection locked="0" hidden="0"/>
    </dxf>
    <dxf>
      <fill>
        <patternFill patternType="solid">
          <fgColor indexed="64"/>
          <bgColor theme="0" tint="-4.9989318521683403E-2"/>
        </patternFill>
      </fill>
      <alignment textRotation="0" wrapTex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egoe UI"/>
        <scheme val="none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4" tint="0.79998168889431442"/>
        </patternFill>
      </fill>
    </dxf>
    <dxf>
      <font>
        <b/>
        <i val="0"/>
      </font>
      <fill>
        <gradientFill degree="90">
          <stop position="0">
            <color theme="0"/>
          </stop>
          <stop position="0.5">
            <color rgb="FFFFFF00"/>
          </stop>
          <stop position="1">
            <color theme="0"/>
          </stop>
        </gradient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</border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ill>
        <patternFill>
          <bgColor rgb="FF0070C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79452</xdr:colOff>
      <xdr:row>0</xdr:row>
      <xdr:rowOff>-15240</xdr:rowOff>
    </xdr:from>
    <xdr:to>
      <xdr:col>8</xdr:col>
      <xdr:colOff>249409</xdr:colOff>
      <xdr:row>0</xdr:row>
      <xdr:rowOff>746636</xdr:rowOff>
    </xdr:to>
    <xdr:grpSp>
      <xdr:nvGrpSpPr>
        <xdr:cNvPr id="2" name="Grupa 1">
          <a:extLst>
            <a:ext uri="{FF2B5EF4-FFF2-40B4-BE49-F238E27FC236}">
              <a16:creationId xmlns="" xmlns:a16="http://schemas.microsoft.com/office/drawing/2014/main" id="{33E8323F-C7B5-4FE4-A455-5A72F4387351}"/>
            </a:ext>
          </a:extLst>
        </xdr:cNvPr>
        <xdr:cNvGrpSpPr/>
      </xdr:nvGrpSpPr>
      <xdr:grpSpPr>
        <a:xfrm>
          <a:off x="1992072" y="-15240"/>
          <a:ext cx="1930177" cy="761876"/>
          <a:chOff x="2981765" y="0"/>
          <a:chExt cx="2288103" cy="756161"/>
        </a:xfrm>
      </xdr:grpSpPr>
      <xdr:grpSp>
        <xdr:nvGrpSpPr>
          <xdr:cNvPr id="3" name="Grupa 2">
            <a:extLst>
              <a:ext uri="{FF2B5EF4-FFF2-40B4-BE49-F238E27FC236}">
                <a16:creationId xmlns="" xmlns:a16="http://schemas.microsoft.com/office/drawing/2014/main" id="{10F4AB77-B047-4C78-AA51-C9CB5EDB8A44}"/>
              </a:ext>
            </a:extLst>
          </xdr:cNvPr>
          <xdr:cNvGrpSpPr/>
        </xdr:nvGrpSpPr>
        <xdr:grpSpPr>
          <a:xfrm>
            <a:off x="2981765" y="0"/>
            <a:ext cx="2280773" cy="746788"/>
            <a:chOff x="3989732" y="85566"/>
            <a:chExt cx="2283730" cy="746788"/>
          </a:xfrm>
        </xdr:grpSpPr>
        <xdr:sp macro="" textlink="$G$408">
          <xdr:nvSpPr>
            <xdr:cNvPr id="9" name="Prostokąt 8">
              <a:extLst>
                <a:ext uri="{FF2B5EF4-FFF2-40B4-BE49-F238E27FC236}">
                  <a16:creationId xmlns="" xmlns:a16="http://schemas.microsoft.com/office/drawing/2014/main" id="{BDBD0A83-A58C-4206-9F1D-B3B5B7C257F0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2E0DED0C-8E35-4995-A047-656D2D9EAA6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08">
          <xdr:nvSpPr>
            <xdr:cNvPr id="10" name="Prostokąt 9">
              <a:extLst>
                <a:ext uri="{FF2B5EF4-FFF2-40B4-BE49-F238E27FC236}">
                  <a16:creationId xmlns="" xmlns:a16="http://schemas.microsoft.com/office/drawing/2014/main" id="{39EDC339-F3A4-4E24-B9C9-A84AEED7AF04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59EA706-1440-4CA4-A6C7-0AC1DE71077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An29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08">
          <xdr:nvSpPr>
            <xdr:cNvPr id="11" name="Prostokąt 10">
              <a:extLst>
                <a:ext uri="{FF2B5EF4-FFF2-40B4-BE49-F238E27FC236}">
                  <a16:creationId xmlns="" xmlns:a16="http://schemas.microsoft.com/office/drawing/2014/main" id="{C9043E25-FB45-4C0F-B5EF-5A58F49B409D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2471D5C-4573-4BFC-8549-0FC2250849D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08">
          <xdr:nvSpPr>
            <xdr:cNvPr id="12" name="Prostokąt 11">
              <a:extLst>
                <a:ext uri="{FF2B5EF4-FFF2-40B4-BE49-F238E27FC236}">
                  <a16:creationId xmlns="" xmlns:a16="http://schemas.microsoft.com/office/drawing/2014/main" id="{E5312736-C2CE-4A67-BA0E-5648DBF86785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A897D38-C422-4FDC-90AE-FEB1C896F99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08">
          <xdr:nvSpPr>
            <xdr:cNvPr id="13" name="Prostokąt 12">
              <a:extLst>
                <a:ext uri="{FF2B5EF4-FFF2-40B4-BE49-F238E27FC236}">
                  <a16:creationId xmlns="" xmlns:a16="http://schemas.microsoft.com/office/drawing/2014/main" id="{647E0C60-9B9B-46B5-AAFE-A7F1A245F341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002E1CB-CA3B-4871-8F16-1513B20A2AF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08">
          <xdr:nvSpPr>
            <xdr:cNvPr id="14" name="Prostokąt 13">
              <a:extLst>
                <a:ext uri="{FF2B5EF4-FFF2-40B4-BE49-F238E27FC236}">
                  <a16:creationId xmlns="" xmlns:a16="http://schemas.microsoft.com/office/drawing/2014/main" id="{01B9951E-CEE6-4F4A-88BF-56561E75451D}"/>
                </a:ext>
              </a:extLst>
            </xdr:cNvPr>
            <xdr:cNvSpPr/>
          </xdr:nvSpPr>
          <xdr:spPr>
            <a:xfrm>
              <a:off x="5504697" y="457239"/>
              <a:ext cx="379288" cy="18105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89092E5-619A-4854-964D-D856ED90BFB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08">
          <xdr:nvSpPr>
            <xdr:cNvPr id="15" name="Prostokąt 14">
              <a:extLst>
                <a:ext uri="{FF2B5EF4-FFF2-40B4-BE49-F238E27FC236}">
                  <a16:creationId xmlns="" xmlns:a16="http://schemas.microsoft.com/office/drawing/2014/main" id="{2128DC18-BA05-447B-8675-E6CE6BF82015}"/>
                </a:ext>
              </a:extLst>
            </xdr:cNvPr>
            <xdr:cNvSpPr/>
          </xdr:nvSpPr>
          <xdr:spPr>
            <a:xfrm>
              <a:off x="4798902" y="230413"/>
              <a:ext cx="1063968" cy="229513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05952F71-63DA-4071-BB33-93415BA44F88}" type="TxLink">
                <a:rPr lang="en-US" sz="800" b="1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czw 20.04</a:t>
              </a:fld>
              <a:endParaRPr lang="en-US">
                <a:solidFill>
                  <a:srgbClr val="FF0000"/>
                </a:solidFill>
              </a:endParaRPr>
            </a:p>
          </xdr:txBody>
        </xdr:sp>
        <xdr:sp macro="" textlink="$P$408">
          <xdr:nvSpPr>
            <xdr:cNvPr id="16" name="Prostokąt 15">
              <a:extLst>
                <a:ext uri="{FF2B5EF4-FFF2-40B4-BE49-F238E27FC236}">
                  <a16:creationId xmlns="" xmlns:a16="http://schemas.microsoft.com/office/drawing/2014/main" id="{31C24207-8D72-4200-85D4-AB54C3F0AF21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FC477CD-078D-43F7-B5DE-ADF80D13117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An7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08">
          <xdr:nvSpPr>
            <xdr:cNvPr id="17" name="Prostokąt 16">
              <a:extLst>
                <a:ext uri="{FF2B5EF4-FFF2-40B4-BE49-F238E27FC236}">
                  <a16:creationId xmlns="" xmlns:a16="http://schemas.microsoft.com/office/drawing/2014/main" id="{5A6AF23A-03F8-40E7-B69B-EA26F23C097E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3C2487A-7D01-48ED-AFAD-C128DEF777C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An6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08">
          <xdr:nvSpPr>
            <xdr:cNvPr id="18" name="Prostokąt 17">
              <a:extLst>
                <a:ext uri="{FF2B5EF4-FFF2-40B4-BE49-F238E27FC236}">
                  <a16:creationId xmlns="" xmlns:a16="http://schemas.microsoft.com/office/drawing/2014/main" id="{A0008F0A-04E9-4EE6-B5D9-92573383411E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612F0A6-06EB-4EBF-A48A-E63A0D07F1C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08">
          <xdr:nvSpPr>
            <xdr:cNvPr id="19" name="Prostokąt 18">
              <a:extLst>
                <a:ext uri="{FF2B5EF4-FFF2-40B4-BE49-F238E27FC236}">
                  <a16:creationId xmlns="" xmlns:a16="http://schemas.microsoft.com/office/drawing/2014/main" id="{29154ED8-7B7F-4514-9C7A-585CC09DE060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B8DC7CA-3F7E-48A5-9E82-3826222BA72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An23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08">
          <xdr:nvSpPr>
            <xdr:cNvPr id="20" name="Prostokąt 19">
              <a:extLst>
                <a:ext uri="{FF2B5EF4-FFF2-40B4-BE49-F238E27FC236}">
                  <a16:creationId xmlns="" xmlns:a16="http://schemas.microsoft.com/office/drawing/2014/main" id="{D6909C4A-A92D-41B2-B7C2-851A2FB5C955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FC03CC9-AA3D-487E-BEAC-44BED68AF5A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08">
          <xdr:nvSpPr>
            <xdr:cNvPr id="21" name="Prostokąt 20">
              <a:extLst>
                <a:ext uri="{FF2B5EF4-FFF2-40B4-BE49-F238E27FC236}">
                  <a16:creationId xmlns="" xmlns:a16="http://schemas.microsoft.com/office/drawing/2014/main" id="{C37A6F46-38E2-4DAD-9F73-B28462A55401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04A42D2-51D0-48DC-979B-7E520A9090E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08">
          <xdr:nvSpPr>
            <xdr:cNvPr id="22" name="Prostokąt 21">
              <a:extLst>
                <a:ext uri="{FF2B5EF4-FFF2-40B4-BE49-F238E27FC236}">
                  <a16:creationId xmlns="" xmlns:a16="http://schemas.microsoft.com/office/drawing/2014/main" id="{CFB37FF2-7B40-4E1F-9810-6513A393E50E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88EACB2-CDA9-4A8A-A321-9B2A41B274D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08">
          <xdr:nvSpPr>
            <xdr:cNvPr id="23" name="Prostokąt 22">
              <a:extLst>
                <a:ext uri="{FF2B5EF4-FFF2-40B4-BE49-F238E27FC236}">
                  <a16:creationId xmlns="" xmlns:a16="http://schemas.microsoft.com/office/drawing/2014/main" id="{5865720B-41E4-4D46-9457-91F22EAA6B46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941F31D-D3DA-46AE-B73F-49C7B079259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An25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08">
          <xdr:nvSpPr>
            <xdr:cNvPr id="24" name="Prostokąt 23">
              <a:extLst>
                <a:ext uri="{FF2B5EF4-FFF2-40B4-BE49-F238E27FC236}">
                  <a16:creationId xmlns="" xmlns:a16="http://schemas.microsoft.com/office/drawing/2014/main" id="{90E71B1D-0E22-4720-A6B3-A37DB4264BF9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1264261-298D-4EE8-BD9D-F229D43CFE9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08">
          <xdr:nvSpPr>
            <xdr:cNvPr id="25" name="Prostokąt 24">
              <a:extLst>
                <a:ext uri="{FF2B5EF4-FFF2-40B4-BE49-F238E27FC236}">
                  <a16:creationId xmlns="" xmlns:a16="http://schemas.microsoft.com/office/drawing/2014/main" id="{392E68D1-4DC5-45EA-A53D-14086183350E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3C3BF3C-2FF7-4B86-B12D-DC9E608E99D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An10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08">
          <xdr:nvSpPr>
            <xdr:cNvPr id="26" name="Prostokąt 25">
              <a:extLst>
                <a:ext uri="{FF2B5EF4-FFF2-40B4-BE49-F238E27FC236}">
                  <a16:creationId xmlns="" xmlns:a16="http://schemas.microsoft.com/office/drawing/2014/main" id="{685C24A3-BE15-45C0-A63C-90629D342258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78F335E-D75E-4918-ADF5-602168AF4B4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08">
          <xdr:nvSpPr>
            <xdr:cNvPr id="27" name="Prostokąt 26">
              <a:extLst>
                <a:ext uri="{FF2B5EF4-FFF2-40B4-BE49-F238E27FC236}">
                  <a16:creationId xmlns="" xmlns:a16="http://schemas.microsoft.com/office/drawing/2014/main" id="{9B8709E4-CA95-46F6-98EC-6EBB4323EFCC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C033D4D-68B6-42CD-8DBC-3207199E763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08">
          <xdr:nvSpPr>
            <xdr:cNvPr id="28" name="Prostokąt 27">
              <a:extLst>
                <a:ext uri="{FF2B5EF4-FFF2-40B4-BE49-F238E27FC236}">
                  <a16:creationId xmlns="" xmlns:a16="http://schemas.microsoft.com/office/drawing/2014/main" id="{0BBB34C8-FE7D-4218-B91F-F5AE313AC58A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EABB9BB-CDF6-4CC2-BE7E-27727C00822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4" name="Łącznik prosty 3">
            <a:extLst>
              <a:ext uri="{FF2B5EF4-FFF2-40B4-BE49-F238E27FC236}">
                <a16:creationId xmlns="" xmlns:a16="http://schemas.microsoft.com/office/drawing/2014/main" id="{0FB94C14-D33D-40B5-9954-309CCCE3F8D9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Łącznik prosty 4">
            <a:extLst>
              <a:ext uri="{FF2B5EF4-FFF2-40B4-BE49-F238E27FC236}">
                <a16:creationId xmlns="" xmlns:a16="http://schemas.microsoft.com/office/drawing/2014/main" id="{50F88572-4E55-44BB-A56D-D3B49F3D2788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Łącznik prosty 5">
            <a:extLst>
              <a:ext uri="{FF2B5EF4-FFF2-40B4-BE49-F238E27FC236}">
                <a16:creationId xmlns="" xmlns:a16="http://schemas.microsoft.com/office/drawing/2014/main" id="{0842A1BD-94E7-4AED-946D-4AABF79B7DE2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Łącznik prosty 6">
            <a:extLst>
              <a:ext uri="{FF2B5EF4-FFF2-40B4-BE49-F238E27FC236}">
                <a16:creationId xmlns="" xmlns:a16="http://schemas.microsoft.com/office/drawing/2014/main" id="{471DBB77-3FBD-4D82-8150-C44907B5AB31}"/>
              </a:ext>
            </a:extLst>
          </xdr:cNvPr>
          <xdr:cNvCxnSpPr>
            <a:stCxn id="14" idx="0"/>
          </xdr:cNvCxnSpPr>
        </xdr:nvCxnSpPr>
        <xdr:spPr>
          <a:xfrm flipH="1">
            <a:off x="3734729" y="371673"/>
            <a:ext cx="949436" cy="7380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Łącznik prosty 7">
            <a:extLst>
              <a:ext uri="{FF2B5EF4-FFF2-40B4-BE49-F238E27FC236}">
                <a16:creationId xmlns="" xmlns:a16="http://schemas.microsoft.com/office/drawing/2014/main" id="{D941C703-A2E4-441F-A91D-E1CD0B4107C7}"/>
              </a:ext>
            </a:extLst>
          </xdr:cNvPr>
          <xdr:cNvCxnSpPr/>
        </xdr:nvCxnSpPr>
        <xdr:spPr>
          <a:xfrm flipV="1">
            <a:off x="5269868" y="9373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309300</xdr:colOff>
      <xdr:row>0</xdr:row>
      <xdr:rowOff>0</xdr:rowOff>
    </xdr:from>
    <xdr:to>
      <xdr:col>11</xdr:col>
      <xdr:colOff>542976</xdr:colOff>
      <xdr:row>0</xdr:row>
      <xdr:rowOff>741156</xdr:rowOff>
    </xdr:to>
    <xdr:grpSp>
      <xdr:nvGrpSpPr>
        <xdr:cNvPr id="29" name="Grupa 28">
          <a:extLst>
            <a:ext uri="{FF2B5EF4-FFF2-40B4-BE49-F238E27FC236}">
              <a16:creationId xmlns="" xmlns:a16="http://schemas.microsoft.com/office/drawing/2014/main" id="{8795AAD6-77D7-4F71-9D91-DF06AE761B52}"/>
            </a:ext>
          </a:extLst>
        </xdr:cNvPr>
        <xdr:cNvGrpSpPr/>
      </xdr:nvGrpSpPr>
      <xdr:grpSpPr>
        <a:xfrm>
          <a:off x="3982140" y="0"/>
          <a:ext cx="1993896" cy="741156"/>
          <a:chOff x="2981764" y="0"/>
          <a:chExt cx="2280771" cy="746788"/>
        </a:xfrm>
      </xdr:grpSpPr>
      <xdr:grpSp>
        <xdr:nvGrpSpPr>
          <xdr:cNvPr id="30" name="Grupa 29">
            <a:extLst>
              <a:ext uri="{FF2B5EF4-FFF2-40B4-BE49-F238E27FC236}">
                <a16:creationId xmlns="" xmlns:a16="http://schemas.microsoft.com/office/drawing/2014/main" id="{89F65D02-B361-411C-AD74-D5C2BB36BF1A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09">
          <xdr:nvSpPr>
            <xdr:cNvPr id="37" name="Prostokąt 36">
              <a:extLst>
                <a:ext uri="{FF2B5EF4-FFF2-40B4-BE49-F238E27FC236}">
                  <a16:creationId xmlns="" xmlns:a16="http://schemas.microsoft.com/office/drawing/2014/main" id="{3137CEA7-E688-4686-B7B5-D514CE140C32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3D7FCCDB-155D-48E2-A70E-701DCC8D2F3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09">
          <xdr:nvSpPr>
            <xdr:cNvPr id="38" name="Prostokąt 37">
              <a:extLst>
                <a:ext uri="{FF2B5EF4-FFF2-40B4-BE49-F238E27FC236}">
                  <a16:creationId xmlns="" xmlns:a16="http://schemas.microsoft.com/office/drawing/2014/main" id="{6205252F-F61D-4E2E-B619-BA7E853B6B0D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B49AC7C-E0FD-4E56-B009-4BA4F769605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09">
          <xdr:nvSpPr>
            <xdr:cNvPr id="39" name="Prostokąt 38">
              <a:extLst>
                <a:ext uri="{FF2B5EF4-FFF2-40B4-BE49-F238E27FC236}">
                  <a16:creationId xmlns="" xmlns:a16="http://schemas.microsoft.com/office/drawing/2014/main" id="{4597A070-A8C9-4759-BF49-A03374A6A1A9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90E8447-64AA-46D9-8494-2A62E9A3784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An5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09">
          <xdr:nvSpPr>
            <xdr:cNvPr id="40" name="Prostokąt 39">
              <a:extLst>
                <a:ext uri="{FF2B5EF4-FFF2-40B4-BE49-F238E27FC236}">
                  <a16:creationId xmlns="" xmlns:a16="http://schemas.microsoft.com/office/drawing/2014/main" id="{5D4B77DE-1218-4530-B29E-A268730AC5E1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658795A-654C-4F1C-8A40-E27F3C77B59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09">
          <xdr:nvSpPr>
            <xdr:cNvPr id="41" name="Prostokąt 40">
              <a:extLst>
                <a:ext uri="{FF2B5EF4-FFF2-40B4-BE49-F238E27FC236}">
                  <a16:creationId xmlns="" xmlns:a16="http://schemas.microsoft.com/office/drawing/2014/main" id="{DD2A5533-6B55-4D88-B629-D704EEB542EA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8E8C8AA-79E8-4BDB-9C99-B30E6F4D396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09">
          <xdr:nvSpPr>
            <xdr:cNvPr id="42" name="Prostokąt 41">
              <a:extLst>
                <a:ext uri="{FF2B5EF4-FFF2-40B4-BE49-F238E27FC236}">
                  <a16:creationId xmlns="" xmlns:a16="http://schemas.microsoft.com/office/drawing/2014/main" id="{207A8BDB-3185-4F9D-B920-382B6051A4D6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4F97532-6874-4CB4-B09D-D05A9665FCD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An19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09">
          <xdr:nvSpPr>
            <xdr:cNvPr id="43" name="Prostokąt 42">
              <a:extLst>
                <a:ext uri="{FF2B5EF4-FFF2-40B4-BE49-F238E27FC236}">
                  <a16:creationId xmlns="" xmlns:a16="http://schemas.microsoft.com/office/drawing/2014/main" id="{03955E6E-C22C-49E6-910D-B21DF3DC92FD}"/>
                </a:ext>
              </a:extLst>
            </xdr:cNvPr>
            <xdr:cNvSpPr/>
          </xdr:nvSpPr>
          <xdr:spPr>
            <a:xfrm>
              <a:off x="5129680" y="177072"/>
              <a:ext cx="763644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2CEC78C2-9D98-41F4-A042-1912BC560F74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pt 21.04</a:t>
              </a:fld>
              <a:endParaRPr lang="pl-PL" sz="1100"/>
            </a:p>
          </xdr:txBody>
        </xdr:sp>
        <xdr:sp macro="" textlink="$P$409">
          <xdr:nvSpPr>
            <xdr:cNvPr id="44" name="Prostokąt 43">
              <a:extLst>
                <a:ext uri="{FF2B5EF4-FFF2-40B4-BE49-F238E27FC236}">
                  <a16:creationId xmlns="" xmlns:a16="http://schemas.microsoft.com/office/drawing/2014/main" id="{AEF56B61-137E-4899-9C89-6D5A4C322086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CA1BCE0-104D-450F-AE56-E8FC5F55CAA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An7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09">
          <xdr:nvSpPr>
            <xdr:cNvPr id="45" name="Prostokąt 44">
              <a:extLst>
                <a:ext uri="{FF2B5EF4-FFF2-40B4-BE49-F238E27FC236}">
                  <a16:creationId xmlns="" xmlns:a16="http://schemas.microsoft.com/office/drawing/2014/main" id="{5972B371-3E11-4F92-A278-D180C10FB0B5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958070E-511F-4DE0-9473-6594E281644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An6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09">
          <xdr:nvSpPr>
            <xdr:cNvPr id="46" name="Prostokąt 45">
              <a:extLst>
                <a:ext uri="{FF2B5EF4-FFF2-40B4-BE49-F238E27FC236}">
                  <a16:creationId xmlns="" xmlns:a16="http://schemas.microsoft.com/office/drawing/2014/main" id="{EC8D4CD7-C47C-47FD-9C10-9DB630C8E37F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265C405-0983-4751-8362-CA13C0A2F3D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09">
          <xdr:nvSpPr>
            <xdr:cNvPr id="47" name="Prostokąt 46">
              <a:extLst>
                <a:ext uri="{FF2B5EF4-FFF2-40B4-BE49-F238E27FC236}">
                  <a16:creationId xmlns="" xmlns:a16="http://schemas.microsoft.com/office/drawing/2014/main" id="{056F2F62-4586-4A97-A0F1-B5E71F9DA4F9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444C4F6-7377-4377-80B2-01DBB85D837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An23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09">
          <xdr:nvSpPr>
            <xdr:cNvPr id="48" name="Prostokąt 47">
              <a:extLst>
                <a:ext uri="{FF2B5EF4-FFF2-40B4-BE49-F238E27FC236}">
                  <a16:creationId xmlns="" xmlns:a16="http://schemas.microsoft.com/office/drawing/2014/main" id="{E1E7FF19-184B-46AC-B1BA-B2C15217638B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986C7AA-5902-48AC-9478-40FFE6C8C76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09">
          <xdr:nvSpPr>
            <xdr:cNvPr id="49" name="Prostokąt 48">
              <a:extLst>
                <a:ext uri="{FF2B5EF4-FFF2-40B4-BE49-F238E27FC236}">
                  <a16:creationId xmlns="" xmlns:a16="http://schemas.microsoft.com/office/drawing/2014/main" id="{FEF5383C-020E-4570-98F0-E77E4C2BF2B2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25DAA93-99EE-48B5-9BD6-0BA391D99AF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09">
          <xdr:nvSpPr>
            <xdr:cNvPr id="50" name="Prostokąt 49">
              <a:extLst>
                <a:ext uri="{FF2B5EF4-FFF2-40B4-BE49-F238E27FC236}">
                  <a16:creationId xmlns="" xmlns:a16="http://schemas.microsoft.com/office/drawing/2014/main" id="{23621EF4-F0BE-4CE0-A815-F7DB2ECF852C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6F60642-9DBD-45CB-805A-3DE46AFF6E7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09">
          <xdr:nvSpPr>
            <xdr:cNvPr id="51" name="Prostokąt 50">
              <a:extLst>
                <a:ext uri="{FF2B5EF4-FFF2-40B4-BE49-F238E27FC236}">
                  <a16:creationId xmlns="" xmlns:a16="http://schemas.microsoft.com/office/drawing/2014/main" id="{45977B80-1751-4A56-97CD-5F6A04F15AEE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F6122C4-84E7-43E1-9C52-4E9448A69E9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09">
          <xdr:nvSpPr>
            <xdr:cNvPr id="52" name="Prostokąt 51">
              <a:extLst>
                <a:ext uri="{FF2B5EF4-FFF2-40B4-BE49-F238E27FC236}">
                  <a16:creationId xmlns="" xmlns:a16="http://schemas.microsoft.com/office/drawing/2014/main" id="{573B62F4-FEDB-4F6A-90D8-D27501993103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618158CB-6875-4521-9804-DBCF1AEF856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09">
          <xdr:nvSpPr>
            <xdr:cNvPr id="53" name="Prostokąt 52">
              <a:extLst>
                <a:ext uri="{FF2B5EF4-FFF2-40B4-BE49-F238E27FC236}">
                  <a16:creationId xmlns="" xmlns:a16="http://schemas.microsoft.com/office/drawing/2014/main" id="{8B8AF5D1-2829-494F-BE78-15C6AB24B2BE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F1F9847-4A60-4547-BDE6-F126CBB4CE7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An10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09">
          <xdr:nvSpPr>
            <xdr:cNvPr id="54" name="Prostokąt 53">
              <a:extLst>
                <a:ext uri="{FF2B5EF4-FFF2-40B4-BE49-F238E27FC236}">
                  <a16:creationId xmlns="" xmlns:a16="http://schemas.microsoft.com/office/drawing/2014/main" id="{7109B292-3197-449F-8BF9-FD7D771F0FBE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9239A41-6CE3-40AD-9E36-C6B9975BFAB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An11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09">
          <xdr:nvSpPr>
            <xdr:cNvPr id="55" name="Prostokąt 54">
              <a:extLst>
                <a:ext uri="{FF2B5EF4-FFF2-40B4-BE49-F238E27FC236}">
                  <a16:creationId xmlns="" xmlns:a16="http://schemas.microsoft.com/office/drawing/2014/main" id="{F54F1033-030E-40F5-BA9E-C39454165E95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67D68989-2C56-40F6-8FBB-5CB24274DB9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09">
          <xdr:nvSpPr>
            <xdr:cNvPr id="56" name="Prostokąt 55">
              <a:extLst>
                <a:ext uri="{FF2B5EF4-FFF2-40B4-BE49-F238E27FC236}">
                  <a16:creationId xmlns="" xmlns:a16="http://schemas.microsoft.com/office/drawing/2014/main" id="{C5D17C56-D61C-41A1-85AE-77F5268EAB08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03CD350-8818-41F2-9495-5A0B461D564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31" name="Łącznik prosty 30">
            <a:extLst>
              <a:ext uri="{FF2B5EF4-FFF2-40B4-BE49-F238E27FC236}">
                <a16:creationId xmlns="" xmlns:a16="http://schemas.microsoft.com/office/drawing/2014/main" id="{13C4E27E-F63F-4298-8AE9-EC4A1D57F263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Łącznik prosty 31">
            <a:extLst>
              <a:ext uri="{FF2B5EF4-FFF2-40B4-BE49-F238E27FC236}">
                <a16:creationId xmlns="" xmlns:a16="http://schemas.microsoft.com/office/drawing/2014/main" id="{20A45C5A-442F-4D05-BD5E-6EC9F59C77FB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Łącznik prosty 32">
            <a:extLst>
              <a:ext uri="{FF2B5EF4-FFF2-40B4-BE49-F238E27FC236}">
                <a16:creationId xmlns="" xmlns:a16="http://schemas.microsoft.com/office/drawing/2014/main" id="{AB7A767E-F45C-4CF9-B6CF-9F072B1435FF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Łącznik prosty 33">
            <a:extLst>
              <a:ext uri="{FF2B5EF4-FFF2-40B4-BE49-F238E27FC236}">
                <a16:creationId xmlns="" xmlns:a16="http://schemas.microsoft.com/office/drawing/2014/main" id="{E791B7D9-EFF0-4764-985F-07DB6BF33967}"/>
              </a:ext>
            </a:extLst>
          </xdr:cNvPr>
          <xdr:cNvCxnSpPr>
            <a:stCxn id="42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Łącznik prosty 34">
            <a:extLst>
              <a:ext uri="{FF2B5EF4-FFF2-40B4-BE49-F238E27FC236}">
                <a16:creationId xmlns="" xmlns:a16="http://schemas.microsoft.com/office/drawing/2014/main" id="{03F6D30A-539F-48AC-B38F-E3ACE4CE4659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Łącznik prosty 35">
            <a:extLst>
              <a:ext uri="{FF2B5EF4-FFF2-40B4-BE49-F238E27FC236}">
                <a16:creationId xmlns="" xmlns:a16="http://schemas.microsoft.com/office/drawing/2014/main" id="{A728D3E0-3FD1-4BC9-9616-DFC418D22B31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14221</xdr:colOff>
      <xdr:row>0</xdr:row>
      <xdr:rowOff>-9525</xdr:rowOff>
    </xdr:from>
    <xdr:to>
      <xdr:col>15</xdr:col>
      <xdr:colOff>392677</xdr:colOff>
      <xdr:row>0</xdr:row>
      <xdr:rowOff>731631</xdr:rowOff>
    </xdr:to>
    <xdr:grpSp>
      <xdr:nvGrpSpPr>
        <xdr:cNvPr id="57" name="Grupa 56">
          <a:extLst>
            <a:ext uri="{FF2B5EF4-FFF2-40B4-BE49-F238E27FC236}">
              <a16:creationId xmlns="" xmlns:a16="http://schemas.microsoft.com/office/drawing/2014/main" id="{CB63F625-72B3-402D-9926-772EF5151408}"/>
            </a:ext>
          </a:extLst>
        </xdr:cNvPr>
        <xdr:cNvGrpSpPr/>
      </xdr:nvGrpSpPr>
      <xdr:grpSpPr>
        <a:xfrm>
          <a:off x="6034021" y="-9525"/>
          <a:ext cx="2138676" cy="741156"/>
          <a:chOff x="2981764" y="0"/>
          <a:chExt cx="2280771" cy="746788"/>
        </a:xfrm>
      </xdr:grpSpPr>
      <xdr:grpSp>
        <xdr:nvGrpSpPr>
          <xdr:cNvPr id="58" name="Grupa 57">
            <a:extLst>
              <a:ext uri="{FF2B5EF4-FFF2-40B4-BE49-F238E27FC236}">
                <a16:creationId xmlns="" xmlns:a16="http://schemas.microsoft.com/office/drawing/2014/main" id="{4E6238A5-DDAE-4F13-B09F-AD2DAA5188F7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0">
          <xdr:nvSpPr>
            <xdr:cNvPr id="65" name="Prostokąt 64">
              <a:extLst>
                <a:ext uri="{FF2B5EF4-FFF2-40B4-BE49-F238E27FC236}">
                  <a16:creationId xmlns="" xmlns:a16="http://schemas.microsoft.com/office/drawing/2014/main" id="{5BCD4648-4D78-4C8E-9200-9FD74CCA271A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F0774DA8-051F-467E-AF6E-372276EA90F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0">
          <xdr:nvSpPr>
            <xdr:cNvPr id="66" name="Prostokąt 65">
              <a:extLst>
                <a:ext uri="{FF2B5EF4-FFF2-40B4-BE49-F238E27FC236}">
                  <a16:creationId xmlns="" xmlns:a16="http://schemas.microsoft.com/office/drawing/2014/main" id="{D9E6A098-8FF4-4445-B023-41F550600B59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E1D3988-C3CA-41CE-A88D-434B0CE7842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0">
          <xdr:nvSpPr>
            <xdr:cNvPr id="67" name="Prostokąt 66">
              <a:extLst>
                <a:ext uri="{FF2B5EF4-FFF2-40B4-BE49-F238E27FC236}">
                  <a16:creationId xmlns="" xmlns:a16="http://schemas.microsoft.com/office/drawing/2014/main" id="{8FE36BD2-F7B8-41DB-91D9-316E67A6CA3A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6E60E8EB-51F3-4E33-B246-08EDB9D2572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0">
          <xdr:nvSpPr>
            <xdr:cNvPr id="68" name="Prostokąt 67">
              <a:extLst>
                <a:ext uri="{FF2B5EF4-FFF2-40B4-BE49-F238E27FC236}">
                  <a16:creationId xmlns="" xmlns:a16="http://schemas.microsoft.com/office/drawing/2014/main" id="{8C9D84FB-BA44-4663-973F-59C427D3B770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5D8F34D-A69E-4BC2-8771-74B246EEBDF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0">
          <xdr:nvSpPr>
            <xdr:cNvPr id="69" name="Prostokąt 68">
              <a:extLst>
                <a:ext uri="{FF2B5EF4-FFF2-40B4-BE49-F238E27FC236}">
                  <a16:creationId xmlns="" xmlns:a16="http://schemas.microsoft.com/office/drawing/2014/main" id="{23A58DB6-D98D-454F-A063-3577BFADA8FA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62EADE3-E8E1-433B-8267-5C836CBB6F7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0">
          <xdr:nvSpPr>
            <xdr:cNvPr id="70" name="Prostokąt 69">
              <a:extLst>
                <a:ext uri="{FF2B5EF4-FFF2-40B4-BE49-F238E27FC236}">
                  <a16:creationId xmlns="" xmlns:a16="http://schemas.microsoft.com/office/drawing/2014/main" id="{053D4B95-0616-4B3D-BBDD-2EEE2EE94466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741A090-1E3B-4C2A-A7F2-EE60A588F70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0">
          <xdr:nvSpPr>
            <xdr:cNvPr id="71" name="Prostokąt 70">
              <a:extLst>
                <a:ext uri="{FF2B5EF4-FFF2-40B4-BE49-F238E27FC236}">
                  <a16:creationId xmlns="" xmlns:a16="http://schemas.microsoft.com/office/drawing/2014/main" id="{CD90D8BC-58F9-4E37-8D35-A334CE1AB813}"/>
                </a:ext>
              </a:extLst>
            </xdr:cNvPr>
            <xdr:cNvSpPr/>
          </xdr:nvSpPr>
          <xdr:spPr>
            <a:xfrm>
              <a:off x="5129680" y="177072"/>
              <a:ext cx="665819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63C89B81-2781-480E-A061-9665C28D73F3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sob 22.04</a:t>
              </a:fld>
              <a:endParaRPr lang="pl-PL" sz="1100"/>
            </a:p>
          </xdr:txBody>
        </xdr:sp>
        <xdr:sp macro="" textlink="$P$410">
          <xdr:nvSpPr>
            <xdr:cNvPr id="72" name="Prostokąt 71">
              <a:extLst>
                <a:ext uri="{FF2B5EF4-FFF2-40B4-BE49-F238E27FC236}">
                  <a16:creationId xmlns="" xmlns:a16="http://schemas.microsoft.com/office/drawing/2014/main" id="{CCD868A5-3D6D-44CC-A973-3132955BCC6C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F549DE2-1EA3-44D2-8AFB-581C061C568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0">
          <xdr:nvSpPr>
            <xdr:cNvPr id="73" name="Prostokąt 72">
              <a:extLst>
                <a:ext uri="{FF2B5EF4-FFF2-40B4-BE49-F238E27FC236}">
                  <a16:creationId xmlns="" xmlns:a16="http://schemas.microsoft.com/office/drawing/2014/main" id="{84360507-C100-4999-B492-0FAA67570443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2EDDB30-F202-44DD-B834-703D20BDE61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0">
          <xdr:nvSpPr>
            <xdr:cNvPr id="74" name="Prostokąt 73">
              <a:extLst>
                <a:ext uri="{FF2B5EF4-FFF2-40B4-BE49-F238E27FC236}">
                  <a16:creationId xmlns="" xmlns:a16="http://schemas.microsoft.com/office/drawing/2014/main" id="{5730AEC3-9608-44A9-BED0-6A56101B489B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B5A00AC-F291-4A89-8F66-766EB6759C4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0">
          <xdr:nvSpPr>
            <xdr:cNvPr id="75" name="Prostokąt 74">
              <a:extLst>
                <a:ext uri="{FF2B5EF4-FFF2-40B4-BE49-F238E27FC236}">
                  <a16:creationId xmlns="" xmlns:a16="http://schemas.microsoft.com/office/drawing/2014/main" id="{F66BB0A1-DE52-42F5-AC82-E2828E77639A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606E379A-4D7E-451C-8D1B-1C405394191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0">
          <xdr:nvSpPr>
            <xdr:cNvPr id="76" name="Prostokąt 75">
              <a:extLst>
                <a:ext uri="{FF2B5EF4-FFF2-40B4-BE49-F238E27FC236}">
                  <a16:creationId xmlns="" xmlns:a16="http://schemas.microsoft.com/office/drawing/2014/main" id="{4325AE64-EE6B-4B1E-A546-7DF0938F2707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2F8BC54-A151-45DD-9B2C-85FBA01408A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0">
          <xdr:nvSpPr>
            <xdr:cNvPr id="77" name="Prostokąt 76">
              <a:extLst>
                <a:ext uri="{FF2B5EF4-FFF2-40B4-BE49-F238E27FC236}">
                  <a16:creationId xmlns="" xmlns:a16="http://schemas.microsoft.com/office/drawing/2014/main" id="{85F9DCA3-D519-417D-B50A-F1576E865AFC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19A00EA-D83B-4620-A439-4F3721F028D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0">
          <xdr:nvSpPr>
            <xdr:cNvPr id="78" name="Prostokąt 77">
              <a:extLst>
                <a:ext uri="{FF2B5EF4-FFF2-40B4-BE49-F238E27FC236}">
                  <a16:creationId xmlns="" xmlns:a16="http://schemas.microsoft.com/office/drawing/2014/main" id="{8FBEECD5-B2F7-4C4C-BFBA-BBECF0BC9264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A999774-BC36-48C6-9509-769D5D0C5F4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0">
          <xdr:nvSpPr>
            <xdr:cNvPr id="79" name="Prostokąt 78">
              <a:extLst>
                <a:ext uri="{FF2B5EF4-FFF2-40B4-BE49-F238E27FC236}">
                  <a16:creationId xmlns="" xmlns:a16="http://schemas.microsoft.com/office/drawing/2014/main" id="{F9B6F50F-025B-42B7-BD12-0EA894F8C249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C59224F-A743-45DC-8793-D40944DD7A8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0">
          <xdr:nvSpPr>
            <xdr:cNvPr id="80" name="Prostokąt 79">
              <a:extLst>
                <a:ext uri="{FF2B5EF4-FFF2-40B4-BE49-F238E27FC236}">
                  <a16:creationId xmlns="" xmlns:a16="http://schemas.microsoft.com/office/drawing/2014/main" id="{BB64D8AF-3387-42DA-8D6B-EA47033A2BEB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4623578-082F-4614-95CB-6C6DAADF40C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10">
          <xdr:nvSpPr>
            <xdr:cNvPr id="81" name="Prostokąt 80">
              <a:extLst>
                <a:ext uri="{FF2B5EF4-FFF2-40B4-BE49-F238E27FC236}">
                  <a16:creationId xmlns="" xmlns:a16="http://schemas.microsoft.com/office/drawing/2014/main" id="{95A82F33-E057-430D-B833-E594C5A52B1F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41FF040-A56F-425E-8C72-D1351A7B8B9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0">
          <xdr:nvSpPr>
            <xdr:cNvPr id="82" name="Prostokąt 81">
              <a:extLst>
                <a:ext uri="{FF2B5EF4-FFF2-40B4-BE49-F238E27FC236}">
                  <a16:creationId xmlns="" xmlns:a16="http://schemas.microsoft.com/office/drawing/2014/main" id="{B213135A-3C57-47B1-875C-454E7A082CCE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5F7996D-D219-4004-8E71-44AE9AEFBC8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0">
          <xdr:nvSpPr>
            <xdr:cNvPr id="83" name="Prostokąt 82">
              <a:extLst>
                <a:ext uri="{FF2B5EF4-FFF2-40B4-BE49-F238E27FC236}">
                  <a16:creationId xmlns="" xmlns:a16="http://schemas.microsoft.com/office/drawing/2014/main" id="{EA108DBD-581E-48C9-BC70-A061D5DCAE74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0ABD1E2-3743-41EA-A455-75EA8BAE089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0">
          <xdr:nvSpPr>
            <xdr:cNvPr id="84" name="Prostokąt 83">
              <a:extLst>
                <a:ext uri="{FF2B5EF4-FFF2-40B4-BE49-F238E27FC236}">
                  <a16:creationId xmlns="" xmlns:a16="http://schemas.microsoft.com/office/drawing/2014/main" id="{8BA9991C-4BAD-4D50-A28E-F91EBC9BC339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2D9BABB-5D6A-4F9C-B0C5-E150A15BDE0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59" name="Łącznik prosty 58">
            <a:extLst>
              <a:ext uri="{FF2B5EF4-FFF2-40B4-BE49-F238E27FC236}">
                <a16:creationId xmlns="" xmlns:a16="http://schemas.microsoft.com/office/drawing/2014/main" id="{D0B9AD83-8676-47C2-BCAD-B437775379BF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Łącznik prosty 59">
            <a:extLst>
              <a:ext uri="{FF2B5EF4-FFF2-40B4-BE49-F238E27FC236}">
                <a16:creationId xmlns="" xmlns:a16="http://schemas.microsoft.com/office/drawing/2014/main" id="{C4C8549E-3FC0-44C9-B350-EFE265808584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Łącznik prosty 60">
            <a:extLst>
              <a:ext uri="{FF2B5EF4-FFF2-40B4-BE49-F238E27FC236}">
                <a16:creationId xmlns="" xmlns:a16="http://schemas.microsoft.com/office/drawing/2014/main" id="{A7738C6A-B777-45F0-8012-3B1CB9ABC5CC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Łącznik prosty 61">
            <a:extLst>
              <a:ext uri="{FF2B5EF4-FFF2-40B4-BE49-F238E27FC236}">
                <a16:creationId xmlns="" xmlns:a16="http://schemas.microsoft.com/office/drawing/2014/main" id="{4B864A1D-050C-4EC1-A3B1-1BE7EA07BE68}"/>
              </a:ext>
            </a:extLst>
          </xdr:cNvPr>
          <xdr:cNvCxnSpPr>
            <a:stCxn id="70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Łącznik prosty 62">
            <a:extLst>
              <a:ext uri="{FF2B5EF4-FFF2-40B4-BE49-F238E27FC236}">
                <a16:creationId xmlns="" xmlns:a16="http://schemas.microsoft.com/office/drawing/2014/main" id="{D9042668-C0C7-4347-8479-17DD9CDE14A2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Łącznik prosty 63">
            <a:extLst>
              <a:ext uri="{FF2B5EF4-FFF2-40B4-BE49-F238E27FC236}">
                <a16:creationId xmlns="" xmlns:a16="http://schemas.microsoft.com/office/drawing/2014/main" id="{90050836-0BFE-417A-8A3A-FE9B1A1B4D0A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454472</xdr:colOff>
      <xdr:row>0</xdr:row>
      <xdr:rowOff>-28575</xdr:rowOff>
    </xdr:from>
    <xdr:to>
      <xdr:col>19</xdr:col>
      <xdr:colOff>222803</xdr:colOff>
      <xdr:row>0</xdr:row>
      <xdr:rowOff>712581</xdr:rowOff>
    </xdr:to>
    <xdr:grpSp>
      <xdr:nvGrpSpPr>
        <xdr:cNvPr id="85" name="Grupa 84">
          <a:extLst>
            <a:ext uri="{FF2B5EF4-FFF2-40B4-BE49-F238E27FC236}">
              <a16:creationId xmlns="" xmlns:a16="http://schemas.microsoft.com/office/drawing/2014/main" id="{02BEADC7-D329-48A4-B7EB-3FD66C7AC61A}"/>
            </a:ext>
          </a:extLst>
        </xdr:cNvPr>
        <xdr:cNvGrpSpPr/>
      </xdr:nvGrpSpPr>
      <xdr:grpSpPr>
        <a:xfrm>
          <a:off x="8234492" y="-28575"/>
          <a:ext cx="2115291" cy="741156"/>
          <a:chOff x="2981764" y="0"/>
          <a:chExt cx="2280771" cy="746788"/>
        </a:xfrm>
      </xdr:grpSpPr>
      <xdr:grpSp>
        <xdr:nvGrpSpPr>
          <xdr:cNvPr id="86" name="Grupa 85">
            <a:extLst>
              <a:ext uri="{FF2B5EF4-FFF2-40B4-BE49-F238E27FC236}">
                <a16:creationId xmlns="" xmlns:a16="http://schemas.microsoft.com/office/drawing/2014/main" id="{25A9AE5E-FC23-4CF7-B35D-DC735CDB8FAF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1">
          <xdr:nvSpPr>
            <xdr:cNvPr id="93" name="Prostokąt 92">
              <a:extLst>
                <a:ext uri="{FF2B5EF4-FFF2-40B4-BE49-F238E27FC236}">
                  <a16:creationId xmlns="" xmlns:a16="http://schemas.microsoft.com/office/drawing/2014/main" id="{AE4937AD-D97A-49A3-A6FB-E7423DA81252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DAB96C0C-D270-4C07-9173-F3953DAC711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1">
          <xdr:nvSpPr>
            <xdr:cNvPr id="94" name="Prostokąt 93">
              <a:extLst>
                <a:ext uri="{FF2B5EF4-FFF2-40B4-BE49-F238E27FC236}">
                  <a16:creationId xmlns="" xmlns:a16="http://schemas.microsoft.com/office/drawing/2014/main" id="{DEC04F3C-50FD-4363-A676-AF920E7A2064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3974E6E-8218-4238-A04A-8804B0072AB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1">
          <xdr:nvSpPr>
            <xdr:cNvPr id="95" name="Prostokąt 94">
              <a:extLst>
                <a:ext uri="{FF2B5EF4-FFF2-40B4-BE49-F238E27FC236}">
                  <a16:creationId xmlns="" xmlns:a16="http://schemas.microsoft.com/office/drawing/2014/main" id="{11D7E67E-75F4-40C8-BD58-1A3B26380211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D29995F-A83F-4810-AB28-0306EEB2CCA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1">
          <xdr:nvSpPr>
            <xdr:cNvPr id="96" name="Prostokąt 95">
              <a:extLst>
                <a:ext uri="{FF2B5EF4-FFF2-40B4-BE49-F238E27FC236}">
                  <a16:creationId xmlns="" xmlns:a16="http://schemas.microsoft.com/office/drawing/2014/main" id="{5F24921D-9916-42E7-AAB6-93471D38D5ED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8430BD5-1D16-4A08-951E-D7759A38C57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1">
          <xdr:nvSpPr>
            <xdr:cNvPr id="97" name="Prostokąt 96">
              <a:extLst>
                <a:ext uri="{FF2B5EF4-FFF2-40B4-BE49-F238E27FC236}">
                  <a16:creationId xmlns="" xmlns:a16="http://schemas.microsoft.com/office/drawing/2014/main" id="{4F94FFFD-B06D-454B-8674-DC49B9317591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8D8BAF0-58C0-411A-8420-710C14401EB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1">
          <xdr:nvSpPr>
            <xdr:cNvPr id="98" name="Prostokąt 97">
              <a:extLst>
                <a:ext uri="{FF2B5EF4-FFF2-40B4-BE49-F238E27FC236}">
                  <a16:creationId xmlns="" xmlns:a16="http://schemas.microsoft.com/office/drawing/2014/main" id="{94AB5111-4D88-406F-8C14-F5372C38C44C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A3D1E04-D36F-4C70-97E3-E1B2DC6679C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1">
          <xdr:nvSpPr>
            <xdr:cNvPr id="99" name="Prostokąt 98">
              <a:extLst>
                <a:ext uri="{FF2B5EF4-FFF2-40B4-BE49-F238E27FC236}">
                  <a16:creationId xmlns="" xmlns:a16="http://schemas.microsoft.com/office/drawing/2014/main" id="{AE2C46C9-A856-4EC0-8126-55452C1FE6FD}"/>
                </a:ext>
              </a:extLst>
            </xdr:cNvPr>
            <xdr:cNvSpPr/>
          </xdr:nvSpPr>
          <xdr:spPr>
            <a:xfrm>
              <a:off x="5129680" y="177072"/>
              <a:ext cx="668678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D7BDB04F-4B73-4513-9EE5-2799400D8133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niedz 23.04</a:t>
              </a:fld>
              <a:endParaRPr lang="pl-PL" sz="1100"/>
            </a:p>
          </xdr:txBody>
        </xdr:sp>
        <xdr:sp macro="" textlink="$P$411">
          <xdr:nvSpPr>
            <xdr:cNvPr id="100" name="Prostokąt 99">
              <a:extLst>
                <a:ext uri="{FF2B5EF4-FFF2-40B4-BE49-F238E27FC236}">
                  <a16:creationId xmlns="" xmlns:a16="http://schemas.microsoft.com/office/drawing/2014/main" id="{D2332E6A-D5E8-458A-84D2-5BF4437ED47F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9C32F70-418B-4ECE-ACD3-B68E0549E83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1">
          <xdr:nvSpPr>
            <xdr:cNvPr id="101" name="Prostokąt 100">
              <a:extLst>
                <a:ext uri="{FF2B5EF4-FFF2-40B4-BE49-F238E27FC236}">
                  <a16:creationId xmlns="" xmlns:a16="http://schemas.microsoft.com/office/drawing/2014/main" id="{FCBB98F4-5C38-4086-806E-886A6C6A3826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4796BA9-8CA4-438E-ACED-F4D0E76A32D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1">
          <xdr:nvSpPr>
            <xdr:cNvPr id="102" name="Prostokąt 101">
              <a:extLst>
                <a:ext uri="{FF2B5EF4-FFF2-40B4-BE49-F238E27FC236}">
                  <a16:creationId xmlns="" xmlns:a16="http://schemas.microsoft.com/office/drawing/2014/main" id="{B6A84C0D-B708-4DB6-B19D-AAC598502D79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4197BA9-E0EB-4F32-9C2A-96095862988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1">
          <xdr:nvSpPr>
            <xdr:cNvPr id="103" name="Prostokąt 102">
              <a:extLst>
                <a:ext uri="{FF2B5EF4-FFF2-40B4-BE49-F238E27FC236}">
                  <a16:creationId xmlns="" xmlns:a16="http://schemas.microsoft.com/office/drawing/2014/main" id="{F85A66DC-BF46-4C9B-B3BA-B27B29F77640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A62DB21-9705-4BC1-B0DA-F6518808E7B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1">
          <xdr:nvSpPr>
            <xdr:cNvPr id="104" name="Prostokąt 103">
              <a:extLst>
                <a:ext uri="{FF2B5EF4-FFF2-40B4-BE49-F238E27FC236}">
                  <a16:creationId xmlns="" xmlns:a16="http://schemas.microsoft.com/office/drawing/2014/main" id="{B96CE4B4-D4CB-4A81-8DEA-E22F11C3D03F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0FEB640-7366-4213-A620-BC511B0C942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1">
          <xdr:nvSpPr>
            <xdr:cNvPr id="105" name="Prostokąt 104">
              <a:extLst>
                <a:ext uri="{FF2B5EF4-FFF2-40B4-BE49-F238E27FC236}">
                  <a16:creationId xmlns="" xmlns:a16="http://schemas.microsoft.com/office/drawing/2014/main" id="{737B447D-50D4-44DE-83C9-8FB21C2BF0A1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AB959B1-B81D-488E-B110-A80FEDD95EB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1">
          <xdr:nvSpPr>
            <xdr:cNvPr id="106" name="Prostokąt 105">
              <a:extLst>
                <a:ext uri="{FF2B5EF4-FFF2-40B4-BE49-F238E27FC236}">
                  <a16:creationId xmlns="" xmlns:a16="http://schemas.microsoft.com/office/drawing/2014/main" id="{69817146-F9F5-4AB3-BD40-260EE29CC2B7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4370B67-477D-47F9-B322-74878D7F1C9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1">
          <xdr:nvSpPr>
            <xdr:cNvPr id="107" name="Prostokąt 106">
              <a:extLst>
                <a:ext uri="{FF2B5EF4-FFF2-40B4-BE49-F238E27FC236}">
                  <a16:creationId xmlns="" xmlns:a16="http://schemas.microsoft.com/office/drawing/2014/main" id="{1BDB5532-8404-43A0-8D38-3F1511DEAFB7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0E4C1BD-02FF-4434-8AF8-D0C7B1D87E7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1">
          <xdr:nvSpPr>
            <xdr:cNvPr id="108" name="Prostokąt 107">
              <a:extLst>
                <a:ext uri="{FF2B5EF4-FFF2-40B4-BE49-F238E27FC236}">
                  <a16:creationId xmlns="" xmlns:a16="http://schemas.microsoft.com/office/drawing/2014/main" id="{C2F69107-DF9E-4B9C-9C08-3130EB8338C8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48BE472-389E-47DF-9A40-F5A9B19BEB5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11">
          <xdr:nvSpPr>
            <xdr:cNvPr id="109" name="Prostokąt 108">
              <a:extLst>
                <a:ext uri="{FF2B5EF4-FFF2-40B4-BE49-F238E27FC236}">
                  <a16:creationId xmlns="" xmlns:a16="http://schemas.microsoft.com/office/drawing/2014/main" id="{15181D31-A233-4AAC-A872-B5FF3E6A0558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E66162A-783A-4E8E-946C-D360BD0D281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1">
          <xdr:nvSpPr>
            <xdr:cNvPr id="110" name="Prostokąt 109">
              <a:extLst>
                <a:ext uri="{FF2B5EF4-FFF2-40B4-BE49-F238E27FC236}">
                  <a16:creationId xmlns="" xmlns:a16="http://schemas.microsoft.com/office/drawing/2014/main" id="{FD0D8D2B-CB82-4509-A250-120B44D04333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4FFFB55-EAD4-4A7C-8F90-09732B6CAD5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1">
          <xdr:nvSpPr>
            <xdr:cNvPr id="111" name="Prostokąt 110">
              <a:extLst>
                <a:ext uri="{FF2B5EF4-FFF2-40B4-BE49-F238E27FC236}">
                  <a16:creationId xmlns="" xmlns:a16="http://schemas.microsoft.com/office/drawing/2014/main" id="{81701AC3-73F1-43FE-9451-853CA1AEB4A3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22C6191-4C5D-44CE-9C41-733AE98C9EC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1">
          <xdr:nvSpPr>
            <xdr:cNvPr id="112" name="Prostokąt 111">
              <a:extLst>
                <a:ext uri="{FF2B5EF4-FFF2-40B4-BE49-F238E27FC236}">
                  <a16:creationId xmlns="" xmlns:a16="http://schemas.microsoft.com/office/drawing/2014/main" id="{D33FA213-72A2-419C-AC11-F3EC7399F846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B3F4C4E-9BD1-44B9-A384-1DBAECD97EC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87" name="Łącznik prosty 86">
            <a:extLst>
              <a:ext uri="{FF2B5EF4-FFF2-40B4-BE49-F238E27FC236}">
                <a16:creationId xmlns="" xmlns:a16="http://schemas.microsoft.com/office/drawing/2014/main" id="{6B336030-0500-49B1-93A7-71FF4A214066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Łącznik prosty 87">
            <a:extLst>
              <a:ext uri="{FF2B5EF4-FFF2-40B4-BE49-F238E27FC236}">
                <a16:creationId xmlns="" xmlns:a16="http://schemas.microsoft.com/office/drawing/2014/main" id="{DBBF04A6-F918-428C-AF48-4E197741EF94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Łącznik prosty 88">
            <a:extLst>
              <a:ext uri="{FF2B5EF4-FFF2-40B4-BE49-F238E27FC236}">
                <a16:creationId xmlns="" xmlns:a16="http://schemas.microsoft.com/office/drawing/2014/main" id="{8BA51EF1-7E77-4AE4-96B5-1C2B3CF81E41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Łącznik prosty 89">
            <a:extLst>
              <a:ext uri="{FF2B5EF4-FFF2-40B4-BE49-F238E27FC236}">
                <a16:creationId xmlns="" xmlns:a16="http://schemas.microsoft.com/office/drawing/2014/main" id="{2666A682-C402-41BC-B8B3-D02316F543AA}"/>
              </a:ext>
            </a:extLst>
          </xdr:cNvPr>
          <xdr:cNvCxnSpPr>
            <a:cxnSpLocks/>
            <a:stCxn id="98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Łącznik prosty 90">
            <a:extLst>
              <a:ext uri="{FF2B5EF4-FFF2-40B4-BE49-F238E27FC236}">
                <a16:creationId xmlns="" xmlns:a16="http://schemas.microsoft.com/office/drawing/2014/main" id="{E9CEE6C9-97D4-4307-892E-B3530B3BEC5E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Łącznik prosty 91">
            <a:extLst>
              <a:ext uri="{FF2B5EF4-FFF2-40B4-BE49-F238E27FC236}">
                <a16:creationId xmlns="" xmlns:a16="http://schemas.microsoft.com/office/drawing/2014/main" id="{F92E8699-E893-4116-82AA-1B9B70345747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294124</xdr:colOff>
      <xdr:row>0</xdr:row>
      <xdr:rowOff>-38100</xdr:rowOff>
    </xdr:from>
    <xdr:to>
      <xdr:col>23</xdr:col>
      <xdr:colOff>62455</xdr:colOff>
      <xdr:row>0</xdr:row>
      <xdr:rowOff>696608</xdr:rowOff>
    </xdr:to>
    <xdr:grpSp>
      <xdr:nvGrpSpPr>
        <xdr:cNvPr id="113" name="Grupa 112">
          <a:extLst>
            <a:ext uri="{FF2B5EF4-FFF2-40B4-BE49-F238E27FC236}">
              <a16:creationId xmlns="" xmlns:a16="http://schemas.microsoft.com/office/drawing/2014/main" id="{C06B049B-D924-4BEC-997C-6A33871F79E2}"/>
            </a:ext>
          </a:extLst>
        </xdr:cNvPr>
        <xdr:cNvGrpSpPr/>
      </xdr:nvGrpSpPr>
      <xdr:grpSpPr>
        <a:xfrm>
          <a:off x="10421104" y="-38100"/>
          <a:ext cx="2100051" cy="734708"/>
          <a:chOff x="2981764" y="0"/>
          <a:chExt cx="2280771" cy="746788"/>
        </a:xfrm>
      </xdr:grpSpPr>
      <xdr:grpSp>
        <xdr:nvGrpSpPr>
          <xdr:cNvPr id="114" name="Grupa 113">
            <a:extLst>
              <a:ext uri="{FF2B5EF4-FFF2-40B4-BE49-F238E27FC236}">
                <a16:creationId xmlns="" xmlns:a16="http://schemas.microsoft.com/office/drawing/2014/main" id="{F38E823B-4CA4-4BF4-B797-53E8E8A6A577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2">
          <xdr:nvSpPr>
            <xdr:cNvPr id="121" name="Prostokąt 120">
              <a:extLst>
                <a:ext uri="{FF2B5EF4-FFF2-40B4-BE49-F238E27FC236}">
                  <a16:creationId xmlns="" xmlns:a16="http://schemas.microsoft.com/office/drawing/2014/main" id="{7658BF5D-7756-4989-AD1E-C926F4330452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2FD88080-34B3-42C0-96D5-4B25F24640A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2">
          <xdr:nvSpPr>
            <xdr:cNvPr id="122" name="Prostokąt 121">
              <a:extLst>
                <a:ext uri="{FF2B5EF4-FFF2-40B4-BE49-F238E27FC236}">
                  <a16:creationId xmlns="" xmlns:a16="http://schemas.microsoft.com/office/drawing/2014/main" id="{F3D002D0-F1EA-48B0-9338-13942180D593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0C4D40A-DB67-498C-9808-FD8ED979E7D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An20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2">
          <xdr:nvSpPr>
            <xdr:cNvPr id="123" name="Prostokąt 122">
              <a:extLst>
                <a:ext uri="{FF2B5EF4-FFF2-40B4-BE49-F238E27FC236}">
                  <a16:creationId xmlns="" xmlns:a16="http://schemas.microsoft.com/office/drawing/2014/main" id="{485A521A-1D7B-4B89-AC07-7533B32E5C93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AF63FA1-EEF9-4988-88F6-DF29FB17B67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An5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2">
          <xdr:nvSpPr>
            <xdr:cNvPr id="124" name="Prostokąt 123">
              <a:extLst>
                <a:ext uri="{FF2B5EF4-FFF2-40B4-BE49-F238E27FC236}">
                  <a16:creationId xmlns="" xmlns:a16="http://schemas.microsoft.com/office/drawing/2014/main" id="{6390593B-49DB-4225-AA5A-1ECD81E08C72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7AAAC85-BCC3-49F0-A416-7929C16ED63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2">
          <xdr:nvSpPr>
            <xdr:cNvPr id="125" name="Prostokąt 124">
              <a:extLst>
                <a:ext uri="{FF2B5EF4-FFF2-40B4-BE49-F238E27FC236}">
                  <a16:creationId xmlns="" xmlns:a16="http://schemas.microsoft.com/office/drawing/2014/main" id="{7B37C43E-1C80-4D10-928A-303D50D97E71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AC28F91-85E3-47DE-A3E9-618D7A7F39F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2">
          <xdr:nvSpPr>
            <xdr:cNvPr id="126" name="Prostokąt 125">
              <a:extLst>
                <a:ext uri="{FF2B5EF4-FFF2-40B4-BE49-F238E27FC236}">
                  <a16:creationId xmlns="" xmlns:a16="http://schemas.microsoft.com/office/drawing/2014/main" id="{6B0F996A-F170-47A6-9C05-EF0ECD0BA3A9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1ABA9DB-BB56-4CA4-A344-B111045BC25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2">
          <xdr:nvSpPr>
            <xdr:cNvPr id="127" name="Prostokąt 126">
              <a:extLst>
                <a:ext uri="{FF2B5EF4-FFF2-40B4-BE49-F238E27FC236}">
                  <a16:creationId xmlns="" xmlns:a16="http://schemas.microsoft.com/office/drawing/2014/main" id="{E1ECC9EC-AFFC-4FAC-A0AA-7BD4767801AF}"/>
                </a:ext>
              </a:extLst>
            </xdr:cNvPr>
            <xdr:cNvSpPr/>
          </xdr:nvSpPr>
          <xdr:spPr>
            <a:xfrm>
              <a:off x="5129680" y="177072"/>
              <a:ext cx="668678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5F5B8E92-EC5A-4610-A35A-2382C513496B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pon 24.04</a:t>
              </a:fld>
              <a:endParaRPr lang="pl-PL" sz="1100"/>
            </a:p>
          </xdr:txBody>
        </xdr:sp>
        <xdr:sp macro="" textlink="$P$412">
          <xdr:nvSpPr>
            <xdr:cNvPr id="128" name="Prostokąt 127">
              <a:extLst>
                <a:ext uri="{FF2B5EF4-FFF2-40B4-BE49-F238E27FC236}">
                  <a16:creationId xmlns="" xmlns:a16="http://schemas.microsoft.com/office/drawing/2014/main" id="{20509CD8-75DE-4908-A32B-84EFCD534500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2F3D39B-C7AD-48C9-B0AD-CDF33385AB6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An7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2">
          <xdr:nvSpPr>
            <xdr:cNvPr id="129" name="Prostokąt 128">
              <a:extLst>
                <a:ext uri="{FF2B5EF4-FFF2-40B4-BE49-F238E27FC236}">
                  <a16:creationId xmlns="" xmlns:a16="http://schemas.microsoft.com/office/drawing/2014/main" id="{0E84710B-3785-4317-839D-D5797B4B0A96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A5DA1B4-A340-40DE-AFB8-C6E3A7920DB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An6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2">
          <xdr:nvSpPr>
            <xdr:cNvPr id="130" name="Prostokąt 129">
              <a:extLst>
                <a:ext uri="{FF2B5EF4-FFF2-40B4-BE49-F238E27FC236}">
                  <a16:creationId xmlns="" xmlns:a16="http://schemas.microsoft.com/office/drawing/2014/main" id="{B5979D55-DADE-4FFA-A0DA-FBCC259A33DB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94B5656-C149-482A-B225-4F0473BD8FE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2">
          <xdr:nvSpPr>
            <xdr:cNvPr id="131" name="Prostokąt 130">
              <a:extLst>
                <a:ext uri="{FF2B5EF4-FFF2-40B4-BE49-F238E27FC236}">
                  <a16:creationId xmlns="" xmlns:a16="http://schemas.microsoft.com/office/drawing/2014/main" id="{4F1BA648-7AD3-499C-B327-045F4A492CF5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655F161-95F1-4076-BAA7-04EC4163D32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An23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2">
          <xdr:nvSpPr>
            <xdr:cNvPr id="132" name="Prostokąt 131">
              <a:extLst>
                <a:ext uri="{FF2B5EF4-FFF2-40B4-BE49-F238E27FC236}">
                  <a16:creationId xmlns="" xmlns:a16="http://schemas.microsoft.com/office/drawing/2014/main" id="{7D57CE3E-FAD3-4592-9C0A-420505D6DF3F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372CDED-E90C-496A-8AC0-B028276FF21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2">
          <xdr:nvSpPr>
            <xdr:cNvPr id="133" name="Prostokąt 132">
              <a:extLst>
                <a:ext uri="{FF2B5EF4-FFF2-40B4-BE49-F238E27FC236}">
                  <a16:creationId xmlns="" xmlns:a16="http://schemas.microsoft.com/office/drawing/2014/main" id="{FE30B143-5F4E-420C-97CB-ACB5FC7D33E2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0A51843-4AAF-43D8-B73A-07F32B96CAA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An9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2">
          <xdr:nvSpPr>
            <xdr:cNvPr id="134" name="Prostokąt 133">
              <a:extLst>
                <a:ext uri="{FF2B5EF4-FFF2-40B4-BE49-F238E27FC236}">
                  <a16:creationId xmlns="" xmlns:a16="http://schemas.microsoft.com/office/drawing/2014/main" id="{BFE525A1-0A5D-4ED5-8E0C-AFFCF217FD59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F45EF29-65CA-49E1-9905-B2235EFFE53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2">
          <xdr:nvSpPr>
            <xdr:cNvPr id="135" name="Prostokąt 134">
              <a:extLst>
                <a:ext uri="{FF2B5EF4-FFF2-40B4-BE49-F238E27FC236}">
                  <a16:creationId xmlns="" xmlns:a16="http://schemas.microsoft.com/office/drawing/2014/main" id="{88200957-2CC4-4289-896D-3EE32BA856D1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9BDB711-2FB4-47FD-B466-9282A52E2A4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An25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2">
          <xdr:nvSpPr>
            <xdr:cNvPr id="136" name="Prostokąt 135">
              <a:extLst>
                <a:ext uri="{FF2B5EF4-FFF2-40B4-BE49-F238E27FC236}">
                  <a16:creationId xmlns="" xmlns:a16="http://schemas.microsoft.com/office/drawing/2014/main" id="{1144A3A3-0387-429A-A628-B603638ECDDD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60A4E5E5-AE0C-4AFB-99F3-60E8287E451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12">
          <xdr:nvSpPr>
            <xdr:cNvPr id="137" name="Prostokąt 136">
              <a:extLst>
                <a:ext uri="{FF2B5EF4-FFF2-40B4-BE49-F238E27FC236}">
                  <a16:creationId xmlns="" xmlns:a16="http://schemas.microsoft.com/office/drawing/2014/main" id="{62895D63-7D4C-4B68-9C4C-002869F001A6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EF6F4BB-13CA-42FD-9CCB-8392B6B9B08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An10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2">
          <xdr:nvSpPr>
            <xdr:cNvPr id="138" name="Prostokąt 137">
              <a:extLst>
                <a:ext uri="{FF2B5EF4-FFF2-40B4-BE49-F238E27FC236}">
                  <a16:creationId xmlns="" xmlns:a16="http://schemas.microsoft.com/office/drawing/2014/main" id="{0BF3A01A-EEC9-4E7B-8875-F5E99284A4CE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A5542F7-7800-4F7F-9B8E-6E41B3831E7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An11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2">
          <xdr:nvSpPr>
            <xdr:cNvPr id="139" name="Prostokąt 138">
              <a:extLst>
                <a:ext uri="{FF2B5EF4-FFF2-40B4-BE49-F238E27FC236}">
                  <a16:creationId xmlns="" xmlns:a16="http://schemas.microsoft.com/office/drawing/2014/main" id="{8D616180-BF95-411D-9B3D-00E2BCF99ABD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43C87DB-8D78-4F3A-8BAF-1498E920851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2">
          <xdr:nvSpPr>
            <xdr:cNvPr id="140" name="Prostokąt 139">
              <a:extLst>
                <a:ext uri="{FF2B5EF4-FFF2-40B4-BE49-F238E27FC236}">
                  <a16:creationId xmlns="" xmlns:a16="http://schemas.microsoft.com/office/drawing/2014/main" id="{3C851B71-3FE5-4C4F-A716-3D288A1DF97C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F82C161-9120-435E-8A62-754E204DE5D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115" name="Łącznik prosty 114">
            <a:extLst>
              <a:ext uri="{FF2B5EF4-FFF2-40B4-BE49-F238E27FC236}">
                <a16:creationId xmlns="" xmlns:a16="http://schemas.microsoft.com/office/drawing/2014/main" id="{75042A55-4BDC-4E7D-8BBA-9F7EEC8937D7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Łącznik prosty 115">
            <a:extLst>
              <a:ext uri="{FF2B5EF4-FFF2-40B4-BE49-F238E27FC236}">
                <a16:creationId xmlns="" xmlns:a16="http://schemas.microsoft.com/office/drawing/2014/main" id="{3C5D95F5-55D7-49D4-A84C-671B2CAEC235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Łącznik prosty 116">
            <a:extLst>
              <a:ext uri="{FF2B5EF4-FFF2-40B4-BE49-F238E27FC236}">
                <a16:creationId xmlns="" xmlns:a16="http://schemas.microsoft.com/office/drawing/2014/main" id="{CBCAB883-F2ED-4392-BCFE-B05ABFF3797B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Łącznik prosty 117">
            <a:extLst>
              <a:ext uri="{FF2B5EF4-FFF2-40B4-BE49-F238E27FC236}">
                <a16:creationId xmlns="" xmlns:a16="http://schemas.microsoft.com/office/drawing/2014/main" id="{9523DCC2-F8C9-4AD5-A4D7-BD055FD99287}"/>
              </a:ext>
            </a:extLst>
          </xdr:cNvPr>
          <xdr:cNvCxnSpPr>
            <a:cxnSpLocks/>
            <a:stCxn id="126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Łącznik prosty 118">
            <a:extLst>
              <a:ext uri="{FF2B5EF4-FFF2-40B4-BE49-F238E27FC236}">
                <a16:creationId xmlns="" xmlns:a16="http://schemas.microsoft.com/office/drawing/2014/main" id="{80F46B89-EDCA-4AB0-9DFD-CDBBB50A261E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0" name="Łącznik prosty 119">
            <a:extLst>
              <a:ext uri="{FF2B5EF4-FFF2-40B4-BE49-F238E27FC236}">
                <a16:creationId xmlns="" xmlns:a16="http://schemas.microsoft.com/office/drawing/2014/main" id="{6D925D73-870E-458D-BDD0-45CC3A6500D1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412828</xdr:colOff>
      <xdr:row>0</xdr:row>
      <xdr:rowOff>1905</xdr:rowOff>
    </xdr:from>
    <xdr:to>
      <xdr:col>33</xdr:col>
      <xdr:colOff>571355</xdr:colOff>
      <xdr:row>0</xdr:row>
      <xdr:rowOff>653291</xdr:rowOff>
    </xdr:to>
    <xdr:grpSp>
      <xdr:nvGrpSpPr>
        <xdr:cNvPr id="141" name="Grupa 140">
          <a:extLst>
            <a:ext uri="{FF2B5EF4-FFF2-40B4-BE49-F238E27FC236}">
              <a16:creationId xmlns="" xmlns:a16="http://schemas.microsoft.com/office/drawing/2014/main" id="{DE328BA6-E78A-4384-A0D0-37857116F6DF}"/>
            </a:ext>
          </a:extLst>
        </xdr:cNvPr>
        <xdr:cNvGrpSpPr/>
      </xdr:nvGrpSpPr>
      <xdr:grpSpPr>
        <a:xfrm>
          <a:off x="16978708" y="1905"/>
          <a:ext cx="1918747" cy="651386"/>
          <a:chOff x="2981764" y="0"/>
          <a:chExt cx="2288104" cy="756161"/>
        </a:xfrm>
      </xdr:grpSpPr>
      <xdr:grpSp>
        <xdr:nvGrpSpPr>
          <xdr:cNvPr id="142" name="Grupa 141">
            <a:extLst>
              <a:ext uri="{FF2B5EF4-FFF2-40B4-BE49-F238E27FC236}">
                <a16:creationId xmlns="" xmlns:a16="http://schemas.microsoft.com/office/drawing/2014/main" id="{D87C0E9B-59CC-4C32-B3E9-9603C5E823FA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5">
          <xdr:nvSpPr>
            <xdr:cNvPr id="148" name="Prostokąt 147">
              <a:extLst>
                <a:ext uri="{FF2B5EF4-FFF2-40B4-BE49-F238E27FC236}">
                  <a16:creationId xmlns="" xmlns:a16="http://schemas.microsoft.com/office/drawing/2014/main" id="{5DD022B2-1109-4CD2-AD24-448AF5990FAA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619FC2C6-47F1-48E2-976D-A0D844ABD3D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5">
          <xdr:nvSpPr>
            <xdr:cNvPr id="149" name="Prostokąt 148">
              <a:extLst>
                <a:ext uri="{FF2B5EF4-FFF2-40B4-BE49-F238E27FC236}">
                  <a16:creationId xmlns="" xmlns:a16="http://schemas.microsoft.com/office/drawing/2014/main" id="{1105FBF6-E283-41ED-89EE-25314D3F099D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411DB63-5408-4022-BE59-9D9ED4F62D9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An20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5">
          <xdr:nvSpPr>
            <xdr:cNvPr id="150" name="Prostokąt 149">
              <a:extLst>
                <a:ext uri="{FF2B5EF4-FFF2-40B4-BE49-F238E27FC236}">
                  <a16:creationId xmlns="" xmlns:a16="http://schemas.microsoft.com/office/drawing/2014/main" id="{95AC3AAF-956D-4DA6-AA39-37E115E72F18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D225DA6-F08A-4DE6-A59D-00FA9C8558F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5">
          <xdr:nvSpPr>
            <xdr:cNvPr id="151" name="Prostokąt 150">
              <a:extLst>
                <a:ext uri="{FF2B5EF4-FFF2-40B4-BE49-F238E27FC236}">
                  <a16:creationId xmlns="" xmlns:a16="http://schemas.microsoft.com/office/drawing/2014/main" id="{3B2B0B0F-7575-4792-8774-3C6ED03E04AE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C4B669A-ABC8-427D-A0B4-D68768379E8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5">
          <xdr:nvSpPr>
            <xdr:cNvPr id="152" name="Prostokąt 151">
              <a:extLst>
                <a:ext uri="{FF2B5EF4-FFF2-40B4-BE49-F238E27FC236}">
                  <a16:creationId xmlns="" xmlns:a16="http://schemas.microsoft.com/office/drawing/2014/main" id="{7B58CEB4-7C5C-4D65-8F75-F5A1FEB4802C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615B14CB-2CB3-4D82-A27F-11A05B82C9E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5">
          <xdr:nvSpPr>
            <xdr:cNvPr id="153" name="Prostokąt 152">
              <a:extLst>
                <a:ext uri="{FF2B5EF4-FFF2-40B4-BE49-F238E27FC236}">
                  <a16:creationId xmlns="" xmlns:a16="http://schemas.microsoft.com/office/drawing/2014/main" id="{E8C1FDF8-99EA-45F6-90EC-F43C7CADFE0C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BC86DF8-2252-48F8-BB24-8F5CF5CF00B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5">
          <xdr:nvSpPr>
            <xdr:cNvPr id="154" name="Prostokąt 153">
              <a:extLst>
                <a:ext uri="{FF2B5EF4-FFF2-40B4-BE49-F238E27FC236}">
                  <a16:creationId xmlns="" xmlns:a16="http://schemas.microsoft.com/office/drawing/2014/main" id="{2540A4A0-5476-4EB0-9C46-10CC440D92EE}"/>
                </a:ext>
              </a:extLst>
            </xdr:cNvPr>
            <xdr:cNvSpPr/>
          </xdr:nvSpPr>
          <xdr:spPr>
            <a:xfrm>
              <a:off x="5113722" y="177072"/>
              <a:ext cx="769266" cy="274254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08D5B8A7-0E0A-487B-BD07-1F14AA6AC59E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czw 27.04</a:t>
              </a:fld>
              <a:endParaRPr lang="pl-PL" sz="1100"/>
            </a:p>
          </xdr:txBody>
        </xdr:sp>
        <xdr:sp macro="" textlink="$P$415">
          <xdr:nvSpPr>
            <xdr:cNvPr id="155" name="Prostokąt 154">
              <a:extLst>
                <a:ext uri="{FF2B5EF4-FFF2-40B4-BE49-F238E27FC236}">
                  <a16:creationId xmlns="" xmlns:a16="http://schemas.microsoft.com/office/drawing/2014/main" id="{6D3E9E7C-E7B7-458A-B8F2-FA0C4792691B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040E510-1670-41CB-8D43-0F670EFBD9A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An7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5">
          <xdr:nvSpPr>
            <xdr:cNvPr id="156" name="Prostokąt 155">
              <a:extLst>
                <a:ext uri="{FF2B5EF4-FFF2-40B4-BE49-F238E27FC236}">
                  <a16:creationId xmlns="" xmlns:a16="http://schemas.microsoft.com/office/drawing/2014/main" id="{9AEF493A-635A-4442-BA96-8723CAB5D7D9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6A35173-6CB5-4800-8007-80A27FFFF27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An6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5">
          <xdr:nvSpPr>
            <xdr:cNvPr id="157" name="Prostokąt 156">
              <a:extLst>
                <a:ext uri="{FF2B5EF4-FFF2-40B4-BE49-F238E27FC236}">
                  <a16:creationId xmlns="" xmlns:a16="http://schemas.microsoft.com/office/drawing/2014/main" id="{5CF10523-7C79-43C3-BEBC-25A3DCF4E6E5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CCB70F6-5391-414B-AFDA-C4E7580314D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An19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5">
          <xdr:nvSpPr>
            <xdr:cNvPr id="158" name="Prostokąt 157">
              <a:extLst>
                <a:ext uri="{FF2B5EF4-FFF2-40B4-BE49-F238E27FC236}">
                  <a16:creationId xmlns="" xmlns:a16="http://schemas.microsoft.com/office/drawing/2014/main" id="{DEB4A916-5F96-4176-BD6B-7415CA55C1DB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9B66693-720A-4AC1-ADF9-48E7AD7A6B1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An23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5">
          <xdr:nvSpPr>
            <xdr:cNvPr id="159" name="Prostokąt 158">
              <a:extLst>
                <a:ext uri="{FF2B5EF4-FFF2-40B4-BE49-F238E27FC236}">
                  <a16:creationId xmlns="" xmlns:a16="http://schemas.microsoft.com/office/drawing/2014/main" id="{E0231F6C-603F-4A98-A86B-25556072D511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B995A59-D206-418D-A8FD-E7EAE67827A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5">
          <xdr:nvSpPr>
            <xdr:cNvPr id="160" name="Prostokąt 159">
              <a:extLst>
                <a:ext uri="{FF2B5EF4-FFF2-40B4-BE49-F238E27FC236}">
                  <a16:creationId xmlns="" xmlns:a16="http://schemas.microsoft.com/office/drawing/2014/main" id="{28787F6C-0F23-411B-BFE3-75A571811F5C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0F3A7A1-4D01-40DF-9122-3AE2530BC1F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An9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5">
          <xdr:nvSpPr>
            <xdr:cNvPr id="161" name="Prostokąt 160">
              <a:extLst>
                <a:ext uri="{FF2B5EF4-FFF2-40B4-BE49-F238E27FC236}">
                  <a16:creationId xmlns="" xmlns:a16="http://schemas.microsoft.com/office/drawing/2014/main" id="{C055832C-9643-4D12-80C6-5F143414371A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C97C4AE-9F42-4A5E-93CC-EC0098448BF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5">
          <xdr:nvSpPr>
            <xdr:cNvPr id="162" name="Prostokąt 161">
              <a:extLst>
                <a:ext uri="{FF2B5EF4-FFF2-40B4-BE49-F238E27FC236}">
                  <a16:creationId xmlns="" xmlns:a16="http://schemas.microsoft.com/office/drawing/2014/main" id="{7FC3424A-21B4-4384-A215-4CF5DD37A1B1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36BD7C1-7DD0-4FD1-A1EC-6489DA6A0D9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An25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5">
          <xdr:nvSpPr>
            <xdr:cNvPr id="163" name="Prostokąt 162">
              <a:extLst>
                <a:ext uri="{FF2B5EF4-FFF2-40B4-BE49-F238E27FC236}">
                  <a16:creationId xmlns="" xmlns:a16="http://schemas.microsoft.com/office/drawing/2014/main" id="{BC17F20B-4DB0-4964-8EFD-A65FFCA7E4DD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030C193-E0AD-46DA-B942-D00248FA7D6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15">
          <xdr:nvSpPr>
            <xdr:cNvPr id="164" name="Prostokąt 163">
              <a:extLst>
                <a:ext uri="{FF2B5EF4-FFF2-40B4-BE49-F238E27FC236}">
                  <a16:creationId xmlns="" xmlns:a16="http://schemas.microsoft.com/office/drawing/2014/main" id="{6B9E2FB8-D423-4EAC-9384-7A6A288EADB3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CA1BE19-A238-4EB7-8E22-2EE2A24AD10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An10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5">
          <xdr:nvSpPr>
            <xdr:cNvPr id="165" name="Prostokąt 164">
              <a:extLst>
                <a:ext uri="{FF2B5EF4-FFF2-40B4-BE49-F238E27FC236}">
                  <a16:creationId xmlns="" xmlns:a16="http://schemas.microsoft.com/office/drawing/2014/main" id="{92A5A903-5832-4655-AD57-4D84D02A5139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582174C-CEDA-427B-91B9-FDB4A5CA47B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5">
          <xdr:nvSpPr>
            <xdr:cNvPr id="166" name="Prostokąt 165">
              <a:extLst>
                <a:ext uri="{FF2B5EF4-FFF2-40B4-BE49-F238E27FC236}">
                  <a16:creationId xmlns="" xmlns:a16="http://schemas.microsoft.com/office/drawing/2014/main" id="{8A314144-4815-4A10-A6E5-34761BED4D7A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CC92904-67EF-4BC5-B38E-084A9773AC4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5">
          <xdr:nvSpPr>
            <xdr:cNvPr id="167" name="Prostokąt 166">
              <a:extLst>
                <a:ext uri="{FF2B5EF4-FFF2-40B4-BE49-F238E27FC236}">
                  <a16:creationId xmlns="" xmlns:a16="http://schemas.microsoft.com/office/drawing/2014/main" id="{7C8DCCDA-03FF-4A0E-B2C2-D1377B753E56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511714C-3D51-4FB4-8A47-809B997CAD9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143" name="Łącznik prosty 142">
            <a:extLst>
              <a:ext uri="{FF2B5EF4-FFF2-40B4-BE49-F238E27FC236}">
                <a16:creationId xmlns="" xmlns:a16="http://schemas.microsoft.com/office/drawing/2014/main" id="{5F546A12-5EAA-48B0-ABD4-9C821BB60D86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Łącznik prosty 143">
            <a:extLst>
              <a:ext uri="{FF2B5EF4-FFF2-40B4-BE49-F238E27FC236}">
                <a16:creationId xmlns="" xmlns:a16="http://schemas.microsoft.com/office/drawing/2014/main" id="{D5F89543-4DDA-430F-B622-26E790A5D001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Łącznik prosty 144">
            <a:extLst>
              <a:ext uri="{FF2B5EF4-FFF2-40B4-BE49-F238E27FC236}">
                <a16:creationId xmlns="" xmlns:a16="http://schemas.microsoft.com/office/drawing/2014/main" id="{8F92C85D-085C-4A8E-AFD6-C43FBA01C2DE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Łącznik prosty 145">
            <a:extLst>
              <a:ext uri="{FF2B5EF4-FFF2-40B4-BE49-F238E27FC236}">
                <a16:creationId xmlns="" xmlns:a16="http://schemas.microsoft.com/office/drawing/2014/main" id="{16BEE880-F030-40D9-B6AB-0D03C789AFF6}"/>
              </a:ext>
            </a:extLst>
          </xdr:cNvPr>
          <xdr:cNvCxnSpPr>
            <a:stCxn id="153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Łącznik prosty 146">
            <a:extLst>
              <a:ext uri="{FF2B5EF4-FFF2-40B4-BE49-F238E27FC236}">
                <a16:creationId xmlns="" xmlns:a16="http://schemas.microsoft.com/office/drawing/2014/main" id="{7EEF6EAF-FFE3-4ACE-BAEB-8D13A2325B84}"/>
              </a:ext>
            </a:extLst>
          </xdr:cNvPr>
          <xdr:cNvCxnSpPr/>
        </xdr:nvCxnSpPr>
        <xdr:spPr>
          <a:xfrm flipV="1">
            <a:off x="5269868" y="9373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20767</xdr:colOff>
      <xdr:row>0</xdr:row>
      <xdr:rowOff>1905</xdr:rowOff>
    </xdr:from>
    <xdr:to>
      <xdr:col>37</xdr:col>
      <xdr:colOff>197293</xdr:colOff>
      <xdr:row>0</xdr:row>
      <xdr:rowOff>657336</xdr:rowOff>
    </xdr:to>
    <xdr:grpSp>
      <xdr:nvGrpSpPr>
        <xdr:cNvPr id="168" name="Grupa 167">
          <a:extLst>
            <a:ext uri="{FF2B5EF4-FFF2-40B4-BE49-F238E27FC236}">
              <a16:creationId xmlns="" xmlns:a16="http://schemas.microsoft.com/office/drawing/2014/main" id="{A16FB657-73D1-49E0-AE33-1BE0F79866D3}"/>
            </a:ext>
          </a:extLst>
        </xdr:cNvPr>
        <xdr:cNvGrpSpPr/>
      </xdr:nvGrpSpPr>
      <xdr:grpSpPr>
        <a:xfrm>
          <a:off x="18933607" y="1905"/>
          <a:ext cx="2043426" cy="655431"/>
          <a:chOff x="2981764" y="0"/>
          <a:chExt cx="2280771" cy="746788"/>
        </a:xfrm>
      </xdr:grpSpPr>
      <xdr:grpSp>
        <xdr:nvGrpSpPr>
          <xdr:cNvPr id="169" name="Grupa 168">
            <a:extLst>
              <a:ext uri="{FF2B5EF4-FFF2-40B4-BE49-F238E27FC236}">
                <a16:creationId xmlns="" xmlns:a16="http://schemas.microsoft.com/office/drawing/2014/main" id="{74F8399A-68EF-4231-86BA-D71D77F9E3C6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6">
          <xdr:nvSpPr>
            <xdr:cNvPr id="176" name="Prostokąt 175">
              <a:extLst>
                <a:ext uri="{FF2B5EF4-FFF2-40B4-BE49-F238E27FC236}">
                  <a16:creationId xmlns="" xmlns:a16="http://schemas.microsoft.com/office/drawing/2014/main" id="{AC915757-F20C-405C-AF4B-D569D1AB5FB2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C4608BB1-7C42-48E6-A352-1299C96074C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An31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6">
          <xdr:nvSpPr>
            <xdr:cNvPr id="177" name="Prostokąt 176">
              <a:extLst>
                <a:ext uri="{FF2B5EF4-FFF2-40B4-BE49-F238E27FC236}">
                  <a16:creationId xmlns="" xmlns:a16="http://schemas.microsoft.com/office/drawing/2014/main" id="{6374F5FB-ACF3-425B-82C1-7DE5002CA066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85B0722-C640-44C6-B042-90C47BC81C1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6">
          <xdr:nvSpPr>
            <xdr:cNvPr id="178" name="Prostokąt 177">
              <a:extLst>
                <a:ext uri="{FF2B5EF4-FFF2-40B4-BE49-F238E27FC236}">
                  <a16:creationId xmlns="" xmlns:a16="http://schemas.microsoft.com/office/drawing/2014/main" id="{83ABCFC8-1C8E-4BAC-B79F-FF7A1E6F23C8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BBE619D-75E4-4821-81DC-0C16D70BECB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6">
          <xdr:nvSpPr>
            <xdr:cNvPr id="179" name="Prostokąt 178">
              <a:extLst>
                <a:ext uri="{FF2B5EF4-FFF2-40B4-BE49-F238E27FC236}">
                  <a16:creationId xmlns="" xmlns:a16="http://schemas.microsoft.com/office/drawing/2014/main" id="{9CB39010-9365-4645-A54F-E1DEE862FBBF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2A2ACE3-C36D-4DEE-92FC-913290C9146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6">
          <xdr:nvSpPr>
            <xdr:cNvPr id="180" name="Prostokąt 179">
              <a:extLst>
                <a:ext uri="{FF2B5EF4-FFF2-40B4-BE49-F238E27FC236}">
                  <a16:creationId xmlns="" xmlns:a16="http://schemas.microsoft.com/office/drawing/2014/main" id="{2C8F50C8-DDFB-4C1A-9AB7-DA85C553337D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A9D40F0-6E06-43A9-ACC2-FC9FE68AAF5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6">
          <xdr:nvSpPr>
            <xdr:cNvPr id="181" name="Prostokąt 180">
              <a:extLst>
                <a:ext uri="{FF2B5EF4-FFF2-40B4-BE49-F238E27FC236}">
                  <a16:creationId xmlns="" xmlns:a16="http://schemas.microsoft.com/office/drawing/2014/main" id="{63F2D511-C3AE-4901-970E-536391CA39E8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7862DF9-57B3-48D9-BBE1-97A191F0440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An29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6">
          <xdr:nvSpPr>
            <xdr:cNvPr id="182" name="Prostokąt 181">
              <a:extLst>
                <a:ext uri="{FF2B5EF4-FFF2-40B4-BE49-F238E27FC236}">
                  <a16:creationId xmlns="" xmlns:a16="http://schemas.microsoft.com/office/drawing/2014/main" id="{B347C40B-4949-4047-9F6A-2A38F9691B90}"/>
                </a:ext>
              </a:extLst>
            </xdr:cNvPr>
            <xdr:cNvSpPr/>
          </xdr:nvSpPr>
          <xdr:spPr>
            <a:xfrm>
              <a:off x="5129680" y="177072"/>
              <a:ext cx="763644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B546E851-599E-4A25-B562-96E7A5C0C05D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pt 28.04</a:t>
              </a:fld>
              <a:endParaRPr lang="pl-PL" sz="1100"/>
            </a:p>
          </xdr:txBody>
        </xdr:sp>
        <xdr:sp macro="" textlink="$P$416">
          <xdr:nvSpPr>
            <xdr:cNvPr id="183" name="Prostokąt 182">
              <a:extLst>
                <a:ext uri="{FF2B5EF4-FFF2-40B4-BE49-F238E27FC236}">
                  <a16:creationId xmlns="" xmlns:a16="http://schemas.microsoft.com/office/drawing/2014/main" id="{193B0D59-7E04-402D-ACA6-F0620AAA662F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2D2EA4D-49C6-404C-A297-28824EBBAD8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An7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6">
          <xdr:nvSpPr>
            <xdr:cNvPr id="184" name="Prostokąt 183">
              <a:extLst>
                <a:ext uri="{FF2B5EF4-FFF2-40B4-BE49-F238E27FC236}">
                  <a16:creationId xmlns="" xmlns:a16="http://schemas.microsoft.com/office/drawing/2014/main" id="{D45C5620-34B8-4D69-B1CB-611557D1D6F0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332F0CF-B1B9-4577-B916-1F66CA65BE1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An6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6">
          <xdr:nvSpPr>
            <xdr:cNvPr id="185" name="Prostokąt 184">
              <a:extLst>
                <a:ext uri="{FF2B5EF4-FFF2-40B4-BE49-F238E27FC236}">
                  <a16:creationId xmlns="" xmlns:a16="http://schemas.microsoft.com/office/drawing/2014/main" id="{67F18798-DD07-4C57-9A08-9CA8913D2D16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BC2E161-433E-4B1F-9DAC-4A054B9806F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6">
          <xdr:nvSpPr>
            <xdr:cNvPr id="186" name="Prostokąt 185">
              <a:extLst>
                <a:ext uri="{FF2B5EF4-FFF2-40B4-BE49-F238E27FC236}">
                  <a16:creationId xmlns="" xmlns:a16="http://schemas.microsoft.com/office/drawing/2014/main" id="{A0296F45-2D07-4102-B51C-BCE291D40B76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2591C34-DC7C-44B5-AE75-2A5426E6569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An23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6">
          <xdr:nvSpPr>
            <xdr:cNvPr id="187" name="Prostokąt 186">
              <a:extLst>
                <a:ext uri="{FF2B5EF4-FFF2-40B4-BE49-F238E27FC236}">
                  <a16:creationId xmlns="" xmlns:a16="http://schemas.microsoft.com/office/drawing/2014/main" id="{B11C3B14-01C8-40F4-BEDC-57B68EA108A9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3834839-4856-4FFA-A007-6A36368DBD8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6">
          <xdr:nvSpPr>
            <xdr:cNvPr id="188" name="Prostokąt 187">
              <a:extLst>
                <a:ext uri="{FF2B5EF4-FFF2-40B4-BE49-F238E27FC236}">
                  <a16:creationId xmlns="" xmlns:a16="http://schemas.microsoft.com/office/drawing/2014/main" id="{A36713B4-1223-49CE-88A4-874511E12582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E9E2CD1-0481-4BDC-ABCC-37BDBABD4FE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6">
          <xdr:nvSpPr>
            <xdr:cNvPr id="189" name="Prostokąt 188">
              <a:extLst>
                <a:ext uri="{FF2B5EF4-FFF2-40B4-BE49-F238E27FC236}">
                  <a16:creationId xmlns="" xmlns:a16="http://schemas.microsoft.com/office/drawing/2014/main" id="{346C93F1-E1CB-4C4F-BD4D-FBB66EC8D297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04D3C72-A92D-4D9C-AFF9-B4A26743DC6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An21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6">
          <xdr:nvSpPr>
            <xdr:cNvPr id="190" name="Prostokąt 189">
              <a:extLst>
                <a:ext uri="{FF2B5EF4-FFF2-40B4-BE49-F238E27FC236}">
                  <a16:creationId xmlns="" xmlns:a16="http://schemas.microsoft.com/office/drawing/2014/main" id="{69705946-15D9-440D-A8A3-832388331502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B0A268D-8543-4E06-B264-0BBA7CD9ED0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6">
          <xdr:nvSpPr>
            <xdr:cNvPr id="191" name="Prostokąt 190">
              <a:extLst>
                <a:ext uri="{FF2B5EF4-FFF2-40B4-BE49-F238E27FC236}">
                  <a16:creationId xmlns="" xmlns:a16="http://schemas.microsoft.com/office/drawing/2014/main" id="{0DEE18D0-16D8-4C86-B82D-EEFB768C42E9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FC3BF79-4BED-490A-9044-E310D7911AD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09">
          <xdr:nvSpPr>
            <xdr:cNvPr id="192" name="Prostokąt 191">
              <a:extLst>
                <a:ext uri="{FF2B5EF4-FFF2-40B4-BE49-F238E27FC236}">
                  <a16:creationId xmlns="" xmlns:a16="http://schemas.microsoft.com/office/drawing/2014/main" id="{3D7CA775-5C69-45E9-86F8-8C50BE62F81D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F1F9847-4A60-4547-BDE6-F126CBB4CE7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An10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6">
          <xdr:nvSpPr>
            <xdr:cNvPr id="193" name="Prostokąt 192">
              <a:extLst>
                <a:ext uri="{FF2B5EF4-FFF2-40B4-BE49-F238E27FC236}">
                  <a16:creationId xmlns="" xmlns:a16="http://schemas.microsoft.com/office/drawing/2014/main" id="{13398D8B-F47F-4AF8-9085-752173B4DBEC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DC2FCEB-5D38-44B5-9E33-3001F1A5047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An11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6">
          <xdr:nvSpPr>
            <xdr:cNvPr id="194" name="Prostokąt 193">
              <a:extLst>
                <a:ext uri="{FF2B5EF4-FFF2-40B4-BE49-F238E27FC236}">
                  <a16:creationId xmlns="" xmlns:a16="http://schemas.microsoft.com/office/drawing/2014/main" id="{8C1BA503-53B6-4607-A11E-B83CF590558E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48B21B4-DE64-4819-8832-604FBC0AEE9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6">
          <xdr:nvSpPr>
            <xdr:cNvPr id="195" name="Prostokąt 194">
              <a:extLst>
                <a:ext uri="{FF2B5EF4-FFF2-40B4-BE49-F238E27FC236}">
                  <a16:creationId xmlns="" xmlns:a16="http://schemas.microsoft.com/office/drawing/2014/main" id="{3886348A-6B0D-45CA-8C18-D614EB045767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1880037-DFAC-42E1-8E3A-0CCC3513418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170" name="Łącznik prosty 169">
            <a:extLst>
              <a:ext uri="{FF2B5EF4-FFF2-40B4-BE49-F238E27FC236}">
                <a16:creationId xmlns="" xmlns:a16="http://schemas.microsoft.com/office/drawing/2014/main" id="{14660B85-5E16-4258-9A40-CE470B56E410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Łącznik prosty 170">
            <a:extLst>
              <a:ext uri="{FF2B5EF4-FFF2-40B4-BE49-F238E27FC236}">
                <a16:creationId xmlns="" xmlns:a16="http://schemas.microsoft.com/office/drawing/2014/main" id="{1452CE54-BBFE-4C3D-AF7E-C9608197BD22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Łącznik prosty 171">
            <a:extLst>
              <a:ext uri="{FF2B5EF4-FFF2-40B4-BE49-F238E27FC236}">
                <a16:creationId xmlns="" xmlns:a16="http://schemas.microsoft.com/office/drawing/2014/main" id="{98B69AB2-4F09-4437-8941-656DA24DB8D2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Łącznik prosty 172">
            <a:extLst>
              <a:ext uri="{FF2B5EF4-FFF2-40B4-BE49-F238E27FC236}">
                <a16:creationId xmlns="" xmlns:a16="http://schemas.microsoft.com/office/drawing/2014/main" id="{1AC3ED8C-F4AB-4F24-8DAF-5422C388839D}"/>
              </a:ext>
            </a:extLst>
          </xdr:cNvPr>
          <xdr:cNvCxnSpPr>
            <a:stCxn id="181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Łącznik prosty 173">
            <a:extLst>
              <a:ext uri="{FF2B5EF4-FFF2-40B4-BE49-F238E27FC236}">
                <a16:creationId xmlns="" xmlns:a16="http://schemas.microsoft.com/office/drawing/2014/main" id="{354843CD-F45F-4350-840E-8FC3295FB031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Łącznik prosty 174">
            <a:extLst>
              <a:ext uri="{FF2B5EF4-FFF2-40B4-BE49-F238E27FC236}">
                <a16:creationId xmlns="" xmlns:a16="http://schemas.microsoft.com/office/drawing/2014/main" id="{E1234761-605F-4612-8DCC-E3BD1245EDA3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37</xdr:col>
      <xdr:colOff>218205</xdr:colOff>
      <xdr:row>0</xdr:row>
      <xdr:rowOff>1905</xdr:rowOff>
    </xdr:from>
    <xdr:to>
      <xdr:col>40</xdr:col>
      <xdr:colOff>510936</xdr:colOff>
      <xdr:row>0</xdr:row>
      <xdr:rowOff>657336</xdr:rowOff>
    </xdr:to>
    <xdr:grpSp>
      <xdr:nvGrpSpPr>
        <xdr:cNvPr id="196" name="Grupa 195">
          <a:extLst>
            <a:ext uri="{FF2B5EF4-FFF2-40B4-BE49-F238E27FC236}">
              <a16:creationId xmlns="" xmlns:a16="http://schemas.microsoft.com/office/drawing/2014/main" id="{8AAB4180-896A-4B20-BD85-2D90593CEBAC}"/>
            </a:ext>
          </a:extLst>
        </xdr:cNvPr>
        <xdr:cNvGrpSpPr/>
      </xdr:nvGrpSpPr>
      <xdr:grpSpPr>
        <a:xfrm>
          <a:off x="20997945" y="1905"/>
          <a:ext cx="2212971" cy="655431"/>
          <a:chOff x="2981764" y="0"/>
          <a:chExt cx="2280771" cy="746788"/>
        </a:xfrm>
      </xdr:grpSpPr>
      <xdr:grpSp>
        <xdr:nvGrpSpPr>
          <xdr:cNvPr id="197" name="Grupa 196">
            <a:extLst>
              <a:ext uri="{FF2B5EF4-FFF2-40B4-BE49-F238E27FC236}">
                <a16:creationId xmlns="" xmlns:a16="http://schemas.microsoft.com/office/drawing/2014/main" id="{CFB85259-FF75-4A91-B2AB-01319D025C63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7">
          <xdr:nvSpPr>
            <xdr:cNvPr id="204" name="Prostokąt 203">
              <a:extLst>
                <a:ext uri="{FF2B5EF4-FFF2-40B4-BE49-F238E27FC236}">
                  <a16:creationId xmlns="" xmlns:a16="http://schemas.microsoft.com/office/drawing/2014/main" id="{048020D9-C0C6-4054-B4BA-2E3EC56374C3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9C9B644E-E722-432E-986D-8C823F62825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7">
          <xdr:nvSpPr>
            <xdr:cNvPr id="205" name="Prostokąt 204">
              <a:extLst>
                <a:ext uri="{FF2B5EF4-FFF2-40B4-BE49-F238E27FC236}">
                  <a16:creationId xmlns="" xmlns:a16="http://schemas.microsoft.com/office/drawing/2014/main" id="{69FD3703-9141-4E35-B41D-CD67646B3A42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381D555-028A-44A8-B440-D7C47E59580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7">
          <xdr:nvSpPr>
            <xdr:cNvPr id="206" name="Prostokąt 205">
              <a:extLst>
                <a:ext uri="{FF2B5EF4-FFF2-40B4-BE49-F238E27FC236}">
                  <a16:creationId xmlns="" xmlns:a16="http://schemas.microsoft.com/office/drawing/2014/main" id="{62CA59AB-3DAC-4DEE-9573-BF386DAD1B6E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EE0278C-90A7-4705-99ED-025B2D1045E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7">
          <xdr:nvSpPr>
            <xdr:cNvPr id="207" name="Prostokąt 206">
              <a:extLst>
                <a:ext uri="{FF2B5EF4-FFF2-40B4-BE49-F238E27FC236}">
                  <a16:creationId xmlns="" xmlns:a16="http://schemas.microsoft.com/office/drawing/2014/main" id="{E4D779BF-DDF2-48F0-85B6-D429874767F6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FB38705-93CD-4B65-A230-38669D2E82C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7">
          <xdr:nvSpPr>
            <xdr:cNvPr id="208" name="Prostokąt 207">
              <a:extLst>
                <a:ext uri="{FF2B5EF4-FFF2-40B4-BE49-F238E27FC236}">
                  <a16:creationId xmlns="" xmlns:a16="http://schemas.microsoft.com/office/drawing/2014/main" id="{443010E8-BEE9-4D2E-BF28-5DDFBEEFD6D9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8F37BD3-591D-4137-AB9B-D29D6AA4D8D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7">
          <xdr:nvSpPr>
            <xdr:cNvPr id="209" name="Prostokąt 208">
              <a:extLst>
                <a:ext uri="{FF2B5EF4-FFF2-40B4-BE49-F238E27FC236}">
                  <a16:creationId xmlns="" xmlns:a16="http://schemas.microsoft.com/office/drawing/2014/main" id="{F4DABD94-7B80-4428-9AB8-0191E524B5B8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A2A8120-634D-4917-B33A-A8607F09CCA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7">
          <xdr:nvSpPr>
            <xdr:cNvPr id="210" name="Prostokąt 209">
              <a:extLst>
                <a:ext uri="{FF2B5EF4-FFF2-40B4-BE49-F238E27FC236}">
                  <a16:creationId xmlns="" xmlns:a16="http://schemas.microsoft.com/office/drawing/2014/main" id="{10F89808-B2C2-4FF3-862E-74805BCC6561}"/>
                </a:ext>
              </a:extLst>
            </xdr:cNvPr>
            <xdr:cNvSpPr/>
          </xdr:nvSpPr>
          <xdr:spPr>
            <a:xfrm>
              <a:off x="5129680" y="177072"/>
              <a:ext cx="665819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E9C13DF5-E3EF-4B3F-BF07-9B570DEE70A0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sob 29.04</a:t>
              </a:fld>
              <a:endParaRPr lang="pl-PL" sz="1100"/>
            </a:p>
          </xdr:txBody>
        </xdr:sp>
        <xdr:sp macro="" textlink="$P$417">
          <xdr:nvSpPr>
            <xdr:cNvPr id="211" name="Prostokąt 210">
              <a:extLst>
                <a:ext uri="{FF2B5EF4-FFF2-40B4-BE49-F238E27FC236}">
                  <a16:creationId xmlns="" xmlns:a16="http://schemas.microsoft.com/office/drawing/2014/main" id="{0EA51F43-40F4-49A3-86BB-15F448990875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30784E8-B326-48A2-ADDE-0DD61AA76C4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7">
          <xdr:nvSpPr>
            <xdr:cNvPr id="212" name="Prostokąt 211">
              <a:extLst>
                <a:ext uri="{FF2B5EF4-FFF2-40B4-BE49-F238E27FC236}">
                  <a16:creationId xmlns="" xmlns:a16="http://schemas.microsoft.com/office/drawing/2014/main" id="{BEB60D91-EC2E-4769-82D1-76453EB8369F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1342B57-8503-443C-941D-EADCCF7D9D9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7">
          <xdr:nvSpPr>
            <xdr:cNvPr id="213" name="Prostokąt 212">
              <a:extLst>
                <a:ext uri="{FF2B5EF4-FFF2-40B4-BE49-F238E27FC236}">
                  <a16:creationId xmlns="" xmlns:a16="http://schemas.microsoft.com/office/drawing/2014/main" id="{06B1B976-375E-495C-AA4F-2DF8993C575A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85D48B0-BAF3-44D0-9AB8-A3B76297B13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7">
          <xdr:nvSpPr>
            <xdr:cNvPr id="214" name="Prostokąt 213">
              <a:extLst>
                <a:ext uri="{FF2B5EF4-FFF2-40B4-BE49-F238E27FC236}">
                  <a16:creationId xmlns="" xmlns:a16="http://schemas.microsoft.com/office/drawing/2014/main" id="{ABB3D28C-6AED-460F-8BC0-8DF66965ACB2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D90C9C8-E98F-43DF-8624-5DB9636CDFD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7">
          <xdr:nvSpPr>
            <xdr:cNvPr id="215" name="Prostokąt 214">
              <a:extLst>
                <a:ext uri="{FF2B5EF4-FFF2-40B4-BE49-F238E27FC236}">
                  <a16:creationId xmlns="" xmlns:a16="http://schemas.microsoft.com/office/drawing/2014/main" id="{1E2BBF83-0624-4DF0-A070-1252E0D11FAA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C1EBAEB-C187-4961-9C97-0F433E376B4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7">
          <xdr:nvSpPr>
            <xdr:cNvPr id="216" name="Prostokąt 215">
              <a:extLst>
                <a:ext uri="{FF2B5EF4-FFF2-40B4-BE49-F238E27FC236}">
                  <a16:creationId xmlns="" xmlns:a16="http://schemas.microsoft.com/office/drawing/2014/main" id="{59C63B9E-CB7C-468A-B63E-FC5AC0887276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2166125-2EFA-446C-B3CA-0186277A292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7">
          <xdr:nvSpPr>
            <xdr:cNvPr id="217" name="Prostokąt 216">
              <a:extLst>
                <a:ext uri="{FF2B5EF4-FFF2-40B4-BE49-F238E27FC236}">
                  <a16:creationId xmlns="" xmlns:a16="http://schemas.microsoft.com/office/drawing/2014/main" id="{971E66FB-EFCD-425F-9F7F-A47EFCC0005E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520B597-0FC4-4309-9459-A5A61E686BE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7">
          <xdr:nvSpPr>
            <xdr:cNvPr id="218" name="Prostokąt 217">
              <a:extLst>
                <a:ext uri="{FF2B5EF4-FFF2-40B4-BE49-F238E27FC236}">
                  <a16:creationId xmlns="" xmlns:a16="http://schemas.microsoft.com/office/drawing/2014/main" id="{208BE3E8-3F2C-4421-B1E4-247F91BB7426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C210B73-ABA5-45C3-AF57-1B235B83B8B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7">
          <xdr:nvSpPr>
            <xdr:cNvPr id="219" name="Prostokąt 218">
              <a:extLst>
                <a:ext uri="{FF2B5EF4-FFF2-40B4-BE49-F238E27FC236}">
                  <a16:creationId xmlns="" xmlns:a16="http://schemas.microsoft.com/office/drawing/2014/main" id="{18C25A66-D306-4B15-A03F-A87027C6B277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66BEC0C-75F9-4AE9-89BF-69CED1EA9A5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17">
          <xdr:nvSpPr>
            <xdr:cNvPr id="220" name="Prostokąt 219">
              <a:extLst>
                <a:ext uri="{FF2B5EF4-FFF2-40B4-BE49-F238E27FC236}">
                  <a16:creationId xmlns="" xmlns:a16="http://schemas.microsoft.com/office/drawing/2014/main" id="{8F204427-BDAA-4540-9B36-C41F425B6A98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B970E0F-8CA3-4367-97D6-06869D7E843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7">
          <xdr:nvSpPr>
            <xdr:cNvPr id="221" name="Prostokąt 220">
              <a:extLst>
                <a:ext uri="{FF2B5EF4-FFF2-40B4-BE49-F238E27FC236}">
                  <a16:creationId xmlns="" xmlns:a16="http://schemas.microsoft.com/office/drawing/2014/main" id="{A60A9188-9AD7-4913-80B5-6B935C047F17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535CE84-A881-4653-84A2-4C150964F40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7">
          <xdr:nvSpPr>
            <xdr:cNvPr id="222" name="Prostokąt 221">
              <a:extLst>
                <a:ext uri="{FF2B5EF4-FFF2-40B4-BE49-F238E27FC236}">
                  <a16:creationId xmlns="" xmlns:a16="http://schemas.microsoft.com/office/drawing/2014/main" id="{55BE7DD9-8F71-452D-9143-D3019CDE7DE3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B9AB0B8-D56C-4527-96B8-113782E0A8F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7">
          <xdr:nvSpPr>
            <xdr:cNvPr id="223" name="Prostokąt 222">
              <a:extLst>
                <a:ext uri="{FF2B5EF4-FFF2-40B4-BE49-F238E27FC236}">
                  <a16:creationId xmlns="" xmlns:a16="http://schemas.microsoft.com/office/drawing/2014/main" id="{82145F23-AE66-4711-8400-907650B8E510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6BED566-0ECD-4CD3-9044-0EF996FDAD5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198" name="Łącznik prosty 197">
            <a:extLst>
              <a:ext uri="{FF2B5EF4-FFF2-40B4-BE49-F238E27FC236}">
                <a16:creationId xmlns="" xmlns:a16="http://schemas.microsoft.com/office/drawing/2014/main" id="{B03B19C9-92A2-4451-B99E-E56BA46F2875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Łącznik prosty 198">
            <a:extLst>
              <a:ext uri="{FF2B5EF4-FFF2-40B4-BE49-F238E27FC236}">
                <a16:creationId xmlns="" xmlns:a16="http://schemas.microsoft.com/office/drawing/2014/main" id="{8D9B8C90-31C3-4555-9743-438D369F4B56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Łącznik prosty 199">
            <a:extLst>
              <a:ext uri="{FF2B5EF4-FFF2-40B4-BE49-F238E27FC236}">
                <a16:creationId xmlns="" xmlns:a16="http://schemas.microsoft.com/office/drawing/2014/main" id="{FD3C0942-B6B7-43FF-BCB9-A0DDFE297671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Łącznik prosty 200">
            <a:extLst>
              <a:ext uri="{FF2B5EF4-FFF2-40B4-BE49-F238E27FC236}">
                <a16:creationId xmlns="" xmlns:a16="http://schemas.microsoft.com/office/drawing/2014/main" id="{584E7A89-906D-4F2F-9D6F-58D8C7C8AC13}"/>
              </a:ext>
            </a:extLst>
          </xdr:cNvPr>
          <xdr:cNvCxnSpPr>
            <a:stCxn id="209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Łącznik prosty 201">
            <a:extLst>
              <a:ext uri="{FF2B5EF4-FFF2-40B4-BE49-F238E27FC236}">
                <a16:creationId xmlns="" xmlns:a16="http://schemas.microsoft.com/office/drawing/2014/main" id="{B23088BF-DA58-41E7-A361-73FD7318D275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Łącznik prosty 202">
            <a:extLst>
              <a:ext uri="{FF2B5EF4-FFF2-40B4-BE49-F238E27FC236}">
                <a16:creationId xmlns="" xmlns:a16="http://schemas.microsoft.com/office/drawing/2014/main" id="{11D85804-BA8C-4C34-856B-334787846D2F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550898</xdr:colOff>
      <xdr:row>0</xdr:row>
      <xdr:rowOff>1905</xdr:rowOff>
    </xdr:from>
    <xdr:to>
      <xdr:col>44</xdr:col>
      <xdr:colOff>204929</xdr:colOff>
      <xdr:row>0</xdr:row>
      <xdr:rowOff>666861</xdr:rowOff>
    </xdr:to>
    <xdr:grpSp>
      <xdr:nvGrpSpPr>
        <xdr:cNvPr id="224" name="Grupa 223">
          <a:extLst>
            <a:ext uri="{FF2B5EF4-FFF2-40B4-BE49-F238E27FC236}">
              <a16:creationId xmlns="" xmlns:a16="http://schemas.microsoft.com/office/drawing/2014/main" id="{E772DF43-F8C2-4130-A04E-E7652E02C4DC}"/>
            </a:ext>
          </a:extLst>
        </xdr:cNvPr>
        <xdr:cNvGrpSpPr/>
      </xdr:nvGrpSpPr>
      <xdr:grpSpPr>
        <a:xfrm>
          <a:off x="23250878" y="1905"/>
          <a:ext cx="2214351" cy="664956"/>
          <a:chOff x="2981764" y="0"/>
          <a:chExt cx="2280771" cy="746788"/>
        </a:xfrm>
      </xdr:grpSpPr>
      <xdr:grpSp>
        <xdr:nvGrpSpPr>
          <xdr:cNvPr id="225" name="Grupa 224">
            <a:extLst>
              <a:ext uri="{FF2B5EF4-FFF2-40B4-BE49-F238E27FC236}">
                <a16:creationId xmlns="" xmlns:a16="http://schemas.microsoft.com/office/drawing/2014/main" id="{057AE9F5-9C04-4754-8297-AC7847A76086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8">
          <xdr:nvSpPr>
            <xdr:cNvPr id="232" name="Prostokąt 231">
              <a:extLst>
                <a:ext uri="{FF2B5EF4-FFF2-40B4-BE49-F238E27FC236}">
                  <a16:creationId xmlns="" xmlns:a16="http://schemas.microsoft.com/office/drawing/2014/main" id="{175A50FC-3BA4-4F61-87F8-388FEEA9EE69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1CC8B7DD-88E6-4A50-9606-AD1851E72E4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8">
          <xdr:nvSpPr>
            <xdr:cNvPr id="233" name="Prostokąt 232">
              <a:extLst>
                <a:ext uri="{FF2B5EF4-FFF2-40B4-BE49-F238E27FC236}">
                  <a16:creationId xmlns="" xmlns:a16="http://schemas.microsoft.com/office/drawing/2014/main" id="{5DA13120-EE97-4DEF-87FD-BCAFA0EF57E9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9891415-6CC9-4916-9CA8-6FE1BD33901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8">
          <xdr:nvSpPr>
            <xdr:cNvPr id="234" name="Prostokąt 233">
              <a:extLst>
                <a:ext uri="{FF2B5EF4-FFF2-40B4-BE49-F238E27FC236}">
                  <a16:creationId xmlns="" xmlns:a16="http://schemas.microsoft.com/office/drawing/2014/main" id="{90FA87C7-C62C-4345-849E-53857E4D644B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6A5DAB7-D793-48B6-84AD-A63061A21BB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8">
          <xdr:nvSpPr>
            <xdr:cNvPr id="235" name="Prostokąt 234">
              <a:extLst>
                <a:ext uri="{FF2B5EF4-FFF2-40B4-BE49-F238E27FC236}">
                  <a16:creationId xmlns="" xmlns:a16="http://schemas.microsoft.com/office/drawing/2014/main" id="{2BF77847-610B-45E9-9DFD-4A301A30C7B8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3690183-74A2-4B26-A854-5E9A24DA3F3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8">
          <xdr:nvSpPr>
            <xdr:cNvPr id="236" name="Prostokąt 235">
              <a:extLst>
                <a:ext uri="{FF2B5EF4-FFF2-40B4-BE49-F238E27FC236}">
                  <a16:creationId xmlns="" xmlns:a16="http://schemas.microsoft.com/office/drawing/2014/main" id="{94FA5771-25E1-4895-9546-B8D4109C63B9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EEAD99A-E42C-4425-B64D-8A33D47E811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8">
          <xdr:nvSpPr>
            <xdr:cNvPr id="237" name="Prostokąt 236">
              <a:extLst>
                <a:ext uri="{FF2B5EF4-FFF2-40B4-BE49-F238E27FC236}">
                  <a16:creationId xmlns="" xmlns:a16="http://schemas.microsoft.com/office/drawing/2014/main" id="{65151DB5-9FB0-4645-8715-E70ADBD1D5E5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30991CA-09D0-4AC3-B012-1510AB31B09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8">
          <xdr:nvSpPr>
            <xdr:cNvPr id="238" name="Prostokąt 237">
              <a:extLst>
                <a:ext uri="{FF2B5EF4-FFF2-40B4-BE49-F238E27FC236}">
                  <a16:creationId xmlns="" xmlns:a16="http://schemas.microsoft.com/office/drawing/2014/main" id="{D278B552-E6CB-46E5-AAD7-9620A5918224}"/>
                </a:ext>
              </a:extLst>
            </xdr:cNvPr>
            <xdr:cNvSpPr/>
          </xdr:nvSpPr>
          <xdr:spPr>
            <a:xfrm>
              <a:off x="5129680" y="177072"/>
              <a:ext cx="668678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28CAC38D-2139-4B03-93A1-A20811048E03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niedz 30.04</a:t>
              </a:fld>
              <a:endParaRPr lang="pl-PL" sz="1100"/>
            </a:p>
          </xdr:txBody>
        </xdr:sp>
        <xdr:sp macro="" textlink="$P$418">
          <xdr:nvSpPr>
            <xdr:cNvPr id="239" name="Prostokąt 238">
              <a:extLst>
                <a:ext uri="{FF2B5EF4-FFF2-40B4-BE49-F238E27FC236}">
                  <a16:creationId xmlns="" xmlns:a16="http://schemas.microsoft.com/office/drawing/2014/main" id="{B0BDB44F-4C35-4740-B760-BEB0429B000C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D2139A6-9BE9-4AE4-92AC-53C8C451426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8">
          <xdr:nvSpPr>
            <xdr:cNvPr id="240" name="Prostokąt 239">
              <a:extLst>
                <a:ext uri="{FF2B5EF4-FFF2-40B4-BE49-F238E27FC236}">
                  <a16:creationId xmlns="" xmlns:a16="http://schemas.microsoft.com/office/drawing/2014/main" id="{C0F428E7-ACA8-43E1-84B6-10491E831366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0228BBE-4BB4-45A9-818D-3FFD0AFF7F2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8">
          <xdr:nvSpPr>
            <xdr:cNvPr id="241" name="Prostokąt 240">
              <a:extLst>
                <a:ext uri="{FF2B5EF4-FFF2-40B4-BE49-F238E27FC236}">
                  <a16:creationId xmlns="" xmlns:a16="http://schemas.microsoft.com/office/drawing/2014/main" id="{2B5B045C-7EC8-4555-A884-18ED8B5D2168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7C04840-78E4-4616-877F-E18B99830E7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8">
          <xdr:nvSpPr>
            <xdr:cNvPr id="242" name="Prostokąt 241">
              <a:extLst>
                <a:ext uri="{FF2B5EF4-FFF2-40B4-BE49-F238E27FC236}">
                  <a16:creationId xmlns="" xmlns:a16="http://schemas.microsoft.com/office/drawing/2014/main" id="{D4DE6E3B-9BB0-470E-890B-279A741A8E1D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AFAEE08-F842-4328-B44E-610C345A0DD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8">
          <xdr:nvSpPr>
            <xdr:cNvPr id="243" name="Prostokąt 242">
              <a:extLst>
                <a:ext uri="{FF2B5EF4-FFF2-40B4-BE49-F238E27FC236}">
                  <a16:creationId xmlns="" xmlns:a16="http://schemas.microsoft.com/office/drawing/2014/main" id="{D33C1171-4B8C-42E0-8CF0-ECD5B73489F6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E526D2E-F587-46FE-ABDA-41961E6D3D1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8">
          <xdr:nvSpPr>
            <xdr:cNvPr id="244" name="Prostokąt 243">
              <a:extLst>
                <a:ext uri="{FF2B5EF4-FFF2-40B4-BE49-F238E27FC236}">
                  <a16:creationId xmlns="" xmlns:a16="http://schemas.microsoft.com/office/drawing/2014/main" id="{6C44D6E8-152E-4809-B21B-4D2FC910A887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3E2D3C8-6589-4F5F-8687-A470A837A04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8">
          <xdr:nvSpPr>
            <xdr:cNvPr id="245" name="Prostokąt 244">
              <a:extLst>
                <a:ext uri="{FF2B5EF4-FFF2-40B4-BE49-F238E27FC236}">
                  <a16:creationId xmlns="" xmlns:a16="http://schemas.microsoft.com/office/drawing/2014/main" id="{E9611174-5BC8-4416-8F32-AD9E5E94AB90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68DBB10-9390-45F7-8317-909D12AAAD4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8">
          <xdr:nvSpPr>
            <xdr:cNvPr id="246" name="Prostokąt 245">
              <a:extLst>
                <a:ext uri="{FF2B5EF4-FFF2-40B4-BE49-F238E27FC236}">
                  <a16:creationId xmlns="" xmlns:a16="http://schemas.microsoft.com/office/drawing/2014/main" id="{05C11A36-B2BD-4181-A040-D6F609271F3C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6EA1E1C-D2E8-4FE4-AD6B-0EEF6353A6F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8">
          <xdr:nvSpPr>
            <xdr:cNvPr id="247" name="Prostokąt 246">
              <a:extLst>
                <a:ext uri="{FF2B5EF4-FFF2-40B4-BE49-F238E27FC236}">
                  <a16:creationId xmlns="" xmlns:a16="http://schemas.microsoft.com/office/drawing/2014/main" id="{DFE64357-CDE4-401A-B2F6-A65B9B89AE62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6FFF2BF-8911-422F-A200-F242EA635BD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18">
          <xdr:nvSpPr>
            <xdr:cNvPr id="248" name="Prostokąt 247">
              <a:extLst>
                <a:ext uri="{FF2B5EF4-FFF2-40B4-BE49-F238E27FC236}">
                  <a16:creationId xmlns="" xmlns:a16="http://schemas.microsoft.com/office/drawing/2014/main" id="{3E8CF2A4-80CB-4D78-B6B1-2597236212EA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53B8813-E68A-4A75-8954-C55401F3FC5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8">
          <xdr:nvSpPr>
            <xdr:cNvPr id="249" name="Prostokąt 248">
              <a:extLst>
                <a:ext uri="{FF2B5EF4-FFF2-40B4-BE49-F238E27FC236}">
                  <a16:creationId xmlns="" xmlns:a16="http://schemas.microsoft.com/office/drawing/2014/main" id="{1E2B6ED8-222F-4B85-960B-E404EF70D43F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6DB7CFB-DAC0-457F-A4B2-501B2CFD1DB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8">
          <xdr:nvSpPr>
            <xdr:cNvPr id="250" name="Prostokąt 249">
              <a:extLst>
                <a:ext uri="{FF2B5EF4-FFF2-40B4-BE49-F238E27FC236}">
                  <a16:creationId xmlns="" xmlns:a16="http://schemas.microsoft.com/office/drawing/2014/main" id="{2A1412F3-0086-40A2-8EAB-C7EBD4571444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8100D4D-37C8-4291-A0AE-ECF8A7427D3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8">
          <xdr:nvSpPr>
            <xdr:cNvPr id="251" name="Prostokąt 250">
              <a:extLst>
                <a:ext uri="{FF2B5EF4-FFF2-40B4-BE49-F238E27FC236}">
                  <a16:creationId xmlns="" xmlns:a16="http://schemas.microsoft.com/office/drawing/2014/main" id="{52E7C4C5-EE7A-4F1A-AEBB-BDC52FC73FF1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B2B867D-CE21-42D6-B795-3583DCA545CD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226" name="Łącznik prosty 225">
            <a:extLst>
              <a:ext uri="{FF2B5EF4-FFF2-40B4-BE49-F238E27FC236}">
                <a16:creationId xmlns="" xmlns:a16="http://schemas.microsoft.com/office/drawing/2014/main" id="{DC273A48-C809-48B2-A7D4-49A8F402105A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7" name="Łącznik prosty 226">
            <a:extLst>
              <a:ext uri="{FF2B5EF4-FFF2-40B4-BE49-F238E27FC236}">
                <a16:creationId xmlns="" xmlns:a16="http://schemas.microsoft.com/office/drawing/2014/main" id="{E02DA1A8-C05A-4E17-A6E8-A1486830E073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8" name="Łącznik prosty 227">
            <a:extLst>
              <a:ext uri="{FF2B5EF4-FFF2-40B4-BE49-F238E27FC236}">
                <a16:creationId xmlns="" xmlns:a16="http://schemas.microsoft.com/office/drawing/2014/main" id="{2F017934-3F15-4133-9B89-4CFC15D9F980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Łącznik prosty 228">
            <a:extLst>
              <a:ext uri="{FF2B5EF4-FFF2-40B4-BE49-F238E27FC236}">
                <a16:creationId xmlns="" xmlns:a16="http://schemas.microsoft.com/office/drawing/2014/main" id="{03FAF9C2-073C-431E-95F0-4216D232796E}"/>
              </a:ext>
            </a:extLst>
          </xdr:cNvPr>
          <xdr:cNvCxnSpPr>
            <a:cxnSpLocks/>
            <a:stCxn id="237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Łącznik prosty 229">
            <a:extLst>
              <a:ext uri="{FF2B5EF4-FFF2-40B4-BE49-F238E27FC236}">
                <a16:creationId xmlns="" xmlns:a16="http://schemas.microsoft.com/office/drawing/2014/main" id="{D6C82FBC-76FF-46D1-A2CE-20A5641F3EC8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Łącznik prosty 230">
            <a:extLst>
              <a:ext uri="{FF2B5EF4-FFF2-40B4-BE49-F238E27FC236}">
                <a16:creationId xmlns="" xmlns:a16="http://schemas.microsoft.com/office/drawing/2014/main" id="{D2DA1494-7E7B-4DA8-9E98-214F78B1A7A0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235365</xdr:colOff>
      <xdr:row>0</xdr:row>
      <xdr:rowOff>1905</xdr:rowOff>
    </xdr:from>
    <xdr:to>
      <xdr:col>47</xdr:col>
      <xdr:colOff>498996</xdr:colOff>
      <xdr:row>0</xdr:row>
      <xdr:rowOff>679463</xdr:rowOff>
    </xdr:to>
    <xdr:grpSp>
      <xdr:nvGrpSpPr>
        <xdr:cNvPr id="252" name="Grupa 251">
          <a:extLst>
            <a:ext uri="{FF2B5EF4-FFF2-40B4-BE49-F238E27FC236}">
              <a16:creationId xmlns="" xmlns:a16="http://schemas.microsoft.com/office/drawing/2014/main" id="{C1CC56D8-89D2-4F7F-8AC9-AFBB986FB9DD}"/>
            </a:ext>
          </a:extLst>
        </xdr:cNvPr>
        <xdr:cNvGrpSpPr/>
      </xdr:nvGrpSpPr>
      <xdr:grpSpPr>
        <a:xfrm>
          <a:off x="25495665" y="1905"/>
          <a:ext cx="2183871" cy="677558"/>
          <a:chOff x="2981764" y="0"/>
          <a:chExt cx="2280771" cy="746788"/>
        </a:xfrm>
      </xdr:grpSpPr>
      <xdr:grpSp>
        <xdr:nvGrpSpPr>
          <xdr:cNvPr id="253" name="Grupa 252">
            <a:extLst>
              <a:ext uri="{FF2B5EF4-FFF2-40B4-BE49-F238E27FC236}">
                <a16:creationId xmlns="" xmlns:a16="http://schemas.microsoft.com/office/drawing/2014/main" id="{0D7A490C-A528-4460-A76C-826EAEC13A1E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9">
          <xdr:nvSpPr>
            <xdr:cNvPr id="260" name="Prostokąt 259">
              <a:extLst>
                <a:ext uri="{FF2B5EF4-FFF2-40B4-BE49-F238E27FC236}">
                  <a16:creationId xmlns="" xmlns:a16="http://schemas.microsoft.com/office/drawing/2014/main" id="{FF25A197-527A-4642-BBC8-2EFFB037E627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23B08279-9084-4B90-9292-9365512482C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29">
          <xdr:nvSpPr>
            <xdr:cNvPr id="261" name="Prostokąt 260">
              <a:extLst>
                <a:ext uri="{FF2B5EF4-FFF2-40B4-BE49-F238E27FC236}">
                  <a16:creationId xmlns="" xmlns:a16="http://schemas.microsoft.com/office/drawing/2014/main" id="{637A2AB2-2E39-433C-9A02-E7C37E80766D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7249B26-7081-44D8-A554-960A58C5F191}" type="TxLink">
                <a:rPr lang="en-US" sz="11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9">
          <xdr:nvSpPr>
            <xdr:cNvPr id="262" name="Prostokąt 261">
              <a:extLst>
                <a:ext uri="{FF2B5EF4-FFF2-40B4-BE49-F238E27FC236}">
                  <a16:creationId xmlns="" xmlns:a16="http://schemas.microsoft.com/office/drawing/2014/main" id="{60AC725A-DA6D-442A-A48A-264B4AA58FB3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0BC3060-F9F7-4A7B-9A94-4743FC4930B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9">
          <xdr:nvSpPr>
            <xdr:cNvPr id="263" name="Prostokąt 262">
              <a:extLst>
                <a:ext uri="{FF2B5EF4-FFF2-40B4-BE49-F238E27FC236}">
                  <a16:creationId xmlns="" xmlns:a16="http://schemas.microsoft.com/office/drawing/2014/main" id="{22155DC4-FA4D-4F31-AFA9-D9C64C0710A3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B694452-260B-4F06-B729-3A52ECBBF4B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9">
          <xdr:nvSpPr>
            <xdr:cNvPr id="264" name="Prostokąt 263">
              <a:extLst>
                <a:ext uri="{FF2B5EF4-FFF2-40B4-BE49-F238E27FC236}">
                  <a16:creationId xmlns="" xmlns:a16="http://schemas.microsoft.com/office/drawing/2014/main" id="{B3D196E9-B205-4BD7-B7DA-D10E1110CDD9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48757E2-30B2-4531-9094-7F8645D7310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9">
          <xdr:nvSpPr>
            <xdr:cNvPr id="265" name="Prostokąt 264">
              <a:extLst>
                <a:ext uri="{FF2B5EF4-FFF2-40B4-BE49-F238E27FC236}">
                  <a16:creationId xmlns="" xmlns:a16="http://schemas.microsoft.com/office/drawing/2014/main" id="{417FB9D5-C29F-485E-9412-FC596B92FAD0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619F924-81FE-46E7-B675-285CDF2539C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9">
          <xdr:nvSpPr>
            <xdr:cNvPr id="266" name="Prostokąt 265">
              <a:extLst>
                <a:ext uri="{FF2B5EF4-FFF2-40B4-BE49-F238E27FC236}">
                  <a16:creationId xmlns="" xmlns:a16="http://schemas.microsoft.com/office/drawing/2014/main" id="{CFD0F836-C8FD-4F44-B919-AF33575217B0}"/>
                </a:ext>
              </a:extLst>
            </xdr:cNvPr>
            <xdr:cNvSpPr/>
          </xdr:nvSpPr>
          <xdr:spPr>
            <a:xfrm>
              <a:off x="5129680" y="177072"/>
              <a:ext cx="668678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8516D39A-59EF-42EB-B2CF-C0CF6757DF37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pon 01.05</a:t>
              </a:fld>
              <a:endParaRPr lang="pl-PL" sz="1100"/>
            </a:p>
          </xdr:txBody>
        </xdr:sp>
        <xdr:sp macro="" textlink="$P$419">
          <xdr:nvSpPr>
            <xdr:cNvPr id="267" name="Prostokąt 266">
              <a:extLst>
                <a:ext uri="{FF2B5EF4-FFF2-40B4-BE49-F238E27FC236}">
                  <a16:creationId xmlns="" xmlns:a16="http://schemas.microsoft.com/office/drawing/2014/main" id="{D110D936-C179-4BB2-AEC9-F698029A330C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FBB0AE0-4466-4950-8EB6-87870303D64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9">
          <xdr:nvSpPr>
            <xdr:cNvPr id="268" name="Prostokąt 267">
              <a:extLst>
                <a:ext uri="{FF2B5EF4-FFF2-40B4-BE49-F238E27FC236}">
                  <a16:creationId xmlns="" xmlns:a16="http://schemas.microsoft.com/office/drawing/2014/main" id="{8A697E38-152A-4F47-A539-680C3CC28AA0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901111E2-7A1A-4196-A196-EA00EC58DAD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9">
          <xdr:nvSpPr>
            <xdr:cNvPr id="269" name="Prostokąt 268">
              <a:extLst>
                <a:ext uri="{FF2B5EF4-FFF2-40B4-BE49-F238E27FC236}">
                  <a16:creationId xmlns="" xmlns:a16="http://schemas.microsoft.com/office/drawing/2014/main" id="{B0A6E431-EBF2-45FE-ABDF-4B44411A71E3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3427EF5-3D43-4358-94BA-A84943F7130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9">
          <xdr:nvSpPr>
            <xdr:cNvPr id="270" name="Prostokąt 269">
              <a:extLst>
                <a:ext uri="{FF2B5EF4-FFF2-40B4-BE49-F238E27FC236}">
                  <a16:creationId xmlns="" xmlns:a16="http://schemas.microsoft.com/office/drawing/2014/main" id="{5EF653FE-1C26-4DED-812E-01F29DEB57FD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628BE9B-04CE-4592-A8A0-1708CC4EC4F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9">
          <xdr:nvSpPr>
            <xdr:cNvPr id="271" name="Prostokąt 270">
              <a:extLst>
                <a:ext uri="{FF2B5EF4-FFF2-40B4-BE49-F238E27FC236}">
                  <a16:creationId xmlns="" xmlns:a16="http://schemas.microsoft.com/office/drawing/2014/main" id="{4493060B-E30D-47C9-AF45-18741F508814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364BAA3-A52A-4611-A761-AFB15356365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9">
          <xdr:nvSpPr>
            <xdr:cNvPr id="272" name="Prostokąt 271">
              <a:extLst>
                <a:ext uri="{FF2B5EF4-FFF2-40B4-BE49-F238E27FC236}">
                  <a16:creationId xmlns="" xmlns:a16="http://schemas.microsoft.com/office/drawing/2014/main" id="{FAC0E7D0-150B-48F5-B9CD-8BA41BDF90F7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513529F-F349-4DE1-91A1-59DA46A3CD5C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9">
          <xdr:nvSpPr>
            <xdr:cNvPr id="273" name="Prostokąt 272">
              <a:extLst>
                <a:ext uri="{FF2B5EF4-FFF2-40B4-BE49-F238E27FC236}">
                  <a16:creationId xmlns="" xmlns:a16="http://schemas.microsoft.com/office/drawing/2014/main" id="{B74FFEAF-2DE1-4CD2-A967-FD5534AE8954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7E5FFD4-2346-44B9-BF15-29A7C8C0996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9">
          <xdr:nvSpPr>
            <xdr:cNvPr id="274" name="Prostokąt 273">
              <a:extLst>
                <a:ext uri="{FF2B5EF4-FFF2-40B4-BE49-F238E27FC236}">
                  <a16:creationId xmlns="" xmlns:a16="http://schemas.microsoft.com/office/drawing/2014/main" id="{126F708E-F48F-4CB6-A9B3-CA33A4796127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D3A03188-4EBD-41B7-A12F-3E9C849E552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9">
          <xdr:nvSpPr>
            <xdr:cNvPr id="275" name="Prostokąt 274">
              <a:extLst>
                <a:ext uri="{FF2B5EF4-FFF2-40B4-BE49-F238E27FC236}">
                  <a16:creationId xmlns="" xmlns:a16="http://schemas.microsoft.com/office/drawing/2014/main" id="{122C740D-DD2F-4B63-AA3A-27DBFD1C133A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9C59C7F-8E39-4D5E-8C8D-E6EC4B26885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19">
          <xdr:nvSpPr>
            <xdr:cNvPr id="276" name="Prostokąt 275">
              <a:extLst>
                <a:ext uri="{FF2B5EF4-FFF2-40B4-BE49-F238E27FC236}">
                  <a16:creationId xmlns="" xmlns:a16="http://schemas.microsoft.com/office/drawing/2014/main" id="{02EBABE0-D346-462A-9880-7641C200AA64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E2581E06-23B3-4F55-978B-8167E451050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9">
          <xdr:nvSpPr>
            <xdr:cNvPr id="277" name="Prostokąt 276">
              <a:extLst>
                <a:ext uri="{FF2B5EF4-FFF2-40B4-BE49-F238E27FC236}">
                  <a16:creationId xmlns="" xmlns:a16="http://schemas.microsoft.com/office/drawing/2014/main" id="{E9FE9D4A-B862-4979-8E4E-F48605583092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49722C4-0046-4B8D-A489-BFA06BB4863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9">
          <xdr:nvSpPr>
            <xdr:cNvPr id="278" name="Prostokąt 277">
              <a:extLst>
                <a:ext uri="{FF2B5EF4-FFF2-40B4-BE49-F238E27FC236}">
                  <a16:creationId xmlns="" xmlns:a16="http://schemas.microsoft.com/office/drawing/2014/main" id="{93329A61-7032-49AF-B44B-B99914FFF577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9B1B0EB-0DA7-447E-A71A-F9C502D96E6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9">
          <xdr:nvSpPr>
            <xdr:cNvPr id="279" name="Prostokąt 278">
              <a:extLst>
                <a:ext uri="{FF2B5EF4-FFF2-40B4-BE49-F238E27FC236}">
                  <a16:creationId xmlns="" xmlns:a16="http://schemas.microsoft.com/office/drawing/2014/main" id="{B1E7752B-3774-413B-A4E3-5B80653E884C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A177859-F953-4E0D-BE44-42351A4FFD7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254" name="Łącznik prosty 253">
            <a:extLst>
              <a:ext uri="{FF2B5EF4-FFF2-40B4-BE49-F238E27FC236}">
                <a16:creationId xmlns="" xmlns:a16="http://schemas.microsoft.com/office/drawing/2014/main" id="{AB60F7AA-DC42-4ADB-AAB7-5302D9177F28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5" name="Łącznik prosty 254">
            <a:extLst>
              <a:ext uri="{FF2B5EF4-FFF2-40B4-BE49-F238E27FC236}">
                <a16:creationId xmlns="" xmlns:a16="http://schemas.microsoft.com/office/drawing/2014/main" id="{308FCC51-9532-4913-9599-11657D92972B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Łącznik prosty 255">
            <a:extLst>
              <a:ext uri="{FF2B5EF4-FFF2-40B4-BE49-F238E27FC236}">
                <a16:creationId xmlns="" xmlns:a16="http://schemas.microsoft.com/office/drawing/2014/main" id="{1B28096C-E28C-4EFA-9051-32D44E2BC647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Łącznik prosty 256">
            <a:extLst>
              <a:ext uri="{FF2B5EF4-FFF2-40B4-BE49-F238E27FC236}">
                <a16:creationId xmlns="" xmlns:a16="http://schemas.microsoft.com/office/drawing/2014/main" id="{34352EBF-2FF0-407D-9D9D-4C2C86DC0950}"/>
              </a:ext>
            </a:extLst>
          </xdr:cNvPr>
          <xdr:cNvCxnSpPr>
            <a:cxnSpLocks/>
            <a:stCxn id="265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Łącznik prosty 257">
            <a:extLst>
              <a:ext uri="{FF2B5EF4-FFF2-40B4-BE49-F238E27FC236}">
                <a16:creationId xmlns="" xmlns:a16="http://schemas.microsoft.com/office/drawing/2014/main" id="{02FBD9B0-EEAC-4DBC-9DD9-527ED44C2BFF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Łącznik prosty 258">
            <a:extLst>
              <a:ext uri="{FF2B5EF4-FFF2-40B4-BE49-F238E27FC236}">
                <a16:creationId xmlns="" xmlns:a16="http://schemas.microsoft.com/office/drawing/2014/main" id="{977E072F-D120-484E-BEA6-305AADB39EC2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133776</xdr:colOff>
      <xdr:row>0</xdr:row>
      <xdr:rowOff>-28575</xdr:rowOff>
    </xdr:from>
    <xdr:to>
      <xdr:col>26</xdr:col>
      <xdr:colOff>525995</xdr:colOff>
      <xdr:row>0</xdr:row>
      <xdr:rowOff>706133</xdr:rowOff>
    </xdr:to>
    <xdr:grpSp>
      <xdr:nvGrpSpPr>
        <xdr:cNvPr id="280" name="Grupa 279">
          <a:extLst>
            <a:ext uri="{FF2B5EF4-FFF2-40B4-BE49-F238E27FC236}">
              <a16:creationId xmlns="" xmlns:a16="http://schemas.microsoft.com/office/drawing/2014/main" id="{060F4D1D-85C6-49A3-A47A-2D173C122ECD}"/>
            </a:ext>
          </a:extLst>
        </xdr:cNvPr>
        <xdr:cNvGrpSpPr/>
      </xdr:nvGrpSpPr>
      <xdr:grpSpPr>
        <a:xfrm>
          <a:off x="12592476" y="-28575"/>
          <a:ext cx="2152439" cy="734708"/>
          <a:chOff x="2981764" y="0"/>
          <a:chExt cx="2280771" cy="746788"/>
        </a:xfrm>
      </xdr:grpSpPr>
      <xdr:grpSp>
        <xdr:nvGrpSpPr>
          <xdr:cNvPr id="281" name="Grupa 280">
            <a:extLst>
              <a:ext uri="{FF2B5EF4-FFF2-40B4-BE49-F238E27FC236}">
                <a16:creationId xmlns="" xmlns:a16="http://schemas.microsoft.com/office/drawing/2014/main" id="{107A449B-DB8C-4AFD-8934-B338C9D51BE4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3">
          <xdr:nvSpPr>
            <xdr:cNvPr id="288" name="Prostokąt 287">
              <a:extLst>
                <a:ext uri="{FF2B5EF4-FFF2-40B4-BE49-F238E27FC236}">
                  <a16:creationId xmlns="" xmlns:a16="http://schemas.microsoft.com/office/drawing/2014/main" id="{ABF8FA11-3195-4467-B3F3-E82D7F26B6BC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BE6B1C5F-3A7C-4D45-A5D7-1A48B0ED0B3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3">
          <xdr:nvSpPr>
            <xdr:cNvPr id="289" name="Prostokąt 288">
              <a:extLst>
                <a:ext uri="{FF2B5EF4-FFF2-40B4-BE49-F238E27FC236}">
                  <a16:creationId xmlns="" xmlns:a16="http://schemas.microsoft.com/office/drawing/2014/main" id="{38868A63-FFC4-4ED4-BF50-0676B170485C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2449676-71E7-4543-B195-76643CA750C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An20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3">
          <xdr:nvSpPr>
            <xdr:cNvPr id="290" name="Prostokąt 289">
              <a:extLst>
                <a:ext uri="{FF2B5EF4-FFF2-40B4-BE49-F238E27FC236}">
                  <a16:creationId xmlns="" xmlns:a16="http://schemas.microsoft.com/office/drawing/2014/main" id="{763D1363-7FFB-4C4F-9281-2374C5034195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2492A61-29E3-4530-9F5D-1E37E1F7DEC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An5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3">
          <xdr:nvSpPr>
            <xdr:cNvPr id="291" name="Prostokąt 290">
              <a:extLst>
                <a:ext uri="{FF2B5EF4-FFF2-40B4-BE49-F238E27FC236}">
                  <a16:creationId xmlns="" xmlns:a16="http://schemas.microsoft.com/office/drawing/2014/main" id="{7108D47B-C0BA-46DD-819F-511047151CE4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0544249-8D23-48BC-9479-EA2717231F1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3">
          <xdr:nvSpPr>
            <xdr:cNvPr id="292" name="Prostokąt 291">
              <a:extLst>
                <a:ext uri="{FF2B5EF4-FFF2-40B4-BE49-F238E27FC236}">
                  <a16:creationId xmlns="" xmlns:a16="http://schemas.microsoft.com/office/drawing/2014/main" id="{B0FEA84A-1D55-4747-B728-7AEF1CFDA246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2E28F71-E303-434F-B3D3-24BB07D1437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3">
          <xdr:nvSpPr>
            <xdr:cNvPr id="293" name="Prostokąt 292">
              <a:extLst>
                <a:ext uri="{FF2B5EF4-FFF2-40B4-BE49-F238E27FC236}">
                  <a16:creationId xmlns="" xmlns:a16="http://schemas.microsoft.com/office/drawing/2014/main" id="{94AE08C7-95C8-479D-A12A-C049FED75C0E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626E074-0174-4F3A-B042-13C37E99376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3">
          <xdr:nvSpPr>
            <xdr:cNvPr id="294" name="Prostokąt 293">
              <a:extLst>
                <a:ext uri="{FF2B5EF4-FFF2-40B4-BE49-F238E27FC236}">
                  <a16:creationId xmlns="" xmlns:a16="http://schemas.microsoft.com/office/drawing/2014/main" id="{65E13E2C-4224-45E5-9A1B-31C15C5F4FE1}"/>
                </a:ext>
              </a:extLst>
            </xdr:cNvPr>
            <xdr:cNvSpPr/>
          </xdr:nvSpPr>
          <xdr:spPr>
            <a:xfrm>
              <a:off x="5129680" y="177072"/>
              <a:ext cx="668678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141E2E1B-19BA-4967-A524-4D0434CD5726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wt 25.04</a:t>
              </a:fld>
              <a:endParaRPr lang="pl-PL" sz="1100"/>
            </a:p>
          </xdr:txBody>
        </xdr:sp>
        <xdr:sp macro="" textlink="$P$413">
          <xdr:nvSpPr>
            <xdr:cNvPr id="295" name="Prostokąt 294">
              <a:extLst>
                <a:ext uri="{FF2B5EF4-FFF2-40B4-BE49-F238E27FC236}">
                  <a16:creationId xmlns="" xmlns:a16="http://schemas.microsoft.com/office/drawing/2014/main" id="{27E2827F-5724-4ADA-9942-6818725D332D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0395BA0-693E-4AF4-8F6A-CF7601C7458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An7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3">
          <xdr:nvSpPr>
            <xdr:cNvPr id="296" name="Prostokąt 295">
              <a:extLst>
                <a:ext uri="{FF2B5EF4-FFF2-40B4-BE49-F238E27FC236}">
                  <a16:creationId xmlns="" xmlns:a16="http://schemas.microsoft.com/office/drawing/2014/main" id="{4659A252-83D6-48AC-B9AC-503284EC6B02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F84F470-ADFB-4517-908F-E2561DEEDD9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An6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3">
          <xdr:nvSpPr>
            <xdr:cNvPr id="297" name="Prostokąt 296">
              <a:extLst>
                <a:ext uri="{FF2B5EF4-FFF2-40B4-BE49-F238E27FC236}">
                  <a16:creationId xmlns="" xmlns:a16="http://schemas.microsoft.com/office/drawing/2014/main" id="{C654C2A3-535F-42B7-A850-98D0814D96BF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34C1C3D-F334-47E4-BEB5-ABDBB021507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3">
          <xdr:nvSpPr>
            <xdr:cNvPr id="298" name="Prostokąt 297">
              <a:extLst>
                <a:ext uri="{FF2B5EF4-FFF2-40B4-BE49-F238E27FC236}">
                  <a16:creationId xmlns="" xmlns:a16="http://schemas.microsoft.com/office/drawing/2014/main" id="{F7AC3568-060C-4AE7-A81E-DA9760743E80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5C9D791-3022-444A-AD65-5B492AF53E2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An23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3">
          <xdr:nvSpPr>
            <xdr:cNvPr id="299" name="Prostokąt 298">
              <a:extLst>
                <a:ext uri="{FF2B5EF4-FFF2-40B4-BE49-F238E27FC236}">
                  <a16:creationId xmlns="" xmlns:a16="http://schemas.microsoft.com/office/drawing/2014/main" id="{B168999C-A76F-4C1F-BC74-AF4F7871412B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11FF193-77CB-4951-9934-2D90CF8F198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3">
          <xdr:nvSpPr>
            <xdr:cNvPr id="300" name="Prostokąt 299">
              <a:extLst>
                <a:ext uri="{FF2B5EF4-FFF2-40B4-BE49-F238E27FC236}">
                  <a16:creationId xmlns="" xmlns:a16="http://schemas.microsoft.com/office/drawing/2014/main" id="{5828E5DC-24AC-4C38-A247-14966714F689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29053C2-4CC8-4725-8B9A-A4DC130FEBF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An9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3">
          <xdr:nvSpPr>
            <xdr:cNvPr id="301" name="Prostokąt 300">
              <a:extLst>
                <a:ext uri="{FF2B5EF4-FFF2-40B4-BE49-F238E27FC236}">
                  <a16:creationId xmlns="" xmlns:a16="http://schemas.microsoft.com/office/drawing/2014/main" id="{32E6F73F-DCD4-48A4-854A-DB34FA8DAA8F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70C1644-9247-49E0-BFEA-42184E3EDEE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3">
          <xdr:nvSpPr>
            <xdr:cNvPr id="302" name="Prostokąt 301">
              <a:extLst>
                <a:ext uri="{FF2B5EF4-FFF2-40B4-BE49-F238E27FC236}">
                  <a16:creationId xmlns="" xmlns:a16="http://schemas.microsoft.com/office/drawing/2014/main" id="{97EDF639-7036-46F1-A259-C49A6D60FE45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4B846E7-3933-45B0-BBBB-DCAF6B2E293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3">
          <xdr:nvSpPr>
            <xdr:cNvPr id="303" name="Prostokąt 302">
              <a:extLst>
                <a:ext uri="{FF2B5EF4-FFF2-40B4-BE49-F238E27FC236}">
                  <a16:creationId xmlns="" xmlns:a16="http://schemas.microsoft.com/office/drawing/2014/main" id="{7BE807A8-1BEE-41F3-92DA-B4140F4EA0A3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0B04095-A8BE-48C3-AF05-D5823D0BC80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13">
          <xdr:nvSpPr>
            <xdr:cNvPr id="304" name="Prostokąt 303">
              <a:extLst>
                <a:ext uri="{FF2B5EF4-FFF2-40B4-BE49-F238E27FC236}">
                  <a16:creationId xmlns="" xmlns:a16="http://schemas.microsoft.com/office/drawing/2014/main" id="{16251E66-5051-4D91-A649-77B26CAE7BFD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E35D546-EFCC-4578-A8BF-34660FDF65D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An10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3">
          <xdr:nvSpPr>
            <xdr:cNvPr id="305" name="Prostokąt 304">
              <a:extLst>
                <a:ext uri="{FF2B5EF4-FFF2-40B4-BE49-F238E27FC236}">
                  <a16:creationId xmlns="" xmlns:a16="http://schemas.microsoft.com/office/drawing/2014/main" id="{685DC9A6-444A-4C45-AF26-D270A8E9050D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B0A7E36-D901-4106-9B36-B2A21C5A7CA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An11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3">
          <xdr:nvSpPr>
            <xdr:cNvPr id="306" name="Prostokąt 305">
              <a:extLst>
                <a:ext uri="{FF2B5EF4-FFF2-40B4-BE49-F238E27FC236}">
                  <a16:creationId xmlns="" xmlns:a16="http://schemas.microsoft.com/office/drawing/2014/main" id="{F159F8CA-08A6-4F94-A46E-CD4A80420816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4461D01E-9416-480A-8029-025EE16D95D5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3">
          <xdr:nvSpPr>
            <xdr:cNvPr id="307" name="Prostokąt 306">
              <a:extLst>
                <a:ext uri="{FF2B5EF4-FFF2-40B4-BE49-F238E27FC236}">
                  <a16:creationId xmlns="" xmlns:a16="http://schemas.microsoft.com/office/drawing/2014/main" id="{8C193B69-A2B1-4F04-A7A4-9EFAA728E734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A7499FF-B323-4506-9374-0DD555BBEEE1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282" name="Łącznik prosty 281">
            <a:extLst>
              <a:ext uri="{FF2B5EF4-FFF2-40B4-BE49-F238E27FC236}">
                <a16:creationId xmlns="" xmlns:a16="http://schemas.microsoft.com/office/drawing/2014/main" id="{5E0A220D-AA33-451C-B91C-EAA19C24120A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" name="Łącznik prosty 282">
            <a:extLst>
              <a:ext uri="{FF2B5EF4-FFF2-40B4-BE49-F238E27FC236}">
                <a16:creationId xmlns="" xmlns:a16="http://schemas.microsoft.com/office/drawing/2014/main" id="{B87566C0-F470-45F9-A841-8B4AEA7832C6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Łącznik prosty 283">
            <a:extLst>
              <a:ext uri="{FF2B5EF4-FFF2-40B4-BE49-F238E27FC236}">
                <a16:creationId xmlns="" xmlns:a16="http://schemas.microsoft.com/office/drawing/2014/main" id="{108BF450-5910-4B5A-BBB6-72F1FCE1179F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" name="Łącznik prosty 284">
            <a:extLst>
              <a:ext uri="{FF2B5EF4-FFF2-40B4-BE49-F238E27FC236}">
                <a16:creationId xmlns="" xmlns:a16="http://schemas.microsoft.com/office/drawing/2014/main" id="{24E9FA35-75C5-449D-B813-DA2C0FCE76E4}"/>
              </a:ext>
            </a:extLst>
          </xdr:cNvPr>
          <xdr:cNvCxnSpPr>
            <a:cxnSpLocks/>
            <a:stCxn id="293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Łącznik prosty 285">
            <a:extLst>
              <a:ext uri="{FF2B5EF4-FFF2-40B4-BE49-F238E27FC236}">
                <a16:creationId xmlns="" xmlns:a16="http://schemas.microsoft.com/office/drawing/2014/main" id="{651E92A1-1761-47B7-9BD4-46FC56BA850E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Łącznik prosty 286">
            <a:extLst>
              <a:ext uri="{FF2B5EF4-FFF2-40B4-BE49-F238E27FC236}">
                <a16:creationId xmlns="" xmlns:a16="http://schemas.microsoft.com/office/drawing/2014/main" id="{762B1AB3-DBFE-4EEB-91C3-BB9C2AD9DAFA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578265</xdr:colOff>
      <xdr:row>0</xdr:row>
      <xdr:rowOff>-19050</xdr:rowOff>
    </xdr:from>
    <xdr:to>
      <xdr:col>30</xdr:col>
      <xdr:colOff>379933</xdr:colOff>
      <xdr:row>0</xdr:row>
      <xdr:rowOff>715658</xdr:rowOff>
    </xdr:to>
    <xdr:grpSp>
      <xdr:nvGrpSpPr>
        <xdr:cNvPr id="308" name="Grupa 307">
          <a:extLst>
            <a:ext uri="{FF2B5EF4-FFF2-40B4-BE49-F238E27FC236}">
              <a16:creationId xmlns="" xmlns:a16="http://schemas.microsoft.com/office/drawing/2014/main" id="{D5F64B19-79F2-44FF-93EE-8ABBADCEE9A1}"/>
            </a:ext>
          </a:extLst>
        </xdr:cNvPr>
        <xdr:cNvGrpSpPr/>
      </xdr:nvGrpSpPr>
      <xdr:grpSpPr>
        <a:xfrm>
          <a:off x="14797185" y="-19050"/>
          <a:ext cx="2148628" cy="734708"/>
          <a:chOff x="2981764" y="0"/>
          <a:chExt cx="2280771" cy="746788"/>
        </a:xfrm>
      </xdr:grpSpPr>
      <xdr:grpSp>
        <xdr:nvGrpSpPr>
          <xdr:cNvPr id="309" name="Grupa 308">
            <a:extLst>
              <a:ext uri="{FF2B5EF4-FFF2-40B4-BE49-F238E27FC236}">
                <a16:creationId xmlns="" xmlns:a16="http://schemas.microsoft.com/office/drawing/2014/main" id="{31916564-DC1B-4BCE-A4AF-B6F663DE66AE}"/>
              </a:ext>
            </a:extLst>
          </xdr:cNvPr>
          <xdr:cNvGrpSpPr/>
        </xdr:nvGrpSpPr>
        <xdr:grpSpPr>
          <a:xfrm>
            <a:off x="2981764" y="0"/>
            <a:ext cx="2280771" cy="746788"/>
            <a:chOff x="3989732" y="85566"/>
            <a:chExt cx="2283730" cy="746788"/>
          </a:xfrm>
        </xdr:grpSpPr>
        <xdr:sp macro="" textlink="$G$414">
          <xdr:nvSpPr>
            <xdr:cNvPr id="316" name="Prostokąt 315">
              <a:extLst>
                <a:ext uri="{FF2B5EF4-FFF2-40B4-BE49-F238E27FC236}">
                  <a16:creationId xmlns="" xmlns:a16="http://schemas.microsoft.com/office/drawing/2014/main" id="{85858C38-5A0E-421A-BFEB-FD72317DFC2C}"/>
                </a:ext>
              </a:extLst>
            </xdr:cNvPr>
            <xdr:cNvSpPr/>
          </xdr:nvSpPr>
          <xdr:spPr>
            <a:xfrm>
              <a:off x="5512166" y="643649"/>
              <a:ext cx="380296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36000" tIns="36000" rIns="36000" bIns="36000" rtlCol="0" anchor="t"/>
            <a:lstStyle/>
            <a:p>
              <a:pPr marL="0" indent="0" algn="l"/>
              <a:fld id="{245A616B-FA2D-4A60-82FA-3F16F79C8A0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F$414">
          <xdr:nvSpPr>
            <xdr:cNvPr id="317" name="Prostokąt 316">
              <a:extLst>
                <a:ext uri="{FF2B5EF4-FFF2-40B4-BE49-F238E27FC236}">
                  <a16:creationId xmlns="" xmlns:a16="http://schemas.microsoft.com/office/drawing/2014/main" id="{2B296CE8-9F42-4DFF-9954-6EF282058B5D}"/>
                </a:ext>
              </a:extLst>
            </xdr:cNvPr>
            <xdr:cNvSpPr/>
          </xdr:nvSpPr>
          <xdr:spPr>
            <a:xfrm>
              <a:off x="5892462" y="6494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7E75D59-876F-4F38-8D97-FD000023FC9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An20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M$414">
          <xdr:nvSpPr>
            <xdr:cNvPr id="318" name="Prostokąt 317">
              <a:extLst>
                <a:ext uri="{FF2B5EF4-FFF2-40B4-BE49-F238E27FC236}">
                  <a16:creationId xmlns="" xmlns:a16="http://schemas.microsoft.com/office/drawing/2014/main" id="{AAB8B02D-BC23-4F60-BE93-0CA936FBE29F}"/>
                </a:ext>
              </a:extLst>
            </xdr:cNvPr>
            <xdr:cNvSpPr/>
          </xdr:nvSpPr>
          <xdr:spPr>
            <a:xfrm>
              <a:off x="5892462" y="46462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AB54EAA1-DE5F-4FAD-8A80-E101EE141B88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An5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N$414">
          <xdr:nvSpPr>
            <xdr:cNvPr id="319" name="Prostokąt 318">
              <a:extLst>
                <a:ext uri="{FF2B5EF4-FFF2-40B4-BE49-F238E27FC236}">
                  <a16:creationId xmlns="" xmlns:a16="http://schemas.microsoft.com/office/drawing/2014/main" id="{AF3FDF66-C08B-4240-845E-6C2DA4085942}"/>
                </a:ext>
              </a:extLst>
            </xdr:cNvPr>
            <xdr:cNvSpPr/>
          </xdr:nvSpPr>
          <xdr:spPr>
            <a:xfrm>
              <a:off x="5892462" y="27978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2B1FB009-031F-4C2D-ADD4-36B42411A047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O$414">
          <xdr:nvSpPr>
            <xdr:cNvPr id="320" name="Prostokąt 319">
              <a:extLst>
                <a:ext uri="{FF2B5EF4-FFF2-40B4-BE49-F238E27FC236}">
                  <a16:creationId xmlns="" xmlns:a16="http://schemas.microsoft.com/office/drawing/2014/main" id="{C78717EA-AE6E-4D54-A707-BA5F7817E95D}"/>
                </a:ext>
              </a:extLst>
            </xdr:cNvPr>
            <xdr:cNvSpPr/>
          </xdr:nvSpPr>
          <xdr:spPr>
            <a:xfrm>
              <a:off x="5892462" y="94939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5276AE7-02C0-456A-B11F-8192CBD729F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L$414">
          <xdr:nvSpPr>
            <xdr:cNvPr id="321" name="Prostokąt 320">
              <a:extLst>
                <a:ext uri="{FF2B5EF4-FFF2-40B4-BE49-F238E27FC236}">
                  <a16:creationId xmlns="" xmlns:a16="http://schemas.microsoft.com/office/drawing/2014/main" id="{A81A9D90-0FF1-422C-8F6C-F215D584CD5A}"/>
                </a:ext>
              </a:extLst>
            </xdr:cNvPr>
            <xdr:cNvSpPr/>
          </xdr:nvSpPr>
          <xdr:spPr>
            <a:xfrm>
              <a:off x="5512166" y="457174"/>
              <a:ext cx="38115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B9385549-1645-4558-8EAA-FDC8BEFEFB2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An19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E$414">
          <xdr:nvSpPr>
            <xdr:cNvPr id="322" name="Prostokąt 321">
              <a:extLst>
                <a:ext uri="{FF2B5EF4-FFF2-40B4-BE49-F238E27FC236}">
                  <a16:creationId xmlns="" xmlns:a16="http://schemas.microsoft.com/office/drawing/2014/main" id="{78D5D6C4-0F89-418C-8B0F-A17D6F299457}"/>
                </a:ext>
              </a:extLst>
            </xdr:cNvPr>
            <xdr:cNvSpPr/>
          </xdr:nvSpPr>
          <xdr:spPr>
            <a:xfrm>
              <a:off x="5129680" y="177072"/>
              <a:ext cx="668678" cy="277178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fld id="{A008BD61-B7C1-4696-8A54-49D6A6E0CFBD}" type="TxLink">
                <a:rPr lang="en-US" sz="800" b="0" i="0" u="none" strike="noStrike">
                  <a:solidFill>
                    <a:srgbClr val="FF0000"/>
                  </a:solidFill>
                  <a:latin typeface="Calibri"/>
                  <a:cs typeface="Calibri"/>
                </a:rPr>
                <a:pPr algn="l"/>
                <a:t>śr 26.04</a:t>
              </a:fld>
              <a:endParaRPr lang="pl-PL" sz="1100"/>
            </a:p>
          </xdr:txBody>
        </xdr:sp>
        <xdr:sp macro="" textlink="$P$414">
          <xdr:nvSpPr>
            <xdr:cNvPr id="323" name="Prostokąt 322">
              <a:extLst>
                <a:ext uri="{FF2B5EF4-FFF2-40B4-BE49-F238E27FC236}">
                  <a16:creationId xmlns="" xmlns:a16="http://schemas.microsoft.com/office/drawing/2014/main" id="{91E6F6AC-DEF0-4986-B512-1D2CC3CAAB24}"/>
                </a:ext>
              </a:extLst>
            </xdr:cNvPr>
            <xdr:cNvSpPr/>
          </xdr:nvSpPr>
          <xdr:spPr>
            <a:xfrm>
              <a:off x="4748265" y="88490"/>
              <a:ext cx="38290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5F80060-D768-4151-B40E-0750535B920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An7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T$414">
          <xdr:nvSpPr>
            <xdr:cNvPr id="324" name="Prostokąt 323">
              <a:extLst>
                <a:ext uri="{FF2B5EF4-FFF2-40B4-BE49-F238E27FC236}">
                  <a16:creationId xmlns="" xmlns:a16="http://schemas.microsoft.com/office/drawing/2014/main" id="{7FE7A936-F4AC-43FE-9838-355AED2CB9D4}"/>
                </a:ext>
              </a:extLst>
            </xdr:cNvPr>
            <xdr:cNvSpPr/>
          </xdr:nvSpPr>
          <xdr:spPr>
            <a:xfrm>
              <a:off x="4367253" y="645901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A7D9213-2D4B-416F-B15B-6AB9AA3747B6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An6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H$414">
          <xdr:nvSpPr>
            <xdr:cNvPr id="325" name="Prostokąt 324">
              <a:extLst>
                <a:ext uri="{FF2B5EF4-FFF2-40B4-BE49-F238E27FC236}">
                  <a16:creationId xmlns="" xmlns:a16="http://schemas.microsoft.com/office/drawing/2014/main" id="{40FA7236-890E-4EA0-9AFF-720486CB1A42}"/>
                </a:ext>
              </a:extLst>
            </xdr:cNvPr>
            <xdr:cNvSpPr/>
          </xdr:nvSpPr>
          <xdr:spPr>
            <a:xfrm>
              <a:off x="5131166" y="642978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0E752B0-09B1-442F-8B47-62F78A07328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K$414">
          <xdr:nvSpPr>
            <xdr:cNvPr id="326" name="Prostokąt 325">
              <a:extLst>
                <a:ext uri="{FF2B5EF4-FFF2-40B4-BE49-F238E27FC236}">
                  <a16:creationId xmlns="" xmlns:a16="http://schemas.microsoft.com/office/drawing/2014/main" id="{310AAF79-D796-48C3-A1CB-213CCAB65C27}"/>
                </a:ext>
              </a:extLst>
            </xdr:cNvPr>
            <xdr:cNvSpPr/>
          </xdr:nvSpPr>
          <xdr:spPr>
            <a:xfrm>
              <a:off x="5129680" y="457174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0191935A-2A38-4F78-8C68-419FC40236C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An23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S$414">
          <xdr:nvSpPr>
            <xdr:cNvPr id="327" name="Prostokąt 326">
              <a:extLst>
                <a:ext uri="{FF2B5EF4-FFF2-40B4-BE49-F238E27FC236}">
                  <a16:creationId xmlns="" xmlns:a16="http://schemas.microsoft.com/office/drawing/2014/main" id="{C1596CE9-89A9-4D43-8BE3-20BA7E71C8BC}"/>
                </a:ext>
              </a:extLst>
            </xdr:cNvPr>
            <xdr:cNvSpPr/>
          </xdr:nvSpPr>
          <xdr:spPr>
            <a:xfrm>
              <a:off x="4367253" y="460098"/>
              <a:ext cx="38038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C6BB3AD1-B545-4A27-8B8C-7FA93DE15AA4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An8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R$414">
          <xdr:nvSpPr>
            <xdr:cNvPr id="328" name="Prostokąt 327">
              <a:extLst>
                <a:ext uri="{FF2B5EF4-FFF2-40B4-BE49-F238E27FC236}">
                  <a16:creationId xmlns="" xmlns:a16="http://schemas.microsoft.com/office/drawing/2014/main" id="{57519210-6636-4AE3-8FB1-A981C101CB2E}"/>
                </a:ext>
              </a:extLst>
            </xdr:cNvPr>
            <xdr:cNvSpPr/>
          </xdr:nvSpPr>
          <xdr:spPr>
            <a:xfrm>
              <a:off x="4367253" y="274294"/>
              <a:ext cx="380138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DCF5517-9107-4CA3-8726-61394680B78A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An9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I$414">
          <xdr:nvSpPr>
            <xdr:cNvPr id="329" name="Prostokąt 328">
              <a:extLst>
                <a:ext uri="{FF2B5EF4-FFF2-40B4-BE49-F238E27FC236}">
                  <a16:creationId xmlns="" xmlns:a16="http://schemas.microsoft.com/office/drawing/2014/main" id="{E6AC4D73-4F82-4805-833D-F9878702909B}"/>
                </a:ext>
              </a:extLst>
            </xdr:cNvPr>
            <xdr:cNvSpPr/>
          </xdr:nvSpPr>
          <xdr:spPr>
            <a:xfrm>
              <a:off x="4747391" y="642978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71C4C01C-D6BF-46EF-986C-59AC3F6FE60B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An13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J$414">
          <xdr:nvSpPr>
            <xdr:cNvPr id="330" name="Prostokąt 329">
              <a:extLst>
                <a:ext uri="{FF2B5EF4-FFF2-40B4-BE49-F238E27FC236}">
                  <a16:creationId xmlns="" xmlns:a16="http://schemas.microsoft.com/office/drawing/2014/main" id="{8902E1C9-B327-40F8-8054-1914EECE6E1C}"/>
                </a:ext>
              </a:extLst>
            </xdr:cNvPr>
            <xdr:cNvSpPr/>
          </xdr:nvSpPr>
          <xdr:spPr>
            <a:xfrm>
              <a:off x="4747391" y="457174"/>
              <a:ext cx="382289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1A2D60C-3735-40B4-B7BF-781DD992146E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An25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Q$414">
          <xdr:nvSpPr>
            <xdr:cNvPr id="331" name="Prostokąt 330">
              <a:extLst>
                <a:ext uri="{FF2B5EF4-FFF2-40B4-BE49-F238E27FC236}">
                  <a16:creationId xmlns="" xmlns:a16="http://schemas.microsoft.com/office/drawing/2014/main" id="{4E5AB899-DE8C-4080-9A49-68F5A01B08E2}"/>
                </a:ext>
              </a:extLst>
            </xdr:cNvPr>
            <xdr:cNvSpPr/>
          </xdr:nvSpPr>
          <xdr:spPr>
            <a:xfrm>
              <a:off x="4367253" y="88490"/>
              <a:ext cx="381000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8E2E83F2-915F-48FA-84D8-CDF5D29A0923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An12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X$414">
          <xdr:nvSpPr>
            <xdr:cNvPr id="332" name="Prostokąt 331">
              <a:extLst>
                <a:ext uri="{FF2B5EF4-FFF2-40B4-BE49-F238E27FC236}">
                  <a16:creationId xmlns="" xmlns:a16="http://schemas.microsoft.com/office/drawing/2014/main" id="{2F8A45FC-5F5E-4CEA-8859-4298F97EC971}"/>
                </a:ext>
              </a:extLst>
            </xdr:cNvPr>
            <xdr:cNvSpPr/>
          </xdr:nvSpPr>
          <xdr:spPr>
            <a:xfrm>
              <a:off x="3989732" y="642977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119850D8-CCDD-4D2A-B5AD-054B9F8DC7C9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An10</a:t>
              </a:fld>
              <a:endParaRPr lang="en-US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W$414">
          <xdr:nvSpPr>
            <xdr:cNvPr id="333" name="Prostokąt 332">
              <a:extLst>
                <a:ext uri="{FF2B5EF4-FFF2-40B4-BE49-F238E27FC236}">
                  <a16:creationId xmlns="" xmlns:a16="http://schemas.microsoft.com/office/drawing/2014/main" id="{B55DBF21-678E-40C1-A403-136E2DAD4F22}"/>
                </a:ext>
              </a:extLst>
            </xdr:cNvPr>
            <xdr:cNvSpPr/>
          </xdr:nvSpPr>
          <xdr:spPr>
            <a:xfrm>
              <a:off x="3989732" y="457174"/>
              <a:ext cx="37752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3621DDB3-A328-4962-A703-EDD91A03645F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An11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V$414">
          <xdr:nvSpPr>
            <xdr:cNvPr id="334" name="Prostokąt 333">
              <a:extLst>
                <a:ext uri="{FF2B5EF4-FFF2-40B4-BE49-F238E27FC236}">
                  <a16:creationId xmlns="" xmlns:a16="http://schemas.microsoft.com/office/drawing/2014/main" id="{345B2BAE-4BC9-4425-82C6-E05C0E7DF2BB}"/>
                </a:ext>
              </a:extLst>
            </xdr:cNvPr>
            <xdr:cNvSpPr/>
          </xdr:nvSpPr>
          <xdr:spPr>
            <a:xfrm>
              <a:off x="3989732" y="271370"/>
              <a:ext cx="377271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5F00811E-D238-40E6-8036-3DE56029C6C2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An14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  <xdr:sp macro="" textlink="$U$414">
          <xdr:nvSpPr>
            <xdr:cNvPr id="335" name="Prostokąt 334">
              <a:extLst>
                <a:ext uri="{FF2B5EF4-FFF2-40B4-BE49-F238E27FC236}">
                  <a16:creationId xmlns="" xmlns:a16="http://schemas.microsoft.com/office/drawing/2014/main" id="{4549639E-895C-449C-9915-7FB66472653D}"/>
                </a:ext>
              </a:extLst>
            </xdr:cNvPr>
            <xdr:cNvSpPr/>
          </xdr:nvSpPr>
          <xdr:spPr>
            <a:xfrm>
              <a:off x="3989732" y="85566"/>
              <a:ext cx="378133" cy="1828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36000" tIns="36000" rIns="36000" bIns="3600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l"/>
              <a:fld id="{FA36BABC-3124-4F60-94CD-0B6E1C978710}" type="TxLink">
                <a:rPr lang="en-US" sz="700" b="0" i="0" u="none" strike="noStrike">
                  <a:solidFill>
                    <a:srgbClr val="000000"/>
                  </a:solidFill>
                  <a:latin typeface="Calibri"/>
                  <a:ea typeface="+mn-ea"/>
                  <a:cs typeface="Calibri"/>
                </a:rPr>
                <a:pPr marL="0" indent="0" algn="l"/>
                <a:t> </a:t>
              </a:fld>
              <a:endParaRPr lang="pl-PL" sz="700" b="0" i="0" u="none" strike="noStrike">
                <a:solidFill>
                  <a:srgbClr val="000000"/>
                </a:solidFill>
                <a:latin typeface="Calibri"/>
                <a:ea typeface="+mn-ea"/>
                <a:cs typeface="Calibri"/>
              </a:endParaRPr>
            </a:p>
          </xdr:txBody>
        </xdr:sp>
      </xdr:grpSp>
      <xdr:cxnSp macro="">
        <xdr:nvCxnSpPr>
          <xdr:cNvPr id="310" name="Łącznik prosty 309">
            <a:extLst>
              <a:ext uri="{FF2B5EF4-FFF2-40B4-BE49-F238E27FC236}">
                <a16:creationId xmlns="" xmlns:a16="http://schemas.microsoft.com/office/drawing/2014/main" id="{82319A51-3D79-4FA5-87C8-7D49D9F3C4B6}"/>
              </a:ext>
            </a:extLst>
          </xdr:cNvPr>
          <xdr:cNvCxnSpPr/>
        </xdr:nvCxnSpPr>
        <xdr:spPr>
          <a:xfrm flipV="1">
            <a:off x="3738441" y="0"/>
            <a:ext cx="0" cy="74678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1" name="Łącznik prosty 310">
            <a:extLst>
              <a:ext uri="{FF2B5EF4-FFF2-40B4-BE49-F238E27FC236}">
                <a16:creationId xmlns="" xmlns:a16="http://schemas.microsoft.com/office/drawing/2014/main" id="{9ABB9C91-18B6-46D4-A7E0-B5F3A4039272}"/>
              </a:ext>
            </a:extLst>
          </xdr:cNvPr>
          <xdr:cNvCxnSpPr/>
        </xdr:nvCxnSpPr>
        <xdr:spPr>
          <a:xfrm flipH="1" flipV="1">
            <a:off x="4882889" y="18288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Łącznik prosty 311">
            <a:extLst>
              <a:ext uri="{FF2B5EF4-FFF2-40B4-BE49-F238E27FC236}">
                <a16:creationId xmlns="" xmlns:a16="http://schemas.microsoft.com/office/drawing/2014/main" id="{FFD56FB3-7AA2-421D-9A19-0BF09F56BB09}"/>
              </a:ext>
            </a:extLst>
          </xdr:cNvPr>
          <xdr:cNvCxnSpPr/>
        </xdr:nvCxnSpPr>
        <xdr:spPr>
          <a:xfrm flipH="1" flipV="1">
            <a:off x="4882028" y="548640"/>
            <a:ext cx="379646" cy="5848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Łącznik prosty 312">
            <a:extLst>
              <a:ext uri="{FF2B5EF4-FFF2-40B4-BE49-F238E27FC236}">
                <a16:creationId xmlns="" xmlns:a16="http://schemas.microsoft.com/office/drawing/2014/main" id="{297D5763-B415-45B3-BBA1-BAA1DA0B9605}"/>
              </a:ext>
            </a:extLst>
          </xdr:cNvPr>
          <xdr:cNvCxnSpPr>
            <a:cxnSpLocks/>
            <a:stCxn id="321" idx="0"/>
          </xdr:cNvCxnSpPr>
        </xdr:nvCxnSpPr>
        <xdr:spPr>
          <a:xfrm flipH="1">
            <a:off x="3738441" y="371608"/>
            <a:ext cx="954116" cy="7455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Łącznik prosty 313">
            <a:extLst>
              <a:ext uri="{FF2B5EF4-FFF2-40B4-BE49-F238E27FC236}">
                <a16:creationId xmlns="" xmlns:a16="http://schemas.microsoft.com/office/drawing/2014/main" id="{8A694C78-F3D4-485F-8D5D-BB0F41742AAA}"/>
              </a:ext>
            </a:extLst>
          </xdr:cNvPr>
          <xdr:cNvCxnSpPr/>
        </xdr:nvCxnSpPr>
        <xdr:spPr>
          <a:xfrm flipV="1">
            <a:off x="2981764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Łącznik prosty 314">
            <a:extLst>
              <a:ext uri="{FF2B5EF4-FFF2-40B4-BE49-F238E27FC236}">
                <a16:creationId xmlns="" xmlns:a16="http://schemas.microsoft.com/office/drawing/2014/main" id="{D8FE3BCB-8449-4384-B9C5-79892B1647E6}"/>
              </a:ext>
            </a:extLst>
          </xdr:cNvPr>
          <xdr:cNvCxnSpPr/>
        </xdr:nvCxnSpPr>
        <xdr:spPr>
          <a:xfrm flipV="1">
            <a:off x="5262535" y="0"/>
            <a:ext cx="0" cy="740291"/>
          </a:xfrm>
          <a:prstGeom prst="line">
            <a:avLst/>
          </a:prstGeom>
          <a:ln w="2222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57150</xdr:colOff>
      <xdr:row>0</xdr:row>
      <xdr:rowOff>1181100</xdr:rowOff>
    </xdr:from>
    <xdr:to>
      <xdr:col>7</xdr:col>
      <xdr:colOff>438150</xdr:colOff>
      <xdr:row>0</xdr:row>
      <xdr:rowOff>1779270</xdr:rowOff>
    </xdr:to>
    <xdr:pic>
      <xdr:nvPicPr>
        <xdr:cNvPr id="336" name="Obraz 1">
          <a:extLst>
            <a:ext uri="{FF2B5EF4-FFF2-40B4-BE49-F238E27FC236}">
              <a16:creationId xmlns="" xmlns:a16="http://schemas.microsoft.com/office/drawing/2014/main" id="{F62476FE-C0AF-672E-B426-824599D3679A}"/>
            </a:ext>
            <a:ext uri="{147F2762-F138-4A5C-976F-8EAC2B608ADB}">
              <a16:predDERef xmlns="" xmlns:a16="http://schemas.microsoft.com/office/drawing/2014/main" pred="{D5F64B19-79F2-44FF-93EE-8ABBADCEE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9770" y="1181100"/>
          <a:ext cx="1554480" cy="5981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Kalendarz3" displayName="Kalendarz3" ref="A6:AS377" totalsRowShown="0" headerRowDxfId="9576" headerRowBorderDxfId="9575" tableBorderDxfId="9574">
  <autoFilter ref="A6:AS377"/>
  <tableColumns count="45">
    <tableColumn id="1" name="Rok      " dataDxfId="9573">
      <calculatedColumnFormula>YEAR(D7)</calculatedColumnFormula>
    </tableColumn>
    <tableColumn id="2" name="Miesiąc " dataDxfId="9572">
      <calculatedColumnFormula>MONTH(D7)</calculatedColumnFormula>
    </tableColumn>
    <tableColumn id="3" name="Dzień    " dataDxfId="9571">
      <calculatedColumnFormula>DAY(D7)</calculatedColumnFormula>
    </tableColumn>
    <tableColumn id="4" name="Data pełna" dataDxfId="9570"/>
    <tableColumn id="5" name="Dz. Tyg" dataDxfId="9569">
      <calculatedColumnFormula>TEXT(D7,"dddd")</calculatedColumnFormula>
    </tableColumn>
    <tableColumn id="6" name="An1" dataDxfId="9568"/>
    <tableColumn id="7" name="An2" dataDxfId="9567"/>
    <tableColumn id="8" name="An3" dataDxfId="9566"/>
    <tableColumn id="9" name="An4" dataDxfId="9565"/>
    <tableColumn id="10" name="An5" dataDxfId="9564"/>
    <tableColumn id="11" name="An6" dataDxfId="9563"/>
    <tableColumn id="12" name="An7" dataDxfId="9562"/>
    <tableColumn id="13" name="An8" dataDxfId="9561"/>
    <tableColumn id="14" name="An9" dataDxfId="9560"/>
    <tableColumn id="15" name="An10" dataDxfId="9559"/>
    <tableColumn id="16" name="An11" dataDxfId="9558"/>
    <tableColumn id="17" name="An12" dataDxfId="9557"/>
    <tableColumn id="18" name="An13" dataDxfId="9556"/>
    <tableColumn id="19" name="An14" dataDxfId="9555"/>
    <tableColumn id="20" name="An15" dataDxfId="9554"/>
    <tableColumn id="21" name="An16" dataDxfId="9553"/>
    <tableColumn id="22" name="An17" dataDxfId="9552"/>
    <tableColumn id="23" name="An18" dataDxfId="9551"/>
    <tableColumn id="24" name="An19" dataDxfId="9550"/>
    <tableColumn id="25" name="An20" dataDxfId="9549"/>
    <tableColumn id="26" name="An21" dataDxfId="9548"/>
    <tableColumn id="27" name="An22" dataDxfId="9547"/>
    <tableColumn id="28" name="An23" dataDxfId="9546"/>
    <tableColumn id="29" name="An24" dataDxfId="9545"/>
    <tableColumn id="30" name="An25" dataDxfId="9544"/>
    <tableColumn id="31" name="An26" dataDxfId="9543"/>
    <tableColumn id="32" name="An27" dataDxfId="9542"/>
    <tableColumn id="33" name="An28" dataDxfId="9541"/>
    <tableColumn id="34" name="An29" dataDxfId="9540"/>
    <tableColumn id="35" name="An30" dataDxfId="9539"/>
    <tableColumn id="36" name="An31" dataDxfId="9538"/>
    <tableColumn id="37" name="An32" dataDxfId="9537"/>
    <tableColumn id="38" name="An33" dataDxfId="9536"/>
    <tableColumn id="39" name="An34" dataDxfId="9535"/>
    <tableColumn id="40" name="An35" dataDxfId="9534"/>
    <tableColumn id="41" name="An36" dataDxfId="9533"/>
    <tableColumn id="42" name="An37" dataDxfId="9532"/>
    <tableColumn id="43" name="An38" dataDxfId="9531"/>
    <tableColumn id="44" name="An39" dataDxfId="9530"/>
    <tableColumn id="45" name="An40" dataDxfId="9529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6"/>
  <sheetViews>
    <sheetView tabSelected="1" zoomScaleNormal="130" workbookViewId="0">
      <pane xSplit="5" ySplit="6" topLeftCell="F381" activePane="bottomRight" state="frozen"/>
      <selection pane="topRight"/>
      <selection pane="bottomLeft"/>
      <selection pane="bottomRight" activeCell="E384" sqref="E384"/>
    </sheetView>
  </sheetViews>
  <sheetFormatPr defaultColWidth="9.33203125" defaultRowHeight="14.4"/>
  <cols>
    <col min="1" max="3" width="0.88671875" style="33" customWidth="1"/>
    <col min="4" max="4" width="10.33203125" style="33" customWidth="1"/>
    <col min="5" max="5" width="14.88671875" style="33" customWidth="1"/>
    <col min="6" max="19" width="8.5546875" style="33" customWidth="1"/>
    <col min="20" max="20" width="8.33203125" style="33" customWidth="1"/>
    <col min="21" max="35" width="8.5546875" style="33" customWidth="1"/>
    <col min="36" max="16384" width="9.33203125" style="33"/>
  </cols>
  <sheetData>
    <row r="1" spans="1:45" s="3" customFormat="1" ht="147.75" customHeight="1">
      <c r="A1" s="222" t="s">
        <v>0</v>
      </c>
      <c r="B1" s="223"/>
      <c r="C1" s="223"/>
      <c r="D1" s="223"/>
      <c r="E1" s="22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45" s="7" customFormat="1" ht="10.199999999999999">
      <c r="A2" s="4"/>
      <c r="B2" s="4"/>
      <c r="C2" s="4"/>
      <c r="D2" s="4" t="s">
        <v>1</v>
      </c>
      <c r="E2" s="5" t="s">
        <v>2</v>
      </c>
      <c r="F2" s="6">
        <f t="shared" ref="F2:AS2" si="0">F381-F382</f>
        <v>0</v>
      </c>
      <c r="G2" s="6">
        <f t="shared" si="0"/>
        <v>-17</v>
      </c>
      <c r="H2" s="6">
        <f t="shared" si="0"/>
        <v>-13</v>
      </c>
      <c r="I2" s="6">
        <f t="shared" si="0"/>
        <v>-21</v>
      </c>
      <c r="J2" s="6">
        <f t="shared" si="0"/>
        <v>27</v>
      </c>
      <c r="K2" s="6">
        <f t="shared" si="0"/>
        <v>39</v>
      </c>
      <c r="L2" s="6">
        <f t="shared" si="0"/>
        <v>8</v>
      </c>
      <c r="M2" s="6">
        <f t="shared" si="0"/>
        <v>-20</v>
      </c>
      <c r="N2" s="6">
        <f t="shared" si="0"/>
        <v>17</v>
      </c>
      <c r="O2" s="6">
        <f t="shared" si="0"/>
        <v>16</v>
      </c>
      <c r="P2" s="6">
        <f t="shared" si="0"/>
        <v>9</v>
      </c>
      <c r="Q2" s="6">
        <f t="shared" si="0"/>
        <v>4</v>
      </c>
      <c r="R2" s="6">
        <f t="shared" si="0"/>
        <v>-34</v>
      </c>
      <c r="S2" s="6">
        <f t="shared" si="0"/>
        <v>-13</v>
      </c>
      <c r="T2" s="6">
        <f t="shared" si="0"/>
        <v>-15</v>
      </c>
      <c r="U2" s="6">
        <f t="shared" si="0"/>
        <v>0</v>
      </c>
      <c r="V2" s="6">
        <f t="shared" si="0"/>
        <v>8</v>
      </c>
      <c r="W2" s="6">
        <f t="shared" si="0"/>
        <v>16</v>
      </c>
      <c r="X2" s="6">
        <f t="shared" si="0"/>
        <v>18</v>
      </c>
      <c r="Y2" s="6">
        <f t="shared" si="0"/>
        <v>17</v>
      </c>
      <c r="Z2" s="6">
        <f t="shared" si="0"/>
        <v>9</v>
      </c>
      <c r="AA2" s="6">
        <f t="shared" si="0"/>
        <v>3</v>
      </c>
      <c r="AB2" s="6">
        <f t="shared" si="0"/>
        <v>11</v>
      </c>
      <c r="AC2" s="6">
        <f t="shared" si="0"/>
        <v>-16</v>
      </c>
      <c r="AD2" s="6">
        <f t="shared" si="0"/>
        <v>29</v>
      </c>
      <c r="AE2" s="6">
        <f>AI381-AI382</f>
        <v>13</v>
      </c>
      <c r="AF2" s="6">
        <f t="shared" si="0"/>
        <v>8</v>
      </c>
      <c r="AG2" s="6">
        <f t="shared" si="0"/>
        <v>3</v>
      </c>
      <c r="AH2" s="6">
        <f t="shared" si="0"/>
        <v>-3</v>
      </c>
      <c r="AI2" s="6">
        <f t="shared" si="0"/>
        <v>13</v>
      </c>
      <c r="AJ2" s="6">
        <f t="shared" si="0"/>
        <v>-5</v>
      </c>
      <c r="AK2" s="6">
        <f t="shared" si="0"/>
        <v>-5</v>
      </c>
      <c r="AL2" s="6">
        <f t="shared" si="0"/>
        <v>-2</v>
      </c>
      <c r="AM2" s="6">
        <f t="shared" si="0"/>
        <v>0</v>
      </c>
      <c r="AN2" s="6">
        <f t="shared" si="0"/>
        <v>0</v>
      </c>
      <c r="AO2" s="6">
        <f t="shared" si="0"/>
        <v>0</v>
      </c>
      <c r="AP2" s="6">
        <f t="shared" si="0"/>
        <v>0</v>
      </c>
      <c r="AQ2" s="6">
        <f t="shared" si="0"/>
        <v>0</v>
      </c>
      <c r="AR2" s="6">
        <f t="shared" si="0"/>
        <v>0</v>
      </c>
      <c r="AS2" s="6">
        <f t="shared" si="0"/>
        <v>0</v>
      </c>
    </row>
    <row r="3" spans="1:45" s="12" customFormat="1" ht="12" customHeight="1">
      <c r="A3" s="8"/>
      <c r="B3" s="8"/>
      <c r="C3" s="8"/>
      <c r="D3" s="9">
        <v>45036</v>
      </c>
      <c r="E3" s="10" t="s">
        <v>3</v>
      </c>
      <c r="F3" s="11" t="str">
        <f t="array" ref="F3">CONCATENATE((SUM(COUNTIF(F7:F377,{"a";"b";"c";"d";"e";"f";"g";"h";"i";"j";"k";"l";"m";"n";"o";"p";"q";"r";"s";"t";"v"})))," : B-Z : ",COUNTIF(F7:F377,"z"))</f>
        <v>2 : B-Z : 0</v>
      </c>
      <c r="G3" s="11" t="str">
        <f t="array" ref="G3">CONCATENATE((SUM(COUNTIF(G7:G377,{"a";"b";"c";"d";"e";"f";"g";"h";"i";"j";"k";"l";"m";"n";"o";"p";"q";"r";"s";"t";"v"})))," : B-Z : ",COUNTIF(G7:G377,"z"))</f>
        <v>112 : B-Z : 36</v>
      </c>
      <c r="H3" s="11" t="str">
        <f t="array" ref="H3">CONCATENATE((SUM(COUNTIF(H7:H377,{"a";"b";"c";"d";"e";"f";"g";"h";"i";"j";"k";"l";"m";"n";"o";"p";"q";"r";"s";"t";"v"})))," : B-Z : ",COUNTIF(H7:H377,"z"))</f>
        <v>1 : B-Z : 135</v>
      </c>
      <c r="I3" s="11" t="str">
        <f t="array" ref="I3">CONCATENATE((SUM(COUNTIF(I7:I377,{"a";"b";"c";"d";"e";"f";"g";"h";"i";"j";"k";"l";"m";"n";"o";"p";"q";"r";"s";"t";"v"})))," : B-Z : ",COUNTIF(I7:I377,"z"))</f>
        <v>51 : B-Z : 73</v>
      </c>
      <c r="J3" s="11" t="str">
        <f t="array" ref="J3">CONCATENATE((SUM(COUNTIF(J7:J377,{"a";"b";"c";"d";"e";"f";"g";"h";"i";"j";"k";"l";"m";"n";"o";"p";"q";"r";"s";"t";"v"})))," : B-Z : ",COUNTIF(J7:J377,"z"))</f>
        <v>116 : B-Z : 23</v>
      </c>
      <c r="K3" s="11" t="str">
        <f t="array" ref="K3">CONCATENATE((SUM(COUNTIF(K7:K377,{"a";"b";"c";"d";"e";"f";"g";"h";"i";"j";"k";"l";"m";"n";"o";"p";"q";"r";"s";"t";"v"})))," : B-Z : ",COUNTIF(K7:K377,"z"))</f>
        <v>131 : B-Z : 7</v>
      </c>
      <c r="L3" s="11" t="str">
        <f t="array" ref="L3">CONCATENATE((SUM(COUNTIF(L7:L377,{"a";"b";"c";"d";"e";"f";"g";"h";"i";"j";"k";"l";"m";"n";"o";"p";"q";"r";"s";"t";"v"})))," : B-Z : ",COUNTIF(L7:L377,"z"))</f>
        <v>223 : B-Z : 6</v>
      </c>
      <c r="M3" s="11" t="str">
        <f t="array" ref="M3">CONCATENATE((SUM(COUNTIF(M7:M377,{"a";"b";"c";"d";"e";"f";"g";"h";"i";"j";"k";"l";"m";"n";"o";"p";"q";"r";"s";"t";"v"})))," : B-Z : ",COUNTIF(M7:M377,"z"))</f>
        <v>113 : B-Z : 22</v>
      </c>
      <c r="N3" s="11" t="str">
        <f t="array" ref="N3">CONCATENATE((SUM(COUNTIF(N7:N377,{"a";"b";"c";"d";"e";"f";"g";"h";"i";"j";"k";"l";"m";"n";"o";"p";"q";"r";"s";"t";"v"})))," : B-Z : ",COUNTIF(N7:N377,"z"))</f>
        <v>126 : B-Z : 31</v>
      </c>
      <c r="O3" s="11" t="str">
        <f t="array" ref="O3">CONCATENATE((SUM(COUNTIF(O7:O377,{"a";"b";"c";"d";"e";"f";"g";"h";"i";"j";"k";"l";"m";"n";"o";"p";"q";"r";"s";"t";"v"})))," : B-Z : ",COUNTIF(O7:O377,"z"))</f>
        <v>142 : B-Z : 0</v>
      </c>
      <c r="P3" s="11" t="str">
        <f t="array" ref="P3">CONCATENATE((SUM(COUNTIF(P7:P377,{"a";"b";"c";"d";"e";"f";"g";"h";"i";"j";"k";"l";"m";"n";"o";"p";"q";"r";"s";"t";"v"})))," : B-Z : ",COUNTIF(P7:P377,"z"))</f>
        <v>183 : B-Z : 54</v>
      </c>
      <c r="Q3" s="11" t="str">
        <f t="array" ref="Q3">CONCATENATE((SUM(COUNTIF(Q7:Q377,{"a";"b";"c";"d";"e";"f";"g";"h";"i";"j";"k";"l";"m";"n";"o";"p";"q";"r";"s";"t";"v"})))," : B-Z : ",COUNTIF(Q7:Q377,"z"))</f>
        <v>116 : B-Z : 46</v>
      </c>
      <c r="R3" s="11" t="str">
        <f t="array" ref="R3">CONCATENATE((SUM(COUNTIF(R7:R377,{"a";"b";"c";"d";"e";"f";"g";"h";"i";"j";"k";"l";"m";"n";"o";"p";"q";"r";"s";"t";"v"})))," : B-Z : ",COUNTIF(R7:R377,"z"))</f>
        <v>44 : B-Z : 110</v>
      </c>
      <c r="S3" s="11" t="str">
        <f t="array" ref="S3">CONCATENATE((SUM(COUNTIF(S7:S377,{"a";"b";"c";"d";"e";"f";"g";"h";"i";"j";"k";"l";"m";"n";"o";"p";"q";"r";"s";"t";"v"})))," : B-Z : ",COUNTIF(S7:S377,"z"))</f>
        <v>140 : B-Z : 0</v>
      </c>
      <c r="T3" s="11" t="str">
        <f t="array" ref="T3">CONCATENATE((SUM(COUNTIF(T7:T377,{"a";"b";"c";"d";"e";"f";"g";"h";"i";"j";"k";"l";"m";"n";"o";"p";"q";"r";"s";"t";"v"})))," : B-Z : ",COUNTIF(T7:T377,"z"))</f>
        <v>152 : B-Z : 2</v>
      </c>
      <c r="U3" s="11" t="str">
        <f t="array" ref="U3">CONCATENATE((SUM(COUNTIF(U7:U377,{"a";"b";"c";"d";"e";"f";"g";"h";"i";"j";"k";"l";"m";"n";"o";"p";"q";"r";"s";"t";"v"})))," : B-Z : ",COUNTIF(U7:U377,"z"))</f>
        <v>0 : B-Z : 0</v>
      </c>
      <c r="V3" s="11" t="str">
        <f t="array" ref="V3">CONCATENATE((SUM(COUNTIF(V7:V377,{"a";"b";"c";"d";"e";"f";"g";"h";"i";"j";"k";"l";"m";"n";"o";"p";"q";"r";"s";"t";"v"})))," : B-Z : ",COUNTIF(V7:V377,"z"))</f>
        <v>102 : B-Z : 41</v>
      </c>
      <c r="W3" s="11" t="str">
        <f t="array" ref="W3">CONCATENATE((SUM(COUNTIF(W7:W377,{"a";"b";"c";"d";"e";"f";"g";"h";"i";"j";"k";"l";"m";"n";"o";"p";"q";"r";"s";"t";"v"})))," : B-Z : ",COUNTIF(W7:W377,"z"))</f>
        <v>82 : B-Z : 58</v>
      </c>
      <c r="X3" s="11" t="str">
        <f t="array" ref="X3">CONCATENATE((SUM(COUNTIF(X7:X377,{"a";"b";"c";"d";"e";"f";"g";"h";"i";"j";"k";"l";"m";"n";"o";"p";"q";"r";"s";"t";"v"})))," : B-Z : ",COUNTIF(X7:X377,"z"))</f>
        <v>72 : B-Z : 82</v>
      </c>
      <c r="Y3" s="11" t="str">
        <f t="array" ref="Y3">CONCATENATE((SUM(COUNTIF(Y7:Y377,{"a";"b";"c";"d";"e";"f";"g";"h";"i";"j";"k";"l";"m";"n";"o";"p";"q";"r";"s";"t";"v"})))," : B-Z : ",COUNTIF(Y7:Y377,"z"))</f>
        <v>112 : B-Z : 33</v>
      </c>
      <c r="Z3" s="11" t="str">
        <f t="array" ref="Z3">CONCATENATE((SUM(COUNTIF(Z7:Z377,{"a";"b";"c";"d";"e";"f";"g";"h";"i";"j";"k";"l";"m";"n";"o";"p";"q";"r";"s";"t";"v"})))," : B-Z : ",COUNTIF(Z7:Z377,"z"))</f>
        <v>84 : B-Z : 64</v>
      </c>
      <c r="AA3" s="11" t="str">
        <f t="array" ref="AA3">CONCATENATE((SUM(COUNTIF(AA7:AA377,{"a";"b";"c";"d";"e";"f";"g";"h";"i";"j";"k";"l";"m";"n";"o";"p";"q";"r";"s";"t";"v"})))," : B-Z : ",COUNTIF(AA7:AA377,"z"))</f>
        <v>69 : B-Z : 79</v>
      </c>
      <c r="AB3" s="11" t="str">
        <f t="array" ref="AB3">CONCATENATE((SUM(COUNTIF(AB7:AB377,{"a";"b";"c";"d";"e";"f";"g";"h";"i";"j";"k";"l";"m";"n";"o";"p";"q";"r";"s";"t";"v"})))," : B-Z : ",COUNTIF(AB7:AB377,"z"))</f>
        <v>100 : B-Z : 37</v>
      </c>
      <c r="AC3" s="11" t="str">
        <f t="array" ref="AC3">CONCATENATE((SUM(COUNTIF(AC7:AC377,{"a";"b";"c";"d";"e";"f";"g";"h";"i";"j";"k";"l";"m";"n";"o";"p";"q";"r";"s";"t";"v"})))," : B-Z : ",COUNTIF(AC7:AC377,"z"))</f>
        <v>68 : B-Z : 69</v>
      </c>
      <c r="AD3" s="11" t="str">
        <f t="array" aca="1" ref="AD3" ca="1">CONCATENATE((SUM(COUNTIF(AD7:AD377,{"a";"b";"c";"d";"e";"f";"g";"h";"i";"j";"k";"l";"m";"n";"o";"p";"q";"r";"s";"t";"v"})))," : B-Z : ",COUNTIF(AD7:AD377,_xlfn.SINGLE({"z"})))</f>
        <v>95 : B-Z : 0</v>
      </c>
      <c r="AE3" s="11" t="str">
        <f t="array" ref="AE3">CONCATENATE((SUM(COUNTIF(AE7:AE377,{"a";"b";"c";"d";"e";"f";"g";"h";"i";"j";"k";"l";"m";"n";"o";"p";"q";"r";"s";"t";"v"})))," : B-Z : ",COUNTIF(AE7:AE377,"z"))</f>
        <v>1 : B-Z : 151</v>
      </c>
      <c r="AF3" s="11" t="str">
        <f t="array" ref="AF3">CONCATENATE((SUM(COUNTIF(AF7:AF377,{"a";"b";"c";"d";"e";"f";"g";"h";"i";"j";"k";"l";"m";"n";"o";"p";"q";"r";"s";"t";"v"})))," : B-Z : ",COUNTIF(AF7:AF377,"z"))</f>
        <v>2 : B-Z : 57</v>
      </c>
      <c r="AG3" s="11" t="str">
        <f t="array" ref="AG3">CONCATENATE((SUM(COUNTIF(AG7:AG377,{"a";"b";"c";"d";"e";"f";"g";"h";"i";"j";"k";"l";"m";"n";"o";"p";"q";"r";"s";"t";"v"})))," : B-Z : ",COUNTIF(AG7:AG377,"z"))</f>
        <v>0 : B-Z : 228</v>
      </c>
      <c r="AH3" s="11" t="str">
        <f t="array" ref="AH3">CONCATENATE((SUM(COUNTIF(AH7:AH377,{"a";"b";"c";"d";"e";"f";"g";"h";"i";"j";"k";"l";"m";"n";"o";"p";"q";"r";"s";"t";"v"})))," : B-Z : ",COUNTIF(AH7:AH377,"z"))</f>
        <v>55 : B-Z : 90</v>
      </c>
      <c r="AI3" s="11" t="str">
        <f t="array" ref="AI3">CONCATENATE((SUM(COUNTIF(AI7:AI377,{"a";"b";"c";"d";"e";"f";"g";"h";"i";"j";"k";"l";"m";"n";"o";"p";"q";"r";"s";"t";"v"})))," : B-Z : ",COUNTIF(AI7:AI377,"z"))</f>
        <v>0 : B-Z : 165</v>
      </c>
      <c r="AJ3" s="11" t="str">
        <f t="array" ref="AJ3">CONCATENATE((SUM(COUNTIF(AJ7:AJ377,{"a";"b";"c";"d";"e";"f";"g";"h";"i";"j";"k";"l";"m";"n";"o";"p";"q";"r";"s";"t";"v"})))," : B-Z : ",COUNTIF(AJ7:AJ377,"z"))</f>
        <v>45 : B-Z : 37</v>
      </c>
      <c r="AK3" s="11" t="str">
        <f t="array" ref="AK3">CONCATENATE((SUM(COUNTIF(AK7:AK377,{"a";"b";"c";"d";"e";"f";"g";"h";"i";"j";"k";"l";"m";"n";"o";"p";"q";"r";"s";"t";"v"})))," : B-Z : ",COUNTIF(AK7:AK377,"z"))</f>
        <v>8 : B-Z : 60</v>
      </c>
      <c r="AL3" s="11" t="str">
        <f t="array" ref="AL3">CONCATENATE((SUM(COUNTIF(AL7:AL377,{"a";"b";"c";"d";"e";"f";"g";"h";"i";"j";"k";"l";"m";"n";"o";"p";"q";"r";"s";"t";"v"})))," : B-Z : ",COUNTIF(AL7:AL377,"z"))</f>
        <v>5 : B-Z : 34</v>
      </c>
      <c r="AM3" s="11" t="str">
        <f t="array" ref="AM3">CONCATENATE((SUM(COUNTIF(AM7:AM377,{"a";"b";"c";"d";"e";"f";"g";"h";"i";"j";"k";"l";"m";"n";"o";"p";"q";"r";"s";"t";"v"})))," : B-Z : ",COUNTIF(AM7:AM377,"z"))</f>
        <v>8 : B-Z : 75</v>
      </c>
      <c r="AN3" s="11" t="str">
        <f t="array" ref="AN3">CONCATENATE((SUM(COUNTIF(AN7:AN377,{"a";"b";"c";"d";"e";"f";"g";"h";"i";"j";"k";"l";"m";"n";"o";"p";"q";"r";"s";"t";"v"})))," : B-Z : ",COUNTIF(AN7:AN377,"z"))</f>
        <v>0 : B-Z : 0</v>
      </c>
      <c r="AO3" s="11" t="str">
        <f t="array" ref="AO3">CONCATENATE((SUM(COUNTIF(AO7:AO377,{"a";"b";"c";"d";"e";"f";"g";"h";"i";"j";"k";"l";"m";"n";"o";"p";"q";"r";"s";"t";"v"})))," : B-Z : ",COUNTIF(AO7:AO377,"z"))</f>
        <v>0 : B-Z : 0</v>
      </c>
      <c r="AP3" s="11" t="str">
        <f t="array" ref="AP3">CONCATENATE((SUM(COUNTIF(AP7:AP377,{"a";"b";"c";"d";"e";"f";"g";"h";"i";"j";"k";"l";"m";"n";"o";"p";"q";"r";"s";"t";"v"})))," : B-Z : ",COUNTIF(AP7:AP377,"z"))</f>
        <v>0 : B-Z : 0</v>
      </c>
      <c r="AQ3" s="11" t="str">
        <f t="array" ref="AQ3">CONCATENATE((SUM(COUNTIF(AQ7:AQ377,{"a";"b";"c";"d";"e";"f";"g";"h";"i";"j";"k";"l";"m";"n";"o";"p";"q";"r";"s";"t";"v"})))," : B-Z : ",COUNTIF(AQ7:AQ377,"z"))</f>
        <v>0 : B-Z : 0</v>
      </c>
      <c r="AR3" s="11" t="str">
        <f t="array" ref="AR3">CONCATENATE((SUM(COUNTIF(AR7:AR377,{"a";"b";"c";"d";"e";"f";"g";"h";"i";"j";"k";"l";"m";"n";"o";"p";"q";"r";"s";"t";"v"})))," : B-Z : ",COUNTIF(AR7:AR377,"z"))</f>
        <v>0 : B-Z : 0</v>
      </c>
      <c r="AS3" s="11" t="str">
        <f t="array" ref="AS3">CONCATENATE((SUM(COUNTIF(AS7:AS377,{"a";"b";"c";"d";"e";"f";"g";"h";"i";"j";"k";"l";"m";"n";"o";"p";"q";"r";"s";"t";"v"})))," : B-Z : ",COUNTIF(AS7:AS377,"z"))</f>
        <v>0 : B-Z : 0</v>
      </c>
    </row>
    <row r="4" spans="1:45" s="17" customFormat="1" ht="10.199999999999999">
      <c r="A4" s="13"/>
      <c r="B4" s="13"/>
      <c r="C4" s="13"/>
      <c r="D4" s="14" t="s">
        <v>4</v>
      </c>
      <c r="E4" s="15" t="s">
        <v>5</v>
      </c>
      <c r="F4" s="16" t="str">
        <f t="array" aca="1" ref="F4" ca="1">CONCATENATE(SUM(COUNTIFS($B7:$B377,MONTH(TODAY()),F7:F377,{"a";"b";"c";"d";"e";"f";"g";"h";"i";"j";"k";"l";"m";"n";"o";"p";"q";"r";"s";"t";"v"}))," : B-Z : ",COUNTIFS($B7:$B377,MONTH(TODAY()),F7:F377,"z"))</f>
        <v>0 : B-Z : 0</v>
      </c>
      <c r="G4" s="16" t="str">
        <f t="array" aca="1" ref="G4" ca="1">CONCATENATE(SUM(COUNTIFS($B7:$B377,MONTH(TODAY()),G7:G377,{"a";"b";"c";"d";"e";"f";"g";"h";"i";"j";"k";"l";"m";"n";"o";"p";"q";"r";"s";"t";"v"}))," : B-Z : ",COUNTIFS($B7:$B377,MONTH(TODAY()),G7:G377,"z"))</f>
        <v>7 : B-Z : 2</v>
      </c>
      <c r="H4" s="16" t="str">
        <f t="array" aca="1" ref="H4" ca="1">CONCATENATE(SUM(COUNTIFS($B7:$B377,MONTH(TODAY()),H7:H377,{"a";"b";"c";"d";"e";"f";"g";"h";"i";"j";"k";"l";"m";"n";"o";"p";"q";"r";"s";"t";"v"}))," : B-Z : ",COUNTIFS($B7:$B377,MONTH(TODAY()),H7:H377,"z"))</f>
        <v>0 : B-Z : 0</v>
      </c>
      <c r="I4" s="16" t="str">
        <f t="array" aca="1" ref="I4" ca="1">CONCATENATE(SUM(COUNTIFS($B7:$B377,MONTH(TODAY()),I7:I377,{"a";"b";"c";"d";"e";"f";"g";"h";"i";"j";"k";"l";"m";"n";"o";"p";"q";"r";"s";"t";"v"}))," : B-Z : ",COUNTIFS($B7:$B377,MONTH(TODAY()),I7:I377,"z"))</f>
        <v>0 : B-Z : 0</v>
      </c>
      <c r="J4" s="16" t="str">
        <f t="array" aca="1" ref="J4" ca="1">CONCATENATE(SUM(COUNTIFS($B7:$B377,MONTH(TODAY()),J7:J377,{"a";"b";"c";"d";"e";"f";"g";"h";"i";"j";"k";"l";"m";"n";"o";"p";"q";"r";"s";"t";"v"}))," : B-Z : ",COUNTIFS($B7:$B377,MONTH(TODAY()),J7:J377,"z"))</f>
        <v>3 : B-Z : 1</v>
      </c>
      <c r="K4" s="16" t="str">
        <f t="array" aca="1" ref="K4" ca="1">CONCATENATE(SUM(COUNTIFS($B7:$B377,MONTH(TODAY()),K7:K377,{"a";"b";"c";"d";"e";"f";"g";"h";"i";"j";"k";"l";"m";"n";"o";"p";"q";"r";"s";"t";"v"}))," : B-Z : ",COUNTIFS($B7:$B377,MONTH(TODAY()),K7:K377,"z"))</f>
        <v>9 : B-Z : 0</v>
      </c>
      <c r="L4" s="16" t="str">
        <f t="array" aca="1" ref="L4" ca="1">CONCATENATE(SUM(COUNTIFS($B7:$B377,MONTH(TODAY()),L7:L377,{"a";"b";"c";"d";"e";"f";"g";"h";"i";"j";"k";"l";"m";"n";"o";"p";"q";"r";"s";"t";"v"}))," : B-Z : ",COUNTIFS($B7:$B377,MONTH(TODAY()),L7:L377,"z"))</f>
        <v>12 : B-Z : 0</v>
      </c>
      <c r="M4" s="16" t="str">
        <f t="array" aca="1" ref="M4" ca="1">CONCATENATE(SUM(COUNTIFS($B7:$B377,MONTH(TODAY()),M7:M377,{"a";"b";"c";"d";"e";"f";"g";"h";"i";"j";"k";"l";"m";"n";"o";"p";"q";"r";"s";"t";"v"}))," : B-Z : ",COUNTIFS($B7:$B377,MONTH(TODAY()),M7:M377,"z"))</f>
        <v>0 : B-Z : 0</v>
      </c>
      <c r="N4" s="16" t="str">
        <f t="array" aca="1" ref="N4" ca="1">CONCATENATE(SUM(COUNTIFS($B7:$B377,MONTH(TODAY()),N7:N377,{"a";"b";"c";"d";"e";"f";"g";"h";"i";"j";"k";"l";"m";"n";"o";"p";"q";"r";"s";"t";"v"}))," : B-Z : ",COUNTIFS($B7:$B377,MONTH(TODAY()),N7:N377,"z"))</f>
        <v>16 : B-Z : 4</v>
      </c>
      <c r="O4" s="16" t="str">
        <f t="array" aca="1" ref="O4" ca="1">CONCATENATE(SUM(COUNTIFS($B7:$B377,MONTH(TODAY()),O7:O377,{"a";"b";"c";"d";"e";"f";"g";"h";"i";"j";"k";"l";"m";"n";"o";"p";"q";"r";"s";"t";"v"}))," : B-Z : ",COUNTIFS($B7:$B377,MONTH(TODAY()),O7:O377,"z"))</f>
        <v>16 : B-Z : 0</v>
      </c>
      <c r="P4" s="16" t="str">
        <f t="array" aca="1" ref="P4" ca="1">CONCATENATE(SUM(COUNTIFS($B7:$B377,MONTH(TODAY()),P7:P377,{"a";"b";"c";"d";"e";"f";"g";"h";"i";"j";"k";"l";"m";"n";"o";"p";"q";"r";"s";"t";"v"}))," : B-Z : ",COUNTIFS($B7:$B377,MONTH(TODAY()),P7:P377,"z"))</f>
        <v>9 : B-Z : 5</v>
      </c>
      <c r="Q4" s="16" t="str">
        <f t="array" aca="1" ref="Q4" ca="1">CONCATENATE(SUM(COUNTIFS($B7:$B377,MONTH(TODAY()),Q7:Q377,{"a";"b";"c";"d";"e";"f";"g";"h";"i";"j";"k";"l";"m";"n";"o";"p";"q";"r";"s";"t";"v"}))," : B-Z : ",COUNTIFS($B7:$B377,MONTH(TODAY()),Q7:Q377,"z"))</f>
        <v>15 : B-Z : 4</v>
      </c>
      <c r="R4" s="16" t="str">
        <f t="array" aca="1" ref="R4" ca="1">CONCATENATE(SUM(COUNTIFS($B7:$B377,MONTH(TODAY()),R7:R377,{"a";"b";"c";"d";"e";"f";"g";"h";"i";"j";"k";"l";"m";"n";"o";"p";"q";"r";"s";"t";"v"}))," : B-Z : ",COUNTIFS($B7:$B377,MONTH(TODAY()),R7:R377,"z"))</f>
        <v>4 : B-Z : 9</v>
      </c>
      <c r="S4" s="16" t="str">
        <f t="array" aca="1" ref="S4" ca="1">CONCATENATE(SUM(COUNTIFS($B7:$B377,MONTH(TODAY()),S7:S377,{"a";"b";"c";"d";"e";"f";"g";"h";"i";"j";"k";"l";"m";"n";"o";"p";"q";"r";"s";"t";"v"}))," : B-Z : ",COUNTIFS($B7:$B377,MONTH(TODAY()),S7:S377,"z"))</f>
        <v>9 : B-Z : 0</v>
      </c>
      <c r="T4" s="16" t="str">
        <f t="array" aca="1" ref="T4" ca="1">CONCATENATE(SUM(COUNTIFS($B7:$B377,MONTH(TODAY()),T7:T377,{"a";"b";"c";"d";"e";"f";"g";"h";"i";"j";"k";"l";"m";"n";"o";"p";"q";"r";"s";"t";"v"}))," : B-Z : ",COUNTIFS($B7:$B377,MONTH(TODAY()),T7:T377,"z"))</f>
        <v>12 : B-Z : 0</v>
      </c>
      <c r="U4" s="16" t="str">
        <f t="array" aca="1" ref="U4" ca="1">CONCATENATE(SUM(COUNTIFS($B7:$B377,MONTH(TODAY()),U7:U377,{"a";"b";"c";"d";"e";"f";"g";"h";"i";"j";"k";"l";"m";"n";"o";"p";"q";"r";"s";"t";"v"}))," : B-Z : ",COUNTIFS($B7:$B377,MONTH(TODAY()),U7:U377,"z"))</f>
        <v>0 : B-Z : 0</v>
      </c>
      <c r="V4" s="16" t="str">
        <f t="array" aca="1" ref="V4" ca="1">CONCATENATE(SUM(COUNTIFS($B7:$B377,MONTH(TODAY()),V7:V377,{"a";"b";"c";"d";"e";"f";"g";"h";"i";"j";"k";"l";"m";"n";"o";"p";"q";"r";"s";"t";"v"}))," : B-Z : ",COUNTIFS($B7:$B377,MONTH(TODAY()),V7:V377,"z"))</f>
        <v>14 : B-Z : 8</v>
      </c>
      <c r="W4" s="16" t="str">
        <f t="array" aca="1" ref="W4" ca="1">CONCATENATE(SUM(COUNTIFS($B7:$B377,MONTH(TODAY()),W7:W377,{"a";"b";"c";"d";"e";"f";"g";"h";"i";"j";"k";"l";"m";"n";"o";"p";"q";"r";"s";"t";"v"}))," : B-Z : ",COUNTIFS($B7:$B377,MONTH(TODAY()),W7:W377,"z"))</f>
        <v>4 : B-Z : 2</v>
      </c>
      <c r="X4" s="16" t="str">
        <f t="array" aca="1" ref="X4" ca="1">CONCATENATE(SUM(COUNTIFS($B7:$B377,MONTH(TODAY()),X7:X377,{"a";"b";"c";"d";"e";"f";"g";"h";"i";"j";"k";"l";"m";"n";"o";"p";"q";"r";"s";"t";"v"}))," : B-Z : ",COUNTIFS($B7:$B377,MONTH(TODAY()),X7:X377,"z"))</f>
        <v>9 : B-Z : 10</v>
      </c>
      <c r="Y4" s="16" t="str">
        <f t="array" aca="1" ref="Y4" ca="1">CONCATENATE(SUM(COUNTIFS($B7:$B377,MONTH(TODAY()),Y7:Y377,{"a";"b";"c";"d";"e";"f";"g";"h";"i";"j";"k";"l";"m";"n";"o";"p";"q";"r";"s";"t";"v"}))," : B-Z : ",COUNTIFS($B7:$B377,MONTH(TODAY()),Y7:Y377,"z"))</f>
        <v>20 : B-Z : 2</v>
      </c>
      <c r="Z4" s="16" t="str">
        <f t="array" aca="1" ref="Z4" ca="1">CONCATENATE(SUM(COUNTIFS($B7:$B377,MONTH(TODAY()),Z7:Z377,{"a";"b";"c";"d";"e";"f";"g";"h";"i";"j";"k";"l";"m";"n";"o";"p";"q";"r";"s";"t";"v"}))," : B-Z : ",COUNTIFS($B7:$B377,MONTH(TODAY()),Z7:Z377,"z"))</f>
        <v>8 : B-Z : 4</v>
      </c>
      <c r="AA4" s="16" t="str">
        <f t="array" aca="1" ref="AA4" ca="1">CONCATENATE(SUM(COUNTIFS($B7:$B377,MONTH(TODAY()),AA7:AA377,{"a";"b";"c";"d";"e";"f";"g";"h";"i";"j";"k";"l";"m";"n";"o";"p";"q";"r";"s";"t";"v"}))," : B-Z : ",COUNTIFS($B7:$B377,MONTH(TODAY()),AA7:AA377,"z"))</f>
        <v>8 : B-Z : 9</v>
      </c>
      <c r="AB4" s="16" t="str">
        <f t="array" aca="1" ref="AB4" ca="1">CONCATENATE(SUM(COUNTIFS($B7:$B377,MONTH(TODAY()),AB7:AB377,{"a";"b";"c";"d";"e";"f";"g";"h";"i";"j";"k";"l";"m";"n";"o";"p";"q";"r";"s";"t";"v"}))," : B-Z : ",COUNTIFS($B7:$B377,MONTH(TODAY()),AB7:AB377,"z"))</f>
        <v>10 : B-Z : 10</v>
      </c>
      <c r="AC4" s="16" t="str">
        <f t="array" aca="1" ref="AC4" ca="1">CONCATENATE(SUM(COUNTIFS($B7:$B377,MONTH(TODAY()),AC7:AC377,{"a";"b";"c";"d";"e";"f";"g";"h";"i";"j";"k";"l";"m";"n";"o";"p";"q";"r";"s";"t";"v"}))," : B-Z : ",COUNTIFS($B7:$B377,MONTH(TODAY()),AC7:AC377,"z"))</f>
        <v>16 : B-Z : 6</v>
      </c>
      <c r="AD4" s="16" t="str">
        <f t="array" aca="1" ref="AD4" ca="1">CONCATENATE(SUM(COUNTIFS($B7:$B377,MONTH(TODAY()),AD7:AD377,{"a";"b";"c";"d";"e";"f";"g";"h";"i";"j";"k";"l";"m";"n";"o";"p";"q";"r";"s";"t";"v"}))," : B-Z : ",COUNTIFS($B7:$B377,MONTH(TODAY()),AD7:AD377,"z"))</f>
        <v>18 : B-Z : 3</v>
      </c>
      <c r="AE4" s="16" t="str">
        <f t="array" aca="1" ref="AE4" ca="1">CONCATENATE(SUM(COUNTIFS($B7:$B377,MONTH(TODAY()),AE7:AE377,{"a";"b";"c";"d";"e";"f";"g";"h";"i";"j";"k";"l";"m";"n";"o";"p";"q";"r";"s";"t";"v"}))," : B-Z : ",COUNTIFS($B7:$B377,MONTH(TODAY()),AE7:AE377,"z"))</f>
        <v>0 : B-Z : 13</v>
      </c>
      <c r="AF4" s="16" t="str">
        <f t="array" aca="1" ref="AF4" ca="1">CONCATENATE(SUM(COUNTIFS($B7:$B377,MONTH(TODAY()),AF7:AF377,{"a";"b";"c";"d";"e";"f";"g";"h";"i";"j";"k";"l";"m";"n";"o";"p";"q";"r";"s";"t";"v"}))," : B-Z : ",COUNTIFS($B7:$B377,MONTH(TODAY()),AF7:AF377,"z"))</f>
        <v>0 : B-Z : 9</v>
      </c>
      <c r="AG4" s="16" t="str">
        <f t="array" aca="1" ref="AG4" ca="1">CONCATENATE(SUM(COUNTIFS($B7:$B377,MONTH(TODAY()),AG7:AG377,{"a";"b";"c";"d";"e";"f";"g";"h";"i";"j";"k";"l";"m";"n";"o";"p";"q";"r";"s";"t";"v"}))," : B-Z : ",COUNTIFS($B7:$B377,MONTH(TODAY()),AG7:AG377,"z"))</f>
        <v>0 : B-Z : 18</v>
      </c>
      <c r="AH4" s="16" t="str">
        <f t="array" aca="1" ref="AH4" ca="1">CONCATENATE(SUM(COUNTIFS($B7:$B377,MONTH(TODAY()),AH7:AH377,{"a";"b";"c";"d";"e";"f";"g";"h";"i";"j";"k";"l";"m";"n";"o";"p";"q";"r";"s";"t";"v"}))," : B-Z : ",COUNTIFS($B7:$B377,MONTH(TODAY()),AH7:AH377,"z"))</f>
        <v>9 : B-Z : 10</v>
      </c>
      <c r="AI4" s="16" t="str">
        <f t="array" aca="1" ref="AI4" ca="1">CONCATENATE(SUM(COUNTIFS($B7:$B377,MONTH(TODAY()),AI7:AI377,{"a";"b";"c";"d";"e";"f";"g";"h";"i";"j";"k";"l";"m";"n";"o";"p";"q";"r";"s";"t";"v"}))," : B-Z : ",COUNTIFS($B7:$B377,MONTH(TODAY()),AI7:AI377,"z"))</f>
        <v>0 : B-Z : 21</v>
      </c>
      <c r="AJ4" s="16" t="str">
        <f t="array" aca="1" ref="AJ4" ca="1">CONCATENATE(SUM(COUNTIFS($B7:$B377,MONTH(TODAY()),AJ7:AJ377,{"a";"b";"c";"d";"e";"f";"g";"h";"i";"j";"k";"l";"m";"n";"o";"p";"q";"r";"s";"t";"v"}))," : B-Z : ",COUNTIFS($B7:$B377,MONTH(TODAY()),AJ7:AJ377,"z"))</f>
        <v>9 : B-Z : 10</v>
      </c>
      <c r="AK4" s="16" t="str">
        <f t="array" aca="1" ref="AK4" ca="1">CONCATENATE(SUM(COUNTIFS($B7:$B377,MONTH(TODAY()),AK7:AK377,{"a";"b";"c";"d";"e";"f";"g";"h";"i";"j";"k";"l";"m";"n";"o";"p";"q";"r";"s";"t";"v"}))," : B-Z : ",COUNTIFS($B7:$B377,MONTH(TODAY()),AK7:AK377,"z"))</f>
        <v>0 : B-Z : 13</v>
      </c>
      <c r="AL4" s="16" t="str">
        <f t="array" aca="1" ref="AL4" ca="1">CONCATENATE(SUM(COUNTIFS($B7:$B377,MONTH(TODAY()),AL7:AL377,{"a";"b";"c";"d";"e";"f";"g";"h";"i";"j";"k";"l";"m";"n";"o";"p";"q";"r";"s";"t";"v"}))," : B-Z : ",COUNTIFS($B7:$B377,MONTH(TODAY()),AL7:AL377,"z"))</f>
        <v>0 : B-Z : 0</v>
      </c>
      <c r="AM4" s="16" t="str">
        <f t="array" aca="1" ref="AM4" ca="1">CONCATENATE(SUM(COUNTIFS($B7:$B377,MONTH(TODAY()),AM7:AM377,{"a";"b";"c";"d";"e";"f";"g";"h";"i";"j";"k";"l";"m";"n";"o";"p";"q";"r";"s";"t";"v"}))," : B-Z : ",COUNTIFS($B7:$B377,MONTH(TODAY()),AM7:AM377,"z"))</f>
        <v>0 : B-Z : 22</v>
      </c>
      <c r="AN4" s="16" t="str">
        <f t="array" aca="1" ref="AN4" ca="1">CONCATENATE(SUM(COUNTIFS($B7:$B377,MONTH(TODAY()),AN7:AN377,{"a";"b";"c";"d";"e";"f";"g";"h";"i";"j";"k";"l";"m";"n";"o";"p";"q";"r";"s";"t";"v"}))," : B-Z : ",COUNTIFS($B7:$B377,MONTH(TODAY()),AN7:AN377,"z"))</f>
        <v>0 : B-Z : 0</v>
      </c>
      <c r="AO4" s="16" t="str">
        <f t="array" aca="1" ref="AO4" ca="1">CONCATENATE(SUM(COUNTIFS($B7:$B377,MONTH(TODAY()),AO7:AO377,{"a";"b";"c";"d";"e";"f";"g";"h";"i";"j";"k";"l";"m";"n";"o";"p";"q";"r";"s";"t";"v"}))," : B-Z : ",COUNTIFS($B7:$B377,MONTH(TODAY()),AO7:AO377,"z"))</f>
        <v>0 : B-Z : 0</v>
      </c>
      <c r="AP4" s="16" t="str">
        <f t="array" aca="1" ref="AP4" ca="1">CONCATENATE(SUM(COUNTIFS($B7:$B377,MONTH(TODAY()),AP7:AP377,{"a";"b";"c";"d";"e";"f";"g";"h";"i";"j";"k";"l";"m";"n";"o";"p";"q";"r";"s";"t";"v"}))," : B-Z : ",COUNTIFS($B7:$B377,MONTH(TODAY()),AP7:AP377,"z"))</f>
        <v>0 : B-Z : 0</v>
      </c>
      <c r="AQ4" s="16" t="str">
        <f t="array" aca="1" ref="AQ4" ca="1">CONCATENATE(SUM(COUNTIFS($B7:$B377,MONTH(TODAY()),AQ7:AQ377,{"a";"b";"c";"d";"e";"f";"g";"h";"i";"j";"k";"l";"m";"n";"o";"p";"q";"r";"s";"t";"v"}))," : B-Z : ",COUNTIFS($B7:$B377,MONTH(TODAY()),AQ7:AQ377,"z"))</f>
        <v>0 : B-Z : 0</v>
      </c>
      <c r="AR4" s="16" t="str">
        <f t="array" aca="1" ref="AR4" ca="1">CONCATENATE(SUM(COUNTIFS($B7:$B377,MONTH(TODAY()),AR7:AR377,{"a";"b";"c";"d";"e";"f";"g";"h";"i";"j";"k";"l";"m";"n";"o";"p";"q";"r";"s";"t";"v"}))," : B-Z : ",COUNTIFS($B7:$B377,MONTH(TODAY()),AR7:AR377,"z"))</f>
        <v>0 : B-Z : 0</v>
      </c>
      <c r="AS4" s="16" t="str">
        <f t="array" aca="1" ref="AS4" ca="1">CONCATENATE(SUM(COUNTIFS($B7:$B377,MONTH(TODAY()),AS7:AS377,{"a";"b";"c";"d";"e";"f";"g";"h";"i";"j";"k";"l";"m";"n";"o";"p";"q";"r";"s";"t";"v"}))," : B-Z : ",COUNTIFS($B7:$B377,MONTH(TODAY()),AS7:AS377,"z"))</f>
        <v>0 : B-Z : 0</v>
      </c>
    </row>
    <row r="5" spans="1:45" s="27" customFormat="1" ht="10.199999999999999">
      <c r="A5" s="18"/>
      <c r="B5" s="18"/>
      <c r="C5" s="18"/>
      <c r="D5" s="19" t="s">
        <v>6</v>
      </c>
      <c r="E5" s="20"/>
      <c r="F5" s="21" t="s">
        <v>7</v>
      </c>
      <c r="G5" s="22" t="s">
        <v>8</v>
      </c>
      <c r="H5" s="22" t="s">
        <v>8</v>
      </c>
      <c r="I5" s="23" t="s">
        <v>9</v>
      </c>
      <c r="J5" s="23" t="s">
        <v>9</v>
      </c>
      <c r="K5" s="24" t="s">
        <v>10</v>
      </c>
      <c r="L5" s="24" t="s">
        <v>10</v>
      </c>
      <c r="M5" s="24" t="s">
        <v>10</v>
      </c>
      <c r="N5" s="24" t="s">
        <v>10</v>
      </c>
      <c r="O5" s="24" t="s">
        <v>10</v>
      </c>
      <c r="P5" s="24" t="s">
        <v>10</v>
      </c>
      <c r="Q5" s="24" t="s">
        <v>10</v>
      </c>
      <c r="R5" s="24" t="s">
        <v>10</v>
      </c>
      <c r="S5" s="24" t="s">
        <v>10</v>
      </c>
      <c r="T5" s="24" t="s">
        <v>10</v>
      </c>
      <c r="U5" s="24" t="s">
        <v>10</v>
      </c>
      <c r="V5" s="25" t="s">
        <v>11</v>
      </c>
      <c r="W5" s="25" t="s">
        <v>11</v>
      </c>
      <c r="X5" s="25" t="s">
        <v>11</v>
      </c>
      <c r="Y5" s="25" t="s">
        <v>11</v>
      </c>
      <c r="Z5" s="25" t="s">
        <v>11</v>
      </c>
      <c r="AA5" s="25" t="s">
        <v>11</v>
      </c>
      <c r="AB5" s="25" t="s">
        <v>11</v>
      </c>
      <c r="AC5" s="25" t="s">
        <v>11</v>
      </c>
      <c r="AD5" s="25" t="s">
        <v>11</v>
      </c>
      <c r="AE5" s="25" t="s">
        <v>11</v>
      </c>
      <c r="AF5" s="25" t="s">
        <v>11</v>
      </c>
      <c r="AG5" s="25" t="s">
        <v>11</v>
      </c>
      <c r="AH5" s="25" t="s">
        <v>11</v>
      </c>
      <c r="AI5" s="26" t="s">
        <v>12</v>
      </c>
      <c r="AJ5" s="26" t="s">
        <v>12</v>
      </c>
      <c r="AK5" s="26" t="s">
        <v>12</v>
      </c>
      <c r="AL5" s="26" t="s">
        <v>12</v>
      </c>
      <c r="AM5" s="26" t="s">
        <v>12</v>
      </c>
      <c r="AN5" s="26" t="s">
        <v>13</v>
      </c>
      <c r="AO5" s="26" t="s">
        <v>13</v>
      </c>
      <c r="AP5" s="26" t="s">
        <v>13</v>
      </c>
      <c r="AQ5" s="26" t="s">
        <v>13</v>
      </c>
      <c r="AR5" s="26" t="s">
        <v>13</v>
      </c>
      <c r="AS5" s="26" t="s">
        <v>13</v>
      </c>
    </row>
    <row r="6" spans="1:45" ht="15">
      <c r="A6" s="28" t="s">
        <v>14</v>
      </c>
      <c r="B6" s="29" t="s">
        <v>15</v>
      </c>
      <c r="C6" s="29" t="s">
        <v>16</v>
      </c>
      <c r="D6" s="30" t="s">
        <v>17</v>
      </c>
      <c r="E6" s="31" t="s">
        <v>18</v>
      </c>
      <c r="F6" s="32" t="s">
        <v>19</v>
      </c>
      <c r="G6" s="32" t="s">
        <v>20</v>
      </c>
      <c r="H6" s="32" t="s">
        <v>21</v>
      </c>
      <c r="I6" s="32" t="s">
        <v>22</v>
      </c>
      <c r="J6" s="32" t="s">
        <v>23</v>
      </c>
      <c r="K6" s="32" t="s">
        <v>24</v>
      </c>
      <c r="L6" s="32" t="s">
        <v>25</v>
      </c>
      <c r="M6" s="32" t="s">
        <v>26</v>
      </c>
      <c r="N6" s="32" t="s">
        <v>27</v>
      </c>
      <c r="O6" s="32" t="s">
        <v>28</v>
      </c>
      <c r="P6" s="32" t="s">
        <v>29</v>
      </c>
      <c r="Q6" s="32" t="s">
        <v>30</v>
      </c>
      <c r="R6" s="32" t="s">
        <v>31</v>
      </c>
      <c r="S6" s="32" t="s">
        <v>32</v>
      </c>
      <c r="T6" s="32" t="s">
        <v>33</v>
      </c>
      <c r="U6" s="32" t="s">
        <v>34</v>
      </c>
      <c r="V6" s="32" t="s">
        <v>35</v>
      </c>
      <c r="W6" s="32" t="s">
        <v>36</v>
      </c>
      <c r="X6" s="32" t="s">
        <v>37</v>
      </c>
      <c r="Y6" s="32" t="s">
        <v>38</v>
      </c>
      <c r="Z6" s="32" t="s">
        <v>39</v>
      </c>
      <c r="AA6" s="32" t="s">
        <v>40</v>
      </c>
      <c r="AB6" s="32" t="s">
        <v>41</v>
      </c>
      <c r="AC6" s="32" t="s">
        <v>42</v>
      </c>
      <c r="AD6" s="32" t="s">
        <v>43</v>
      </c>
      <c r="AE6" s="32" t="s">
        <v>44</v>
      </c>
      <c r="AF6" s="32" t="s">
        <v>45</v>
      </c>
      <c r="AG6" s="32" t="s">
        <v>46</v>
      </c>
      <c r="AH6" s="32" t="s">
        <v>47</v>
      </c>
      <c r="AI6" s="32" t="s">
        <v>48</v>
      </c>
      <c r="AJ6" s="32" t="s">
        <v>49</v>
      </c>
      <c r="AK6" s="32" t="s">
        <v>50</v>
      </c>
      <c r="AL6" s="32" t="s">
        <v>51</v>
      </c>
      <c r="AM6" s="32" t="s">
        <v>52</v>
      </c>
      <c r="AN6" s="32" t="s">
        <v>53</v>
      </c>
      <c r="AO6" s="32" t="s">
        <v>54</v>
      </c>
      <c r="AP6" s="32" t="s">
        <v>55</v>
      </c>
      <c r="AQ6" s="32" t="s">
        <v>56</v>
      </c>
      <c r="AR6" s="32" t="s">
        <v>57</v>
      </c>
      <c r="AS6" s="32" t="s">
        <v>58</v>
      </c>
    </row>
    <row r="7" spans="1:45">
      <c r="A7" s="34">
        <f t="shared" ref="A7:A70" si="1">YEAR(D7)</f>
        <v>2023</v>
      </c>
      <c r="B7" s="35">
        <f t="shared" ref="B7:B70" si="2">MONTH(D7)</f>
        <v>1</v>
      </c>
      <c r="C7" s="35">
        <f t="shared" ref="C7:C70" si="3">DAY(D7)</f>
        <v>1</v>
      </c>
      <c r="D7" s="36">
        <v>44927</v>
      </c>
      <c r="E7" s="37" t="str">
        <f>TEXT(D7,"dddd")</f>
        <v>niedziela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</row>
    <row r="8" spans="1:45">
      <c r="A8" s="34">
        <f t="shared" si="1"/>
        <v>2023</v>
      </c>
      <c r="B8" s="35">
        <f t="shared" si="2"/>
        <v>1</v>
      </c>
      <c r="C8" s="35">
        <f t="shared" si="3"/>
        <v>2</v>
      </c>
      <c r="D8" s="36">
        <f t="shared" ref="D8:D71" si="4">D7+1</f>
        <v>44928</v>
      </c>
      <c r="E8" s="37" t="str">
        <f>TEXT(D8,"dddd")</f>
        <v>poniedziałek</v>
      </c>
      <c r="F8" s="38"/>
      <c r="G8" s="38" t="s">
        <v>59</v>
      </c>
      <c r="H8" s="38" t="s">
        <v>60</v>
      </c>
      <c r="I8" s="38" t="s">
        <v>60</v>
      </c>
      <c r="J8" s="38" t="s">
        <v>60</v>
      </c>
      <c r="K8" s="38" t="s">
        <v>61</v>
      </c>
      <c r="L8" s="38" t="s">
        <v>62</v>
      </c>
      <c r="M8" s="38" t="s">
        <v>63</v>
      </c>
      <c r="N8" s="38" t="s">
        <v>63</v>
      </c>
      <c r="O8" s="38" t="s">
        <v>63</v>
      </c>
      <c r="P8" s="38" t="s">
        <v>64</v>
      </c>
      <c r="Q8" s="38" t="s">
        <v>65</v>
      </c>
      <c r="R8" s="38" t="s">
        <v>66</v>
      </c>
      <c r="S8" s="38" t="s">
        <v>67</v>
      </c>
      <c r="T8" s="38" t="s">
        <v>68</v>
      </c>
      <c r="U8" s="38"/>
      <c r="V8" s="38" t="s">
        <v>69</v>
      </c>
      <c r="W8" s="38" t="s">
        <v>70</v>
      </c>
      <c r="X8" s="38" t="s">
        <v>71</v>
      </c>
      <c r="Y8" s="38" t="s">
        <v>60</v>
      </c>
      <c r="Z8" s="38" t="s">
        <v>72</v>
      </c>
      <c r="AA8" s="38" t="s">
        <v>60</v>
      </c>
      <c r="AB8" s="38"/>
      <c r="AC8" s="38" t="s">
        <v>73</v>
      </c>
      <c r="AD8" s="38" t="s">
        <v>74</v>
      </c>
      <c r="AE8" s="38" t="s">
        <v>60</v>
      </c>
      <c r="AF8" s="38"/>
      <c r="AG8" s="38" t="s">
        <v>60</v>
      </c>
      <c r="AH8" s="38" t="s">
        <v>60</v>
      </c>
      <c r="AI8" s="38" t="s">
        <v>60</v>
      </c>
      <c r="AJ8" s="38"/>
      <c r="AK8" s="38"/>
      <c r="AL8" s="38"/>
      <c r="AM8" s="38"/>
      <c r="AN8" s="38"/>
      <c r="AO8" s="38"/>
      <c r="AP8" s="38"/>
      <c r="AQ8" s="38"/>
      <c r="AR8" s="38"/>
      <c r="AS8" s="38"/>
    </row>
    <row r="9" spans="1:45">
      <c r="A9" s="34">
        <f t="shared" si="1"/>
        <v>2023</v>
      </c>
      <c r="B9" s="35">
        <f t="shared" si="2"/>
        <v>1</v>
      </c>
      <c r="C9" s="35">
        <f t="shared" si="3"/>
        <v>3</v>
      </c>
      <c r="D9" s="36">
        <f t="shared" si="4"/>
        <v>44929</v>
      </c>
      <c r="E9" s="37" t="str">
        <f>TEXT(D9,"dddd")</f>
        <v>wtorek</v>
      </c>
      <c r="F9" s="38"/>
      <c r="G9" s="38" t="s">
        <v>59</v>
      </c>
      <c r="H9" s="38" t="s">
        <v>60</v>
      </c>
      <c r="I9" s="38" t="s">
        <v>60</v>
      </c>
      <c r="J9" s="38" t="s">
        <v>60</v>
      </c>
      <c r="K9" s="38" t="s">
        <v>61</v>
      </c>
      <c r="L9" s="38" t="s">
        <v>62</v>
      </c>
      <c r="M9" s="38" t="s">
        <v>60</v>
      </c>
      <c r="N9" s="38" t="s">
        <v>75</v>
      </c>
      <c r="O9" s="38" t="s">
        <v>76</v>
      </c>
      <c r="P9" s="38" t="s">
        <v>64</v>
      </c>
      <c r="Q9" s="38" t="s">
        <v>65</v>
      </c>
      <c r="R9" s="38" t="s">
        <v>60</v>
      </c>
      <c r="S9" s="38" t="s">
        <v>67</v>
      </c>
      <c r="T9" s="38" t="s">
        <v>68</v>
      </c>
      <c r="U9" s="38"/>
      <c r="V9" s="38" t="s">
        <v>69</v>
      </c>
      <c r="W9" s="38" t="s">
        <v>60</v>
      </c>
      <c r="X9" s="38" t="s">
        <v>60</v>
      </c>
      <c r="Y9" s="38" t="s">
        <v>60</v>
      </c>
      <c r="Z9" s="38" t="s">
        <v>72</v>
      </c>
      <c r="AA9" s="38" t="s">
        <v>71</v>
      </c>
      <c r="AB9" s="38"/>
      <c r="AC9" s="38" t="s">
        <v>73</v>
      </c>
      <c r="AD9" s="38" t="s">
        <v>77</v>
      </c>
      <c r="AE9" s="38" t="s">
        <v>60</v>
      </c>
      <c r="AF9" s="38"/>
      <c r="AG9" s="38" t="s">
        <v>60</v>
      </c>
      <c r="AH9" s="38" t="s">
        <v>78</v>
      </c>
      <c r="AI9" s="38" t="s">
        <v>60</v>
      </c>
      <c r="AJ9" s="38"/>
      <c r="AK9" s="38"/>
      <c r="AL9" s="38"/>
      <c r="AM9" s="38"/>
      <c r="AN9" s="38"/>
      <c r="AO9" s="38"/>
      <c r="AP9" s="38"/>
      <c r="AQ9" s="38"/>
      <c r="AR9" s="38"/>
      <c r="AS9" s="38"/>
    </row>
    <row r="10" spans="1:45">
      <c r="A10" s="34">
        <f t="shared" si="1"/>
        <v>2023</v>
      </c>
      <c r="B10" s="35">
        <f t="shared" si="2"/>
        <v>1</v>
      </c>
      <c r="C10" s="35">
        <f t="shared" si="3"/>
        <v>4</v>
      </c>
      <c r="D10" s="36">
        <f t="shared" si="4"/>
        <v>44930</v>
      </c>
      <c r="E10" s="37" t="str">
        <f>TEXT(D10,"dddd")</f>
        <v>środa</v>
      </c>
      <c r="F10" s="38"/>
      <c r="G10" s="38" t="s">
        <v>59</v>
      </c>
      <c r="H10" s="38" t="s">
        <v>60</v>
      </c>
      <c r="I10" s="38" t="s">
        <v>60</v>
      </c>
      <c r="J10" s="38" t="s">
        <v>60</v>
      </c>
      <c r="K10" s="38" t="s">
        <v>61</v>
      </c>
      <c r="L10" s="38" t="s">
        <v>62</v>
      </c>
      <c r="M10" s="38" t="s">
        <v>60</v>
      </c>
      <c r="N10" s="38" t="s">
        <v>75</v>
      </c>
      <c r="O10" s="38" t="s">
        <v>63</v>
      </c>
      <c r="P10" s="38" t="s">
        <v>64</v>
      </c>
      <c r="Q10" s="38" t="s">
        <v>65</v>
      </c>
      <c r="R10" s="38" t="s">
        <v>60</v>
      </c>
      <c r="S10" s="38" t="s">
        <v>67</v>
      </c>
      <c r="T10" s="38" t="s">
        <v>68</v>
      </c>
      <c r="U10" s="38"/>
      <c r="V10" s="38" t="s">
        <v>60</v>
      </c>
      <c r="W10" s="38" t="s">
        <v>60</v>
      </c>
      <c r="X10" s="38" t="s">
        <v>71</v>
      </c>
      <c r="Y10" s="38" t="s">
        <v>60</v>
      </c>
      <c r="Z10" s="38" t="s">
        <v>72</v>
      </c>
      <c r="AA10" s="38" t="s">
        <v>60</v>
      </c>
      <c r="AB10" s="38"/>
      <c r="AC10" s="38" t="s">
        <v>60</v>
      </c>
      <c r="AD10" s="38" t="s">
        <v>60</v>
      </c>
      <c r="AE10" s="38" t="s">
        <v>60</v>
      </c>
      <c r="AF10" s="38"/>
      <c r="AG10" s="38" t="s">
        <v>60</v>
      </c>
      <c r="AH10" s="38" t="s">
        <v>78</v>
      </c>
      <c r="AI10" s="38" t="s">
        <v>60</v>
      </c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>
      <c r="A11" s="34">
        <f t="shared" si="1"/>
        <v>2023</v>
      </c>
      <c r="B11" s="35">
        <f t="shared" si="2"/>
        <v>1</v>
      </c>
      <c r="C11" s="35">
        <f t="shared" si="3"/>
        <v>5</v>
      </c>
      <c r="D11" s="36">
        <f t="shared" si="4"/>
        <v>44931</v>
      </c>
      <c r="E11" s="37" t="str">
        <f>TEXT(D11,"dddd")</f>
        <v>czwartek</v>
      </c>
      <c r="F11" s="38"/>
      <c r="G11" s="38" t="s">
        <v>60</v>
      </c>
      <c r="H11" s="38" t="s">
        <v>60</v>
      </c>
      <c r="I11" s="38" t="s">
        <v>60</v>
      </c>
      <c r="J11" s="38" t="s">
        <v>79</v>
      </c>
      <c r="K11" s="38" t="s">
        <v>61</v>
      </c>
      <c r="L11" s="38" t="s">
        <v>62</v>
      </c>
      <c r="M11" s="38" t="s">
        <v>60</v>
      </c>
      <c r="N11" s="38" t="s">
        <v>75</v>
      </c>
      <c r="O11" s="38" t="s">
        <v>63</v>
      </c>
      <c r="P11" s="38" t="s">
        <v>70</v>
      </c>
      <c r="Q11" s="38" t="s">
        <v>63</v>
      </c>
      <c r="R11" s="38" t="s">
        <v>60</v>
      </c>
      <c r="S11" s="38" t="s">
        <v>67</v>
      </c>
      <c r="T11" s="38" t="s">
        <v>68</v>
      </c>
      <c r="U11" s="38"/>
      <c r="V11" s="38" t="s">
        <v>63</v>
      </c>
      <c r="W11" s="38" t="s">
        <v>60</v>
      </c>
      <c r="X11" s="38" t="s">
        <v>60</v>
      </c>
      <c r="Y11" s="38" t="s">
        <v>60</v>
      </c>
      <c r="Z11" s="38" t="s">
        <v>72</v>
      </c>
      <c r="AA11" s="38" t="s">
        <v>71</v>
      </c>
      <c r="AB11" s="38"/>
      <c r="AC11" s="38" t="s">
        <v>60</v>
      </c>
      <c r="AD11" s="38" t="s">
        <v>66</v>
      </c>
      <c r="AE11" s="38" t="s">
        <v>63</v>
      </c>
      <c r="AF11" s="38"/>
      <c r="AG11" s="38" t="s">
        <v>60</v>
      </c>
      <c r="AH11" s="38" t="s">
        <v>80</v>
      </c>
      <c r="AI11" s="38" t="s">
        <v>60</v>
      </c>
      <c r="AJ11" s="38"/>
      <c r="AK11" s="38"/>
      <c r="AL11" s="38"/>
      <c r="AM11" s="38"/>
      <c r="AN11" s="38"/>
      <c r="AO11" s="38"/>
      <c r="AP11" s="38"/>
      <c r="AQ11" s="38"/>
      <c r="AR11" s="38"/>
      <c r="AS11" s="38"/>
    </row>
    <row r="12" spans="1:45">
      <c r="A12" s="34">
        <f t="shared" si="1"/>
        <v>2023</v>
      </c>
      <c r="B12" s="35">
        <f t="shared" si="2"/>
        <v>1</v>
      </c>
      <c r="C12" s="35">
        <f t="shared" si="3"/>
        <v>6</v>
      </c>
      <c r="D12" s="36">
        <f t="shared" si="4"/>
        <v>44932</v>
      </c>
      <c r="E12" s="37" t="s">
        <v>81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>
      <c r="A13" s="34">
        <f t="shared" si="1"/>
        <v>2023</v>
      </c>
      <c r="B13" s="35">
        <f t="shared" si="2"/>
        <v>1</v>
      </c>
      <c r="C13" s="35">
        <f t="shared" si="3"/>
        <v>7</v>
      </c>
      <c r="D13" s="36">
        <f t="shared" si="4"/>
        <v>44933</v>
      </c>
      <c r="E13" s="37" t="str">
        <f t="shared" ref="E13:E76" si="5">TEXT(D13,"dddd")</f>
        <v>sobota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>
      <c r="A14" s="34">
        <f t="shared" si="1"/>
        <v>2023</v>
      </c>
      <c r="B14" s="35">
        <f t="shared" si="2"/>
        <v>1</v>
      </c>
      <c r="C14" s="35">
        <f t="shared" si="3"/>
        <v>8</v>
      </c>
      <c r="D14" s="36">
        <f t="shared" si="4"/>
        <v>44934</v>
      </c>
      <c r="E14" s="37" t="str">
        <f t="shared" si="5"/>
        <v>niedziela</v>
      </c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>
      <c r="A15" s="34">
        <f t="shared" si="1"/>
        <v>2023</v>
      </c>
      <c r="B15" s="35">
        <f t="shared" si="2"/>
        <v>1</v>
      </c>
      <c r="C15" s="35">
        <f t="shared" si="3"/>
        <v>9</v>
      </c>
      <c r="D15" s="36">
        <f t="shared" si="4"/>
        <v>44935</v>
      </c>
      <c r="E15" s="37" t="str">
        <f t="shared" si="5"/>
        <v>poniedziałek</v>
      </c>
      <c r="F15" s="38"/>
      <c r="G15" s="38" t="s">
        <v>59</v>
      </c>
      <c r="H15" s="38" t="s">
        <v>60</v>
      </c>
      <c r="I15" s="38" t="s">
        <v>60</v>
      </c>
      <c r="J15" s="38" t="s">
        <v>79</v>
      </c>
      <c r="K15" s="38" t="s">
        <v>61</v>
      </c>
      <c r="L15" s="38" t="s">
        <v>70</v>
      </c>
      <c r="M15" s="38" t="s">
        <v>82</v>
      </c>
      <c r="N15" s="38" t="s">
        <v>75</v>
      </c>
      <c r="O15" s="38" t="s">
        <v>83</v>
      </c>
      <c r="P15" s="38" t="s">
        <v>63</v>
      </c>
      <c r="Q15" s="38" t="s">
        <v>65</v>
      </c>
      <c r="R15" s="38" t="s">
        <v>60</v>
      </c>
      <c r="S15" s="38" t="s">
        <v>67</v>
      </c>
      <c r="T15" s="38" t="s">
        <v>69</v>
      </c>
      <c r="U15" s="38"/>
      <c r="V15" s="38" t="s">
        <v>63</v>
      </c>
      <c r="W15" s="38" t="s">
        <v>74</v>
      </c>
      <c r="X15" s="38" t="s">
        <v>60</v>
      </c>
      <c r="Y15" s="38" t="s">
        <v>84</v>
      </c>
      <c r="Z15" s="38" t="s">
        <v>60</v>
      </c>
      <c r="AA15" s="38" t="s">
        <v>60</v>
      </c>
      <c r="AB15" s="38"/>
      <c r="AC15" s="38" t="s">
        <v>60</v>
      </c>
      <c r="AD15" s="38" t="s">
        <v>77</v>
      </c>
      <c r="AE15" s="38" t="s">
        <v>60</v>
      </c>
      <c r="AF15" s="38"/>
      <c r="AG15" s="38" t="s">
        <v>60</v>
      </c>
      <c r="AH15" s="38" t="s">
        <v>60</v>
      </c>
      <c r="AI15" s="38" t="s">
        <v>60</v>
      </c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>
      <c r="A16" s="34">
        <f t="shared" si="1"/>
        <v>2023</v>
      </c>
      <c r="B16" s="35">
        <f t="shared" si="2"/>
        <v>1</v>
      </c>
      <c r="C16" s="35">
        <f t="shared" si="3"/>
        <v>10</v>
      </c>
      <c r="D16" s="36">
        <f t="shared" si="4"/>
        <v>44936</v>
      </c>
      <c r="E16" s="37" t="str">
        <f t="shared" si="5"/>
        <v>wtorek</v>
      </c>
      <c r="F16" s="38"/>
      <c r="G16" s="38" t="s">
        <v>59</v>
      </c>
      <c r="H16" s="38" t="s">
        <v>60</v>
      </c>
      <c r="I16" s="38" t="s">
        <v>60</v>
      </c>
      <c r="J16" s="38" t="s">
        <v>60</v>
      </c>
      <c r="K16" s="38" t="s">
        <v>61</v>
      </c>
      <c r="L16" s="38" t="s">
        <v>70</v>
      </c>
      <c r="M16" s="38" t="s">
        <v>82</v>
      </c>
      <c r="N16" s="38" t="s">
        <v>75</v>
      </c>
      <c r="O16" s="38" t="s">
        <v>83</v>
      </c>
      <c r="P16" s="38" t="s">
        <v>64</v>
      </c>
      <c r="Q16" s="38" t="s">
        <v>65</v>
      </c>
      <c r="R16" s="38" t="s">
        <v>66</v>
      </c>
      <c r="S16" s="38" t="s">
        <v>67</v>
      </c>
      <c r="T16" s="38" t="s">
        <v>69</v>
      </c>
      <c r="U16" s="38"/>
      <c r="V16" s="38" t="s">
        <v>69</v>
      </c>
      <c r="W16" s="38" t="s">
        <v>74</v>
      </c>
      <c r="X16" s="38" t="s">
        <v>60</v>
      </c>
      <c r="Y16" s="38" t="s">
        <v>84</v>
      </c>
      <c r="Z16" s="38" t="s">
        <v>60</v>
      </c>
      <c r="AA16" s="38" t="s">
        <v>71</v>
      </c>
      <c r="AB16" s="38"/>
      <c r="AC16" s="38" t="s">
        <v>77</v>
      </c>
      <c r="AD16" s="38" t="s">
        <v>60</v>
      </c>
      <c r="AE16" s="38" t="s">
        <v>60</v>
      </c>
      <c r="AF16" s="38"/>
      <c r="AG16" s="38" t="s">
        <v>60</v>
      </c>
      <c r="AH16" s="38" t="s">
        <v>60</v>
      </c>
      <c r="AI16" s="38" t="s">
        <v>60</v>
      </c>
      <c r="AJ16" s="38"/>
      <c r="AK16" s="38"/>
      <c r="AL16" s="38"/>
      <c r="AM16" s="38"/>
      <c r="AN16" s="38"/>
      <c r="AO16" s="38"/>
      <c r="AP16" s="38"/>
      <c r="AQ16" s="38"/>
      <c r="AR16" s="38"/>
      <c r="AS16" s="38"/>
    </row>
    <row r="17" spans="1:45">
      <c r="A17" s="34">
        <f t="shared" si="1"/>
        <v>2023</v>
      </c>
      <c r="B17" s="35">
        <f t="shared" si="2"/>
        <v>1</v>
      </c>
      <c r="C17" s="35">
        <f t="shared" si="3"/>
        <v>11</v>
      </c>
      <c r="D17" s="36">
        <f t="shared" si="4"/>
        <v>44937</v>
      </c>
      <c r="E17" s="37" t="str">
        <f t="shared" si="5"/>
        <v>środa</v>
      </c>
      <c r="F17" s="38"/>
      <c r="G17" s="38" t="s">
        <v>59</v>
      </c>
      <c r="H17" s="38" t="s">
        <v>60</v>
      </c>
      <c r="I17" s="38" t="s">
        <v>60</v>
      </c>
      <c r="J17" s="38" t="s">
        <v>79</v>
      </c>
      <c r="K17" s="38" t="s">
        <v>61</v>
      </c>
      <c r="L17" s="38" t="s">
        <v>62</v>
      </c>
      <c r="M17" s="38" t="s">
        <v>82</v>
      </c>
      <c r="N17" s="38" t="s">
        <v>75</v>
      </c>
      <c r="O17" s="38" t="s">
        <v>83</v>
      </c>
      <c r="P17" s="38" t="s">
        <v>64</v>
      </c>
      <c r="Q17" s="38" t="s">
        <v>65</v>
      </c>
      <c r="R17" s="38" t="s">
        <v>60</v>
      </c>
      <c r="S17" s="38" t="s">
        <v>67</v>
      </c>
      <c r="T17" s="38" t="s">
        <v>69</v>
      </c>
      <c r="U17" s="38"/>
      <c r="V17" s="38" t="s">
        <v>69</v>
      </c>
      <c r="W17" s="38" t="s">
        <v>74</v>
      </c>
      <c r="X17" s="38" t="s">
        <v>71</v>
      </c>
      <c r="Y17" s="38" t="s">
        <v>60</v>
      </c>
      <c r="Z17" s="38" t="s">
        <v>78</v>
      </c>
      <c r="AA17" s="38" t="s">
        <v>60</v>
      </c>
      <c r="AB17" s="38"/>
      <c r="AC17" s="38" t="s">
        <v>77</v>
      </c>
      <c r="AD17" s="38" t="s">
        <v>85</v>
      </c>
      <c r="AE17" s="38" t="s">
        <v>60</v>
      </c>
      <c r="AF17" s="38"/>
      <c r="AG17" s="38" t="s">
        <v>60</v>
      </c>
      <c r="AH17" s="38" t="s">
        <v>73</v>
      </c>
      <c r="AI17" s="38" t="s">
        <v>60</v>
      </c>
      <c r="AJ17" s="38"/>
      <c r="AK17" s="38"/>
      <c r="AL17" s="38"/>
      <c r="AM17" s="38"/>
      <c r="AN17" s="38"/>
      <c r="AO17" s="38"/>
      <c r="AP17" s="38"/>
      <c r="AQ17" s="38"/>
      <c r="AR17" s="38"/>
      <c r="AS17" s="38"/>
    </row>
    <row r="18" spans="1:45">
      <c r="A18" s="34">
        <f t="shared" si="1"/>
        <v>2023</v>
      </c>
      <c r="B18" s="35">
        <f t="shared" si="2"/>
        <v>1</v>
      </c>
      <c r="C18" s="35">
        <f t="shared" si="3"/>
        <v>12</v>
      </c>
      <c r="D18" s="36">
        <f t="shared" si="4"/>
        <v>44938</v>
      </c>
      <c r="E18" s="37" t="str">
        <f t="shared" si="5"/>
        <v>czwartek</v>
      </c>
      <c r="F18" s="38"/>
      <c r="G18" s="38" t="s">
        <v>59</v>
      </c>
      <c r="H18" s="38" t="s">
        <v>60</v>
      </c>
      <c r="I18" s="38" t="s">
        <v>60</v>
      </c>
      <c r="J18" s="38" t="s">
        <v>79</v>
      </c>
      <c r="K18" s="38" t="s">
        <v>61</v>
      </c>
      <c r="L18" s="38" t="s">
        <v>62</v>
      </c>
      <c r="M18" s="38" t="s">
        <v>82</v>
      </c>
      <c r="N18" s="38" t="s">
        <v>75</v>
      </c>
      <c r="O18" s="38" t="s">
        <v>83</v>
      </c>
      <c r="P18" s="38" t="s">
        <v>64</v>
      </c>
      <c r="Q18" s="38" t="s">
        <v>65</v>
      </c>
      <c r="R18" s="38" t="s">
        <v>60</v>
      </c>
      <c r="S18" s="38" t="s">
        <v>67</v>
      </c>
      <c r="T18" s="38" t="s">
        <v>69</v>
      </c>
      <c r="U18" s="38"/>
      <c r="V18" s="38" t="s">
        <v>69</v>
      </c>
      <c r="W18" s="38" t="s">
        <v>74</v>
      </c>
      <c r="X18" s="38" t="s">
        <v>71</v>
      </c>
      <c r="Y18" s="38" t="s">
        <v>84</v>
      </c>
      <c r="Z18" s="38" t="s">
        <v>78</v>
      </c>
      <c r="AA18" s="38" t="s">
        <v>60</v>
      </c>
      <c r="AB18" s="38"/>
      <c r="AC18" s="38" t="s">
        <v>60</v>
      </c>
      <c r="AD18" s="38" t="s">
        <v>85</v>
      </c>
      <c r="AE18" s="38" t="s">
        <v>60</v>
      </c>
      <c r="AF18" s="38"/>
      <c r="AG18" s="38" t="s">
        <v>60</v>
      </c>
      <c r="AH18" s="38" t="s">
        <v>73</v>
      </c>
      <c r="AI18" s="38" t="s">
        <v>60</v>
      </c>
      <c r="AJ18" s="38"/>
      <c r="AK18" s="38"/>
      <c r="AL18" s="38"/>
      <c r="AM18" s="38"/>
      <c r="AN18" s="38"/>
      <c r="AO18" s="38"/>
      <c r="AP18" s="38"/>
      <c r="AQ18" s="38"/>
      <c r="AR18" s="38"/>
      <c r="AS18" s="38"/>
    </row>
    <row r="19" spans="1:45">
      <c r="A19" s="34">
        <f t="shared" si="1"/>
        <v>2023</v>
      </c>
      <c r="B19" s="35">
        <f t="shared" si="2"/>
        <v>1</v>
      </c>
      <c r="C19" s="35">
        <f t="shared" si="3"/>
        <v>13</v>
      </c>
      <c r="D19" s="36">
        <f t="shared" si="4"/>
        <v>44939</v>
      </c>
      <c r="E19" s="37" t="str">
        <f t="shared" si="5"/>
        <v>piątek</v>
      </c>
      <c r="F19" s="38"/>
      <c r="G19" s="38" t="s">
        <v>60</v>
      </c>
      <c r="H19" s="38" t="s">
        <v>60</v>
      </c>
      <c r="I19" s="38" t="s">
        <v>60</v>
      </c>
      <c r="J19" s="38" t="s">
        <v>79</v>
      </c>
      <c r="K19" s="38" t="s">
        <v>61</v>
      </c>
      <c r="L19" s="38" t="s">
        <v>62</v>
      </c>
      <c r="M19" s="38" t="s">
        <v>82</v>
      </c>
      <c r="N19" s="38" t="s">
        <v>70</v>
      </c>
      <c r="O19" s="38" t="s">
        <v>83</v>
      </c>
      <c r="P19" s="38" t="s">
        <v>70</v>
      </c>
      <c r="Q19" s="38" t="s">
        <v>60</v>
      </c>
      <c r="R19" s="38" t="s">
        <v>60</v>
      </c>
      <c r="S19" s="38" t="s">
        <v>67</v>
      </c>
      <c r="T19" s="38" t="s">
        <v>69</v>
      </c>
      <c r="U19" s="38"/>
      <c r="V19" s="38" t="s">
        <v>69</v>
      </c>
      <c r="W19" s="38" t="s">
        <v>74</v>
      </c>
      <c r="X19" s="38" t="s">
        <v>71</v>
      </c>
      <c r="Y19" s="38" t="s">
        <v>84</v>
      </c>
      <c r="Z19" s="38" t="s">
        <v>78</v>
      </c>
      <c r="AA19" s="38" t="s">
        <v>60</v>
      </c>
      <c r="AB19" s="38"/>
      <c r="AC19" s="38" t="s">
        <v>73</v>
      </c>
      <c r="AD19" s="38" t="s">
        <v>60</v>
      </c>
      <c r="AE19" s="38" t="s">
        <v>60</v>
      </c>
      <c r="AF19" s="38"/>
      <c r="AG19" s="38" t="s">
        <v>60</v>
      </c>
      <c r="AH19" s="38" t="s">
        <v>86</v>
      </c>
      <c r="AI19" s="38" t="s">
        <v>60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</row>
    <row r="20" spans="1:45">
      <c r="A20" s="34">
        <f t="shared" si="1"/>
        <v>2023</v>
      </c>
      <c r="B20" s="35">
        <f t="shared" si="2"/>
        <v>1</v>
      </c>
      <c r="C20" s="35">
        <f t="shared" si="3"/>
        <v>14</v>
      </c>
      <c r="D20" s="36">
        <f t="shared" si="4"/>
        <v>44940</v>
      </c>
      <c r="E20" s="37" t="str">
        <f t="shared" si="5"/>
        <v>sobota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</row>
    <row r="21" spans="1:45">
      <c r="A21" s="34">
        <f t="shared" si="1"/>
        <v>2023</v>
      </c>
      <c r="B21" s="35">
        <f t="shared" si="2"/>
        <v>1</v>
      </c>
      <c r="C21" s="35">
        <f t="shared" si="3"/>
        <v>15</v>
      </c>
      <c r="D21" s="36">
        <f t="shared" si="4"/>
        <v>44941</v>
      </c>
      <c r="E21" s="37" t="str">
        <f t="shared" si="5"/>
        <v>niedziela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</row>
    <row r="22" spans="1:45">
      <c r="A22" s="34">
        <f t="shared" si="1"/>
        <v>2023</v>
      </c>
      <c r="B22" s="35">
        <f t="shared" si="2"/>
        <v>1</v>
      </c>
      <c r="C22" s="35">
        <f t="shared" si="3"/>
        <v>16</v>
      </c>
      <c r="D22" s="36">
        <f t="shared" si="4"/>
        <v>44942</v>
      </c>
      <c r="E22" s="37" t="str">
        <f t="shared" si="5"/>
        <v>poniedziałek</v>
      </c>
      <c r="F22" s="38"/>
      <c r="G22" s="38" t="s">
        <v>59</v>
      </c>
      <c r="H22" s="38" t="s">
        <v>60</v>
      </c>
      <c r="I22" s="38" t="s">
        <v>60</v>
      </c>
      <c r="J22" s="38" t="s">
        <v>79</v>
      </c>
      <c r="K22" s="38" t="s">
        <v>61</v>
      </c>
      <c r="L22" s="38" t="s">
        <v>62</v>
      </c>
      <c r="M22" s="38" t="s">
        <v>82</v>
      </c>
      <c r="N22" s="38" t="s">
        <v>70</v>
      </c>
      <c r="O22" s="38" t="s">
        <v>83</v>
      </c>
      <c r="P22" s="38" t="s">
        <v>64</v>
      </c>
      <c r="Q22" s="38" t="s">
        <v>65</v>
      </c>
      <c r="R22" s="38" t="s">
        <v>60</v>
      </c>
      <c r="S22" s="38" t="s">
        <v>67</v>
      </c>
      <c r="T22" s="38" t="s">
        <v>69</v>
      </c>
      <c r="U22" s="38"/>
      <c r="V22" s="38" t="s">
        <v>60</v>
      </c>
      <c r="W22" s="38" t="s">
        <v>74</v>
      </c>
      <c r="X22" s="38" t="s">
        <v>60</v>
      </c>
      <c r="Y22" s="38" t="s">
        <v>63</v>
      </c>
      <c r="Z22" s="38" t="s">
        <v>78</v>
      </c>
      <c r="AA22" s="38" t="s">
        <v>71</v>
      </c>
      <c r="AB22" s="38"/>
      <c r="AC22" s="38" t="s">
        <v>60</v>
      </c>
      <c r="AD22" s="38" t="s">
        <v>66</v>
      </c>
      <c r="AE22" s="38" t="s">
        <v>60</v>
      </c>
      <c r="AF22" s="38"/>
      <c r="AG22" s="38" t="s">
        <v>60</v>
      </c>
      <c r="AH22" s="38" t="s">
        <v>60</v>
      </c>
      <c r="AI22" s="38" t="s">
        <v>60</v>
      </c>
      <c r="AJ22" s="38"/>
      <c r="AK22" s="38"/>
      <c r="AL22" s="38"/>
      <c r="AM22" s="38"/>
      <c r="AN22" s="38"/>
      <c r="AO22" s="38"/>
      <c r="AP22" s="38"/>
      <c r="AQ22" s="38"/>
      <c r="AR22" s="38"/>
      <c r="AS22" s="38"/>
    </row>
    <row r="23" spans="1:45">
      <c r="A23" s="34">
        <f t="shared" si="1"/>
        <v>2023</v>
      </c>
      <c r="B23" s="35">
        <f t="shared" si="2"/>
        <v>1</v>
      </c>
      <c r="C23" s="35">
        <f t="shared" si="3"/>
        <v>17</v>
      </c>
      <c r="D23" s="36">
        <f t="shared" si="4"/>
        <v>44943</v>
      </c>
      <c r="E23" s="37" t="str">
        <f t="shared" si="5"/>
        <v>wtorek</v>
      </c>
      <c r="F23" s="38"/>
      <c r="G23" s="38" t="s">
        <v>59</v>
      </c>
      <c r="H23" s="38" t="s">
        <v>60</v>
      </c>
      <c r="I23" s="38" t="s">
        <v>60</v>
      </c>
      <c r="J23" s="38" t="s">
        <v>60</v>
      </c>
      <c r="K23" s="38" t="s">
        <v>61</v>
      </c>
      <c r="L23" s="38" t="s">
        <v>62</v>
      </c>
      <c r="M23" s="38" t="s">
        <v>82</v>
      </c>
      <c r="N23" s="38" t="s">
        <v>75</v>
      </c>
      <c r="O23" s="38" t="s">
        <v>83</v>
      </c>
      <c r="P23" s="38" t="s">
        <v>64</v>
      </c>
      <c r="Q23" s="38" t="s">
        <v>60</v>
      </c>
      <c r="R23" s="38" t="s">
        <v>60</v>
      </c>
      <c r="S23" s="38" t="s">
        <v>67</v>
      </c>
      <c r="T23" s="38" t="s">
        <v>69</v>
      </c>
      <c r="U23" s="38"/>
      <c r="V23" s="38" t="s">
        <v>69</v>
      </c>
      <c r="W23" s="38" t="s">
        <v>74</v>
      </c>
      <c r="X23" s="38" t="s">
        <v>71</v>
      </c>
      <c r="Y23" s="38" t="s">
        <v>60</v>
      </c>
      <c r="Z23" s="38" t="s">
        <v>78</v>
      </c>
      <c r="AA23" s="38" t="s">
        <v>60</v>
      </c>
      <c r="AB23" s="38"/>
      <c r="AC23" s="38" t="s">
        <v>60</v>
      </c>
      <c r="AD23" s="38" t="s">
        <v>60</v>
      </c>
      <c r="AE23" s="38" t="s">
        <v>60</v>
      </c>
      <c r="AF23" s="38"/>
      <c r="AG23" s="38" t="s">
        <v>60</v>
      </c>
      <c r="AH23" s="38" t="s">
        <v>60</v>
      </c>
      <c r="AI23" s="38" t="s">
        <v>60</v>
      </c>
      <c r="AJ23" s="38"/>
      <c r="AK23" s="38"/>
      <c r="AL23" s="38"/>
      <c r="AM23" s="38"/>
      <c r="AN23" s="38"/>
      <c r="AO23" s="38"/>
      <c r="AP23" s="38"/>
      <c r="AQ23" s="38"/>
      <c r="AR23" s="38"/>
      <c r="AS23" s="38"/>
    </row>
    <row r="24" spans="1:45">
      <c r="A24" s="34">
        <f t="shared" si="1"/>
        <v>2023</v>
      </c>
      <c r="B24" s="35">
        <f t="shared" si="2"/>
        <v>1</v>
      </c>
      <c r="C24" s="35">
        <f t="shared" si="3"/>
        <v>18</v>
      </c>
      <c r="D24" s="36">
        <f t="shared" si="4"/>
        <v>44944</v>
      </c>
      <c r="E24" s="37" t="str">
        <f t="shared" si="5"/>
        <v>środa</v>
      </c>
      <c r="F24" s="38"/>
      <c r="G24" s="38" t="s">
        <v>59</v>
      </c>
      <c r="H24" s="38" t="s">
        <v>60</v>
      </c>
      <c r="I24" s="38" t="s">
        <v>60</v>
      </c>
      <c r="J24" s="38" t="s">
        <v>79</v>
      </c>
      <c r="K24" s="38" t="s">
        <v>61</v>
      </c>
      <c r="L24" s="38" t="s">
        <v>62</v>
      </c>
      <c r="M24" s="38" t="s">
        <v>82</v>
      </c>
      <c r="N24" s="38" t="s">
        <v>75</v>
      </c>
      <c r="O24" s="38" t="s">
        <v>83</v>
      </c>
      <c r="P24" s="38" t="s">
        <v>70</v>
      </c>
      <c r="Q24" s="38" t="s">
        <v>65</v>
      </c>
      <c r="R24" s="38" t="s">
        <v>60</v>
      </c>
      <c r="S24" s="38" t="s">
        <v>67</v>
      </c>
      <c r="T24" s="38" t="s">
        <v>69</v>
      </c>
      <c r="U24" s="38"/>
      <c r="V24" s="38" t="s">
        <v>60</v>
      </c>
      <c r="W24" s="38" t="s">
        <v>74</v>
      </c>
      <c r="X24" s="38" t="s">
        <v>60</v>
      </c>
      <c r="Y24" s="38" t="s">
        <v>84</v>
      </c>
      <c r="Z24" s="38" t="s">
        <v>78</v>
      </c>
      <c r="AA24" s="38" t="s">
        <v>60</v>
      </c>
      <c r="AB24" s="38"/>
      <c r="AC24" s="38" t="s">
        <v>60</v>
      </c>
      <c r="AD24" s="38" t="s">
        <v>60</v>
      </c>
      <c r="AE24" s="38" t="s">
        <v>60</v>
      </c>
      <c r="AF24" s="38"/>
      <c r="AG24" s="38" t="s">
        <v>60</v>
      </c>
      <c r="AH24" s="38" t="s">
        <v>60</v>
      </c>
      <c r="AI24" s="38" t="s">
        <v>60</v>
      </c>
      <c r="AJ24" s="38"/>
      <c r="AK24" s="38"/>
      <c r="AL24" s="38"/>
      <c r="AM24" s="38"/>
      <c r="AN24" s="38"/>
      <c r="AO24" s="38"/>
      <c r="AP24" s="38"/>
      <c r="AQ24" s="38"/>
      <c r="AR24" s="38"/>
      <c r="AS24" s="38"/>
    </row>
    <row r="25" spans="1:45">
      <c r="A25" s="34">
        <f t="shared" si="1"/>
        <v>2023</v>
      </c>
      <c r="B25" s="35">
        <f t="shared" si="2"/>
        <v>1</v>
      </c>
      <c r="C25" s="35">
        <f t="shared" si="3"/>
        <v>19</v>
      </c>
      <c r="D25" s="36">
        <f t="shared" si="4"/>
        <v>44945</v>
      </c>
      <c r="E25" s="37" t="str">
        <f t="shared" si="5"/>
        <v>czwartek</v>
      </c>
      <c r="F25" s="38"/>
      <c r="G25" s="38" t="s">
        <v>59</v>
      </c>
      <c r="H25" s="38" t="s">
        <v>60</v>
      </c>
      <c r="I25" s="38" t="s">
        <v>85</v>
      </c>
      <c r="J25" s="38" t="s">
        <v>79</v>
      </c>
      <c r="K25" s="38" t="s">
        <v>61</v>
      </c>
      <c r="L25" s="38" t="s">
        <v>62</v>
      </c>
      <c r="M25" s="38" t="s">
        <v>82</v>
      </c>
      <c r="N25" s="38" t="s">
        <v>75</v>
      </c>
      <c r="O25" s="38" t="s">
        <v>83</v>
      </c>
      <c r="P25" s="38" t="s">
        <v>64</v>
      </c>
      <c r="Q25" s="38" t="s">
        <v>65</v>
      </c>
      <c r="R25" s="38" t="s">
        <v>60</v>
      </c>
      <c r="S25" s="38" t="s">
        <v>63</v>
      </c>
      <c r="T25" s="38" t="s">
        <v>60</v>
      </c>
      <c r="U25" s="38"/>
      <c r="V25" s="38" t="s">
        <v>69</v>
      </c>
      <c r="W25" s="38" t="s">
        <v>74</v>
      </c>
      <c r="X25" s="38" t="s">
        <v>71</v>
      </c>
      <c r="Y25" s="38" t="s">
        <v>84</v>
      </c>
      <c r="Z25" s="38" t="s">
        <v>78</v>
      </c>
      <c r="AA25" s="38" t="s">
        <v>68</v>
      </c>
      <c r="AB25" s="38"/>
      <c r="AC25" s="38" t="s">
        <v>73</v>
      </c>
      <c r="AD25" s="38" t="s">
        <v>66</v>
      </c>
      <c r="AE25" s="38" t="s">
        <v>60</v>
      </c>
      <c r="AF25" s="38"/>
      <c r="AG25" s="38" t="s">
        <v>60</v>
      </c>
      <c r="AH25" s="38" t="s">
        <v>60</v>
      </c>
      <c r="AI25" s="38" t="s">
        <v>60</v>
      </c>
      <c r="AJ25" s="38"/>
      <c r="AK25" s="38"/>
      <c r="AL25" s="38"/>
      <c r="AM25" s="38"/>
      <c r="AN25" s="38"/>
      <c r="AO25" s="38"/>
      <c r="AP25" s="38"/>
      <c r="AQ25" s="38"/>
      <c r="AR25" s="38"/>
      <c r="AS25" s="38"/>
    </row>
    <row r="26" spans="1:45">
      <c r="A26" s="34">
        <f t="shared" si="1"/>
        <v>2023</v>
      </c>
      <c r="B26" s="35">
        <f t="shared" si="2"/>
        <v>1</v>
      </c>
      <c r="C26" s="35">
        <f t="shared" si="3"/>
        <v>20</v>
      </c>
      <c r="D26" s="36">
        <f t="shared" si="4"/>
        <v>44946</v>
      </c>
      <c r="E26" s="37" t="str">
        <f t="shared" si="5"/>
        <v>piątek</v>
      </c>
      <c r="F26" s="38"/>
      <c r="G26" s="38" t="s">
        <v>60</v>
      </c>
      <c r="H26" s="38" t="s">
        <v>69</v>
      </c>
      <c r="I26" s="38" t="s">
        <v>60</v>
      </c>
      <c r="J26" s="38" t="s">
        <v>79</v>
      </c>
      <c r="K26" s="38" t="s">
        <v>61</v>
      </c>
      <c r="L26" s="38" t="s">
        <v>62</v>
      </c>
      <c r="M26" s="38" t="s">
        <v>82</v>
      </c>
      <c r="N26" s="38" t="s">
        <v>70</v>
      </c>
      <c r="O26" s="38" t="s">
        <v>83</v>
      </c>
      <c r="P26" s="38" t="s">
        <v>64</v>
      </c>
      <c r="Q26" s="38" t="s">
        <v>65</v>
      </c>
      <c r="R26" s="38" t="s">
        <v>66</v>
      </c>
      <c r="S26" s="38" t="s">
        <v>63</v>
      </c>
      <c r="T26" s="38" t="s">
        <v>60</v>
      </c>
      <c r="U26" s="38"/>
      <c r="V26" s="38" t="s">
        <v>69</v>
      </c>
      <c r="W26" s="38" t="s">
        <v>60</v>
      </c>
      <c r="X26" s="38" t="s">
        <v>60</v>
      </c>
      <c r="Y26" s="38" t="s">
        <v>84</v>
      </c>
      <c r="Z26" s="38" t="s">
        <v>60</v>
      </c>
      <c r="AA26" s="38" t="s">
        <v>63</v>
      </c>
      <c r="AB26" s="38"/>
      <c r="AC26" s="38" t="s">
        <v>73</v>
      </c>
      <c r="AD26" s="38" t="s">
        <v>60</v>
      </c>
      <c r="AE26" s="38" t="s">
        <v>69</v>
      </c>
      <c r="AF26" s="38" t="s">
        <v>74</v>
      </c>
      <c r="AG26" s="38" t="s">
        <v>60</v>
      </c>
      <c r="AH26" s="38" t="s">
        <v>80</v>
      </c>
      <c r="AI26" s="38" t="s">
        <v>60</v>
      </c>
      <c r="AJ26" s="38"/>
      <c r="AK26" s="38"/>
      <c r="AL26" s="38"/>
      <c r="AM26" s="38"/>
      <c r="AN26" s="38"/>
      <c r="AO26" s="38"/>
      <c r="AP26" s="38"/>
      <c r="AQ26" s="38"/>
      <c r="AR26" s="38"/>
      <c r="AS26" s="38"/>
    </row>
    <row r="27" spans="1:45">
      <c r="A27" s="34">
        <f t="shared" si="1"/>
        <v>2023</v>
      </c>
      <c r="B27" s="35">
        <f t="shared" si="2"/>
        <v>1</v>
      </c>
      <c r="C27" s="35">
        <f t="shared" si="3"/>
        <v>21</v>
      </c>
      <c r="D27" s="36">
        <f t="shared" si="4"/>
        <v>44947</v>
      </c>
      <c r="E27" s="37" t="str">
        <f t="shared" si="5"/>
        <v>sobota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</row>
    <row r="28" spans="1:45">
      <c r="A28" s="34">
        <f t="shared" si="1"/>
        <v>2023</v>
      </c>
      <c r="B28" s="35">
        <f t="shared" si="2"/>
        <v>1</v>
      </c>
      <c r="C28" s="35">
        <f t="shared" si="3"/>
        <v>22</v>
      </c>
      <c r="D28" s="36">
        <f t="shared" si="4"/>
        <v>44948</v>
      </c>
      <c r="E28" s="37" t="str">
        <f t="shared" si="5"/>
        <v>niedziela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</row>
    <row r="29" spans="1:45">
      <c r="A29" s="34">
        <f t="shared" si="1"/>
        <v>2023</v>
      </c>
      <c r="B29" s="35">
        <f t="shared" si="2"/>
        <v>1</v>
      </c>
      <c r="C29" s="35">
        <f t="shared" si="3"/>
        <v>23</v>
      </c>
      <c r="D29" s="36">
        <f t="shared" si="4"/>
        <v>44949</v>
      </c>
      <c r="E29" s="37" t="str">
        <f t="shared" si="5"/>
        <v>poniedziałek</v>
      </c>
      <c r="F29" s="38"/>
      <c r="G29" s="38" t="s">
        <v>59</v>
      </c>
      <c r="H29" s="38" t="s">
        <v>60</v>
      </c>
      <c r="I29" s="38" t="s">
        <v>60</v>
      </c>
      <c r="J29" s="38" t="s">
        <v>79</v>
      </c>
      <c r="K29" s="38" t="s">
        <v>61</v>
      </c>
      <c r="L29" s="38" t="s">
        <v>62</v>
      </c>
      <c r="M29" s="38" t="s">
        <v>60</v>
      </c>
      <c r="N29" s="38" t="s">
        <v>75</v>
      </c>
      <c r="O29" s="38" t="s">
        <v>83</v>
      </c>
      <c r="P29" s="38" t="s">
        <v>64</v>
      </c>
      <c r="Q29" s="38" t="s">
        <v>60</v>
      </c>
      <c r="R29" s="38" t="s">
        <v>66</v>
      </c>
      <c r="S29" s="38" t="s">
        <v>63</v>
      </c>
      <c r="T29" s="38" t="s">
        <v>69</v>
      </c>
      <c r="U29" s="38"/>
      <c r="V29" s="38" t="s">
        <v>69</v>
      </c>
      <c r="W29" s="38" t="s">
        <v>70</v>
      </c>
      <c r="X29" s="38" t="s">
        <v>71</v>
      </c>
      <c r="Y29" s="38" t="s">
        <v>84</v>
      </c>
      <c r="Z29" s="38" t="s">
        <v>78</v>
      </c>
      <c r="AA29" s="38" t="s">
        <v>63</v>
      </c>
      <c r="AB29" s="38"/>
      <c r="AC29" s="38" t="s">
        <v>73</v>
      </c>
      <c r="AD29" s="38" t="s">
        <v>60</v>
      </c>
      <c r="AE29" s="38" t="s">
        <v>60</v>
      </c>
      <c r="AF29" s="38"/>
      <c r="AG29" s="38" t="s">
        <v>60</v>
      </c>
      <c r="AH29" s="38" t="s">
        <v>60</v>
      </c>
      <c r="AI29" s="38" t="s">
        <v>60</v>
      </c>
      <c r="AJ29" s="38"/>
      <c r="AK29" s="38"/>
      <c r="AL29" s="38"/>
      <c r="AM29" s="38"/>
      <c r="AN29" s="38"/>
      <c r="AO29" s="38"/>
      <c r="AP29" s="38"/>
      <c r="AQ29" s="38"/>
      <c r="AR29" s="38"/>
      <c r="AS29" s="38"/>
    </row>
    <row r="30" spans="1:45">
      <c r="A30" s="34">
        <f t="shared" si="1"/>
        <v>2023</v>
      </c>
      <c r="B30" s="35">
        <f t="shared" si="2"/>
        <v>1</v>
      </c>
      <c r="C30" s="35">
        <f t="shared" si="3"/>
        <v>24</v>
      </c>
      <c r="D30" s="36">
        <f t="shared" si="4"/>
        <v>44950</v>
      </c>
      <c r="E30" s="37" t="str">
        <f t="shared" si="5"/>
        <v>wtorek</v>
      </c>
      <c r="F30" s="38"/>
      <c r="G30" s="38" t="s">
        <v>59</v>
      </c>
      <c r="H30" s="38" t="s">
        <v>60</v>
      </c>
      <c r="I30" s="38" t="s">
        <v>85</v>
      </c>
      <c r="J30" s="38" t="s">
        <v>79</v>
      </c>
      <c r="K30" s="38" t="s">
        <v>61</v>
      </c>
      <c r="L30" s="38" t="s">
        <v>62</v>
      </c>
      <c r="M30" s="38" t="s">
        <v>82</v>
      </c>
      <c r="N30" s="38" t="s">
        <v>75</v>
      </c>
      <c r="O30" s="38" t="s">
        <v>83</v>
      </c>
      <c r="P30" s="38" t="s">
        <v>64</v>
      </c>
      <c r="Q30" s="38" t="s">
        <v>65</v>
      </c>
      <c r="R30" s="38" t="s">
        <v>60</v>
      </c>
      <c r="S30" s="38" t="s">
        <v>67</v>
      </c>
      <c r="T30" s="38" t="s">
        <v>69</v>
      </c>
      <c r="U30" s="38"/>
      <c r="V30" s="38" t="s">
        <v>69</v>
      </c>
      <c r="W30" s="38" t="s">
        <v>60</v>
      </c>
      <c r="X30" s="38" t="s">
        <v>60</v>
      </c>
      <c r="Y30" s="38" t="s">
        <v>84</v>
      </c>
      <c r="Z30" s="38" t="s">
        <v>78</v>
      </c>
      <c r="AA30" s="38" t="s">
        <v>63</v>
      </c>
      <c r="AB30" s="38"/>
      <c r="AC30" s="38" t="s">
        <v>60</v>
      </c>
      <c r="AD30" s="38" t="s">
        <v>60</v>
      </c>
      <c r="AE30" s="38" t="s">
        <v>60</v>
      </c>
      <c r="AF30" s="38"/>
      <c r="AG30" s="38" t="s">
        <v>60</v>
      </c>
      <c r="AH30" s="38" t="s">
        <v>60</v>
      </c>
      <c r="AI30" s="38" t="s">
        <v>60</v>
      </c>
      <c r="AJ30" s="38"/>
      <c r="AK30" s="38"/>
      <c r="AL30" s="38"/>
      <c r="AM30" s="38"/>
      <c r="AN30" s="38"/>
      <c r="AO30" s="38"/>
      <c r="AP30" s="38"/>
      <c r="AQ30" s="38"/>
      <c r="AR30" s="38"/>
      <c r="AS30" s="38"/>
    </row>
    <row r="31" spans="1:45">
      <c r="A31" s="34">
        <f t="shared" si="1"/>
        <v>2023</v>
      </c>
      <c r="B31" s="35">
        <f t="shared" si="2"/>
        <v>1</v>
      </c>
      <c r="C31" s="35">
        <f t="shared" si="3"/>
        <v>25</v>
      </c>
      <c r="D31" s="36">
        <f t="shared" si="4"/>
        <v>44951</v>
      </c>
      <c r="E31" s="37" t="str">
        <f t="shared" si="5"/>
        <v>środa</v>
      </c>
      <c r="F31" s="38"/>
      <c r="G31" s="38" t="s">
        <v>59</v>
      </c>
      <c r="H31" s="38" t="s">
        <v>60</v>
      </c>
      <c r="I31" s="38" t="s">
        <v>60</v>
      </c>
      <c r="J31" s="38" t="s">
        <v>79</v>
      </c>
      <c r="K31" s="38" t="s">
        <v>61</v>
      </c>
      <c r="L31" s="38" t="s">
        <v>62</v>
      </c>
      <c r="M31" s="38" t="s">
        <v>82</v>
      </c>
      <c r="N31" s="38" t="s">
        <v>75</v>
      </c>
      <c r="O31" s="38" t="s">
        <v>83</v>
      </c>
      <c r="P31" s="38" t="s">
        <v>64</v>
      </c>
      <c r="Q31" s="38" t="s">
        <v>60</v>
      </c>
      <c r="R31" s="38" t="s">
        <v>60</v>
      </c>
      <c r="S31" s="38" t="s">
        <v>67</v>
      </c>
      <c r="T31" s="38" t="s">
        <v>69</v>
      </c>
      <c r="U31" s="38"/>
      <c r="V31" s="38" t="s">
        <v>69</v>
      </c>
      <c r="W31" s="38" t="s">
        <v>60</v>
      </c>
      <c r="X31" s="38" t="s">
        <v>71</v>
      </c>
      <c r="Y31" s="38" t="s">
        <v>84</v>
      </c>
      <c r="Z31" s="38" t="s">
        <v>78</v>
      </c>
      <c r="AA31" s="38" t="s">
        <v>63</v>
      </c>
      <c r="AB31" s="38"/>
      <c r="AC31" s="38" t="s">
        <v>80</v>
      </c>
      <c r="AD31" s="38" t="s">
        <v>66</v>
      </c>
      <c r="AE31" s="38" t="s">
        <v>60</v>
      </c>
      <c r="AF31" s="38"/>
      <c r="AG31" s="38" t="s">
        <v>60</v>
      </c>
      <c r="AH31" s="38" t="s">
        <v>60</v>
      </c>
      <c r="AI31" s="38" t="s">
        <v>60</v>
      </c>
      <c r="AJ31" s="38"/>
      <c r="AK31" s="38"/>
      <c r="AL31" s="38"/>
      <c r="AM31" s="38"/>
      <c r="AN31" s="38"/>
      <c r="AO31" s="38"/>
      <c r="AP31" s="38"/>
      <c r="AQ31" s="38"/>
      <c r="AR31" s="38"/>
      <c r="AS31" s="38"/>
    </row>
    <row r="32" spans="1:45">
      <c r="A32" s="34">
        <f t="shared" si="1"/>
        <v>2023</v>
      </c>
      <c r="B32" s="35">
        <f t="shared" si="2"/>
        <v>1</v>
      </c>
      <c r="C32" s="35">
        <f t="shared" si="3"/>
        <v>26</v>
      </c>
      <c r="D32" s="36">
        <f t="shared" si="4"/>
        <v>44952</v>
      </c>
      <c r="E32" s="37" t="str">
        <f t="shared" si="5"/>
        <v>czwartek</v>
      </c>
      <c r="F32" s="38"/>
      <c r="G32" s="38" t="s">
        <v>59</v>
      </c>
      <c r="H32" s="38" t="s">
        <v>60</v>
      </c>
      <c r="I32" s="38" t="s">
        <v>60</v>
      </c>
      <c r="J32" s="38" t="s">
        <v>79</v>
      </c>
      <c r="K32" s="38" t="s">
        <v>60</v>
      </c>
      <c r="L32" s="38" t="s">
        <v>62</v>
      </c>
      <c r="M32" s="38" t="s">
        <v>82</v>
      </c>
      <c r="N32" s="38" t="s">
        <v>63</v>
      </c>
      <c r="O32" s="38" t="s">
        <v>83</v>
      </c>
      <c r="P32" s="38" t="s">
        <v>64</v>
      </c>
      <c r="Q32" s="38" t="s">
        <v>65</v>
      </c>
      <c r="R32" s="38" t="s">
        <v>60</v>
      </c>
      <c r="S32" s="38" t="s">
        <v>67</v>
      </c>
      <c r="T32" s="38" t="s">
        <v>69</v>
      </c>
      <c r="U32" s="38"/>
      <c r="V32" s="38" t="s">
        <v>69</v>
      </c>
      <c r="W32" s="38" t="s">
        <v>60</v>
      </c>
      <c r="X32" s="38" t="s">
        <v>60</v>
      </c>
      <c r="Y32" s="38" t="s">
        <v>84</v>
      </c>
      <c r="Z32" s="38" t="s">
        <v>78</v>
      </c>
      <c r="AA32" s="38" t="s">
        <v>63</v>
      </c>
      <c r="AB32" s="38"/>
      <c r="AC32" s="38" t="s">
        <v>80</v>
      </c>
      <c r="AD32" s="38" t="s">
        <v>66</v>
      </c>
      <c r="AE32" s="38" t="s">
        <v>60</v>
      </c>
      <c r="AF32" s="38"/>
      <c r="AG32" s="38" t="s">
        <v>60</v>
      </c>
      <c r="AH32" s="38" t="s">
        <v>60</v>
      </c>
      <c r="AI32" s="38" t="s">
        <v>60</v>
      </c>
      <c r="AJ32" s="38"/>
      <c r="AK32" s="38"/>
      <c r="AL32" s="38"/>
      <c r="AM32" s="38"/>
      <c r="AN32" s="38"/>
      <c r="AO32" s="38"/>
      <c r="AP32" s="38"/>
      <c r="AQ32" s="38"/>
      <c r="AR32" s="38"/>
      <c r="AS32" s="38"/>
    </row>
    <row r="33" spans="1:45">
      <c r="A33" s="34">
        <f t="shared" si="1"/>
        <v>2023</v>
      </c>
      <c r="B33" s="35">
        <f t="shared" si="2"/>
        <v>1</v>
      </c>
      <c r="C33" s="35">
        <f t="shared" si="3"/>
        <v>27</v>
      </c>
      <c r="D33" s="36">
        <f t="shared" si="4"/>
        <v>44953</v>
      </c>
      <c r="E33" s="37" t="str">
        <f t="shared" si="5"/>
        <v>piątek</v>
      </c>
      <c r="F33" s="38"/>
      <c r="G33" s="38" t="s">
        <v>60</v>
      </c>
      <c r="H33" s="38" t="s">
        <v>60</v>
      </c>
      <c r="I33" s="38" t="s">
        <v>60</v>
      </c>
      <c r="J33" s="38" t="s">
        <v>79</v>
      </c>
      <c r="K33" s="38" t="s">
        <v>61</v>
      </c>
      <c r="L33" s="38" t="s">
        <v>63</v>
      </c>
      <c r="M33" s="38" t="s">
        <v>82</v>
      </c>
      <c r="N33" s="38" t="s">
        <v>63</v>
      </c>
      <c r="O33" s="38" t="s">
        <v>83</v>
      </c>
      <c r="P33" s="38" t="s">
        <v>70</v>
      </c>
      <c r="Q33" s="38" t="s">
        <v>65</v>
      </c>
      <c r="R33" s="38" t="s">
        <v>60</v>
      </c>
      <c r="S33" s="38" t="s">
        <v>67</v>
      </c>
      <c r="T33" s="38" t="s">
        <v>69</v>
      </c>
      <c r="U33" s="38"/>
      <c r="V33" s="38" t="s">
        <v>69</v>
      </c>
      <c r="W33" s="38" t="s">
        <v>60</v>
      </c>
      <c r="X33" s="38" t="s">
        <v>71</v>
      </c>
      <c r="Y33" s="38" t="s">
        <v>84</v>
      </c>
      <c r="Z33" s="38" t="s">
        <v>60</v>
      </c>
      <c r="AA33" s="38" t="s">
        <v>63</v>
      </c>
      <c r="AB33" s="38"/>
      <c r="AC33" s="38" t="s">
        <v>80</v>
      </c>
      <c r="AD33" s="38" t="s">
        <v>66</v>
      </c>
      <c r="AE33" s="38" t="s">
        <v>60</v>
      </c>
      <c r="AF33" s="38"/>
      <c r="AG33" s="38" t="s">
        <v>60</v>
      </c>
      <c r="AH33" s="38" t="s">
        <v>80</v>
      </c>
      <c r="AI33" s="38" t="s">
        <v>60</v>
      </c>
      <c r="AJ33" s="38"/>
      <c r="AK33" s="38"/>
      <c r="AL33" s="38"/>
      <c r="AM33" s="38"/>
      <c r="AN33" s="38"/>
      <c r="AO33" s="38"/>
      <c r="AP33" s="38"/>
      <c r="AQ33" s="38"/>
      <c r="AR33" s="38"/>
      <c r="AS33" s="38"/>
    </row>
    <row r="34" spans="1:45">
      <c r="A34" s="34">
        <f t="shared" si="1"/>
        <v>2023</v>
      </c>
      <c r="B34" s="35">
        <f t="shared" si="2"/>
        <v>1</v>
      </c>
      <c r="C34" s="35">
        <f t="shared" si="3"/>
        <v>28</v>
      </c>
      <c r="D34" s="36">
        <f t="shared" si="4"/>
        <v>44954</v>
      </c>
      <c r="E34" s="37" t="str">
        <f t="shared" si="5"/>
        <v>sobota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</row>
    <row r="35" spans="1:45">
      <c r="A35" s="34">
        <f t="shared" si="1"/>
        <v>2023</v>
      </c>
      <c r="B35" s="35">
        <f t="shared" si="2"/>
        <v>1</v>
      </c>
      <c r="C35" s="35">
        <f t="shared" si="3"/>
        <v>29</v>
      </c>
      <c r="D35" s="36">
        <f t="shared" si="4"/>
        <v>44955</v>
      </c>
      <c r="E35" s="37" t="str">
        <f t="shared" si="5"/>
        <v>niedziela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</row>
    <row r="36" spans="1:45">
      <c r="A36" s="34">
        <f t="shared" si="1"/>
        <v>2023</v>
      </c>
      <c r="B36" s="35">
        <f t="shared" si="2"/>
        <v>1</v>
      </c>
      <c r="C36" s="35">
        <f t="shared" si="3"/>
        <v>30</v>
      </c>
      <c r="D36" s="36">
        <f t="shared" si="4"/>
        <v>44956</v>
      </c>
      <c r="E36" s="37" t="str">
        <f t="shared" si="5"/>
        <v>poniedziałek</v>
      </c>
      <c r="F36" s="38"/>
      <c r="G36" s="38" t="s">
        <v>59</v>
      </c>
      <c r="H36" s="38" t="s">
        <v>60</v>
      </c>
      <c r="I36" s="38" t="s">
        <v>60</v>
      </c>
      <c r="J36" s="38" t="s">
        <v>60</v>
      </c>
      <c r="K36" s="38" t="s">
        <v>63</v>
      </c>
      <c r="L36" s="38" t="s">
        <v>62</v>
      </c>
      <c r="M36" s="38" t="s">
        <v>82</v>
      </c>
      <c r="N36" s="38" t="s">
        <v>75</v>
      </c>
      <c r="O36" s="38" t="s">
        <v>83</v>
      </c>
      <c r="P36" s="38" t="s">
        <v>77</v>
      </c>
      <c r="Q36" s="38" t="s">
        <v>65</v>
      </c>
      <c r="R36" s="38" t="s">
        <v>60</v>
      </c>
      <c r="S36" s="38" t="s">
        <v>67</v>
      </c>
      <c r="T36" s="38" t="s">
        <v>69</v>
      </c>
      <c r="U36" s="38"/>
      <c r="V36" s="38" t="s">
        <v>69</v>
      </c>
      <c r="W36" s="38" t="s">
        <v>76</v>
      </c>
      <c r="X36" s="38" t="s">
        <v>76</v>
      </c>
      <c r="Y36" s="38" t="s">
        <v>84</v>
      </c>
      <c r="Z36" s="38" t="s">
        <v>60</v>
      </c>
      <c r="AA36" s="38" t="s">
        <v>71</v>
      </c>
      <c r="AB36" s="38"/>
      <c r="AC36" s="38" t="s">
        <v>80</v>
      </c>
      <c r="AD36" s="38" t="s">
        <v>60</v>
      </c>
      <c r="AE36" s="38" t="s">
        <v>60</v>
      </c>
      <c r="AF36" s="38"/>
      <c r="AG36" s="38" t="s">
        <v>60</v>
      </c>
      <c r="AH36" s="38" t="s">
        <v>60</v>
      </c>
      <c r="AI36" s="38" t="s">
        <v>60</v>
      </c>
      <c r="AJ36" s="38"/>
      <c r="AK36" s="38"/>
      <c r="AL36" s="38"/>
      <c r="AM36" s="38"/>
      <c r="AN36" s="38"/>
      <c r="AO36" s="38"/>
      <c r="AP36" s="38"/>
      <c r="AQ36" s="38"/>
      <c r="AR36" s="38"/>
      <c r="AS36" s="38"/>
    </row>
    <row r="37" spans="1:45">
      <c r="A37" s="34">
        <f t="shared" si="1"/>
        <v>2023</v>
      </c>
      <c r="B37" s="35">
        <f t="shared" si="2"/>
        <v>1</v>
      </c>
      <c r="C37" s="35">
        <f t="shared" si="3"/>
        <v>31</v>
      </c>
      <c r="D37" s="36">
        <f t="shared" si="4"/>
        <v>44957</v>
      </c>
      <c r="E37" s="37" t="str">
        <f t="shared" si="5"/>
        <v>wtorek</v>
      </c>
      <c r="F37" s="38"/>
      <c r="G37" s="38" t="s">
        <v>59</v>
      </c>
      <c r="H37" s="38" t="s">
        <v>60</v>
      </c>
      <c r="I37" s="38" t="s">
        <v>85</v>
      </c>
      <c r="J37" s="38" t="s">
        <v>60</v>
      </c>
      <c r="K37" s="38" t="s">
        <v>61</v>
      </c>
      <c r="L37" s="38" t="s">
        <v>62</v>
      </c>
      <c r="M37" s="38" t="s">
        <v>82</v>
      </c>
      <c r="N37" s="38" t="s">
        <v>75</v>
      </c>
      <c r="O37" s="38" t="s">
        <v>83</v>
      </c>
      <c r="P37" s="38" t="s">
        <v>77</v>
      </c>
      <c r="Q37" s="38" t="s">
        <v>65</v>
      </c>
      <c r="R37" s="38" t="s">
        <v>60</v>
      </c>
      <c r="S37" s="38" t="s">
        <v>67</v>
      </c>
      <c r="T37" s="38" t="s">
        <v>69</v>
      </c>
      <c r="U37" s="38"/>
      <c r="V37" s="38" t="s">
        <v>69</v>
      </c>
      <c r="W37" s="38" t="s">
        <v>76</v>
      </c>
      <c r="X37" s="38" t="s">
        <v>76</v>
      </c>
      <c r="Y37" s="38" t="s">
        <v>60</v>
      </c>
      <c r="Z37" s="38" t="s">
        <v>60</v>
      </c>
      <c r="AA37" s="38" t="s">
        <v>60</v>
      </c>
      <c r="AB37" s="38"/>
      <c r="AC37" s="38" t="s">
        <v>80</v>
      </c>
      <c r="AD37" s="38" t="s">
        <v>77</v>
      </c>
      <c r="AE37" s="38" t="s">
        <v>60</v>
      </c>
      <c r="AF37" s="38"/>
      <c r="AG37" s="38" t="s">
        <v>60</v>
      </c>
      <c r="AH37" s="38" t="s">
        <v>60</v>
      </c>
      <c r="AI37" s="38" t="s">
        <v>60</v>
      </c>
      <c r="AJ37" s="38"/>
      <c r="AK37" s="38"/>
      <c r="AL37" s="38"/>
      <c r="AM37" s="38"/>
      <c r="AN37" s="38"/>
      <c r="AO37" s="38"/>
      <c r="AP37" s="38"/>
      <c r="AQ37" s="38"/>
      <c r="AR37" s="38"/>
      <c r="AS37" s="38"/>
    </row>
    <row r="38" spans="1:45">
      <c r="A38" s="34">
        <f t="shared" si="1"/>
        <v>2023</v>
      </c>
      <c r="B38" s="35">
        <f t="shared" si="2"/>
        <v>2</v>
      </c>
      <c r="C38" s="35">
        <f t="shared" si="3"/>
        <v>1</v>
      </c>
      <c r="D38" s="36">
        <f t="shared" si="4"/>
        <v>44958</v>
      </c>
      <c r="E38" s="37" t="str">
        <f t="shared" si="5"/>
        <v>środa</v>
      </c>
      <c r="F38" s="38"/>
      <c r="G38" s="38" t="s">
        <v>63</v>
      </c>
      <c r="H38" s="38" t="s">
        <v>60</v>
      </c>
      <c r="I38" s="38" t="s">
        <v>60</v>
      </c>
      <c r="J38" s="38" t="s">
        <v>60</v>
      </c>
      <c r="K38" s="38" t="s">
        <v>61</v>
      </c>
      <c r="L38" s="38" t="s">
        <v>62</v>
      </c>
      <c r="M38" s="38" t="s">
        <v>82</v>
      </c>
      <c r="N38" s="38" t="s">
        <v>75</v>
      </c>
      <c r="O38" s="38" t="s">
        <v>83</v>
      </c>
      <c r="P38" s="38" t="s">
        <v>77</v>
      </c>
      <c r="Q38" s="38" t="s">
        <v>65</v>
      </c>
      <c r="R38" s="38" t="s">
        <v>66</v>
      </c>
      <c r="S38" s="38" t="s">
        <v>67</v>
      </c>
      <c r="T38" s="38" t="s">
        <v>69</v>
      </c>
      <c r="U38" s="38"/>
      <c r="V38" s="38" t="s">
        <v>69</v>
      </c>
      <c r="W38" s="38" t="s">
        <v>74</v>
      </c>
      <c r="X38" s="38" t="s">
        <v>76</v>
      </c>
      <c r="Y38" s="38" t="s">
        <v>60</v>
      </c>
      <c r="Z38" s="38" t="s">
        <v>60</v>
      </c>
      <c r="AA38" s="38" t="s">
        <v>71</v>
      </c>
      <c r="AB38" s="38"/>
      <c r="AC38" s="38" t="s">
        <v>80</v>
      </c>
      <c r="AD38" s="38" t="s">
        <v>60</v>
      </c>
      <c r="AE38" s="38" t="s">
        <v>60</v>
      </c>
      <c r="AF38" s="38"/>
      <c r="AG38" s="38" t="s">
        <v>60</v>
      </c>
      <c r="AH38" s="38" t="s">
        <v>60</v>
      </c>
      <c r="AI38" s="38" t="s">
        <v>60</v>
      </c>
      <c r="AJ38" s="38"/>
      <c r="AK38" s="38"/>
      <c r="AL38" s="38"/>
      <c r="AM38" s="38"/>
      <c r="AN38" s="38"/>
      <c r="AO38" s="38"/>
      <c r="AP38" s="38"/>
      <c r="AQ38" s="38"/>
      <c r="AR38" s="38"/>
      <c r="AS38" s="38"/>
    </row>
    <row r="39" spans="1:45">
      <c r="A39" s="34">
        <f t="shared" si="1"/>
        <v>2023</v>
      </c>
      <c r="B39" s="35">
        <f t="shared" si="2"/>
        <v>2</v>
      </c>
      <c r="C39" s="35">
        <f t="shared" si="3"/>
        <v>2</v>
      </c>
      <c r="D39" s="36">
        <f t="shared" si="4"/>
        <v>44959</v>
      </c>
      <c r="E39" s="37" t="str">
        <f t="shared" si="5"/>
        <v>czwartek</v>
      </c>
      <c r="F39" s="38"/>
      <c r="G39" s="38" t="s">
        <v>63</v>
      </c>
      <c r="H39" s="38" t="s">
        <v>60</v>
      </c>
      <c r="I39" s="38" t="s">
        <v>85</v>
      </c>
      <c r="J39" s="38" t="s">
        <v>79</v>
      </c>
      <c r="K39" s="38" t="s">
        <v>61</v>
      </c>
      <c r="L39" s="38" t="s">
        <v>62</v>
      </c>
      <c r="M39" s="38" t="s">
        <v>82</v>
      </c>
      <c r="N39" s="38" t="s">
        <v>75</v>
      </c>
      <c r="O39" s="38" t="s">
        <v>83</v>
      </c>
      <c r="P39" s="38" t="s">
        <v>64</v>
      </c>
      <c r="Q39" s="38" t="s">
        <v>65</v>
      </c>
      <c r="R39" s="38" t="s">
        <v>60</v>
      </c>
      <c r="S39" s="38" t="s">
        <v>67</v>
      </c>
      <c r="T39" s="38" t="s">
        <v>69</v>
      </c>
      <c r="U39" s="38"/>
      <c r="V39" s="38" t="s">
        <v>69</v>
      </c>
      <c r="W39" s="38" t="s">
        <v>74</v>
      </c>
      <c r="X39" s="38" t="s">
        <v>60</v>
      </c>
      <c r="Y39" s="38" t="s">
        <v>60</v>
      </c>
      <c r="Z39" s="38" t="s">
        <v>60</v>
      </c>
      <c r="AA39" s="38" t="s">
        <v>60</v>
      </c>
      <c r="AB39" s="38" t="s">
        <v>68</v>
      </c>
      <c r="AC39" s="38" t="s">
        <v>80</v>
      </c>
      <c r="AD39" s="38" t="s">
        <v>66</v>
      </c>
      <c r="AE39" s="38" t="s">
        <v>60</v>
      </c>
      <c r="AF39" s="38"/>
      <c r="AG39" s="38" t="s">
        <v>60</v>
      </c>
      <c r="AH39" s="38" t="s">
        <v>60</v>
      </c>
      <c r="AI39" s="38" t="s">
        <v>60</v>
      </c>
      <c r="AJ39" s="38"/>
      <c r="AK39" s="38"/>
      <c r="AL39" s="38"/>
      <c r="AM39" s="38"/>
      <c r="AN39" s="38"/>
      <c r="AO39" s="38"/>
      <c r="AP39" s="38"/>
      <c r="AQ39" s="38"/>
      <c r="AR39" s="38"/>
      <c r="AS39" s="38"/>
    </row>
    <row r="40" spans="1:45">
      <c r="A40" s="34">
        <f t="shared" si="1"/>
        <v>2023</v>
      </c>
      <c r="B40" s="35">
        <f t="shared" si="2"/>
        <v>2</v>
      </c>
      <c r="C40" s="35">
        <f t="shared" si="3"/>
        <v>3</v>
      </c>
      <c r="D40" s="36">
        <f t="shared" si="4"/>
        <v>44960</v>
      </c>
      <c r="E40" s="37" t="str">
        <f t="shared" si="5"/>
        <v>piątek</v>
      </c>
      <c r="F40" s="38"/>
      <c r="G40" s="38" t="s">
        <v>63</v>
      </c>
      <c r="H40" s="38" t="s">
        <v>60</v>
      </c>
      <c r="I40" s="38" t="s">
        <v>60</v>
      </c>
      <c r="J40" s="38" t="s">
        <v>79</v>
      </c>
      <c r="K40" s="38" t="s">
        <v>61</v>
      </c>
      <c r="L40" s="38" t="s">
        <v>62</v>
      </c>
      <c r="M40" s="38" t="s">
        <v>60</v>
      </c>
      <c r="N40" s="38" t="s">
        <v>75</v>
      </c>
      <c r="O40" s="38" t="s">
        <v>83</v>
      </c>
      <c r="P40" s="38" t="s">
        <v>64</v>
      </c>
      <c r="Q40" s="38" t="s">
        <v>65</v>
      </c>
      <c r="R40" s="38" t="s">
        <v>63</v>
      </c>
      <c r="S40" s="38" t="s">
        <v>67</v>
      </c>
      <c r="T40" s="38" t="s">
        <v>69</v>
      </c>
      <c r="U40" s="38"/>
      <c r="V40" s="38" t="s">
        <v>60</v>
      </c>
      <c r="W40" s="38" t="s">
        <v>60</v>
      </c>
      <c r="X40" s="38" t="s">
        <v>60</v>
      </c>
      <c r="Y40" s="38" t="s">
        <v>60</v>
      </c>
      <c r="Z40" s="38" t="s">
        <v>78</v>
      </c>
      <c r="AA40" s="38" t="s">
        <v>71</v>
      </c>
      <c r="AB40" s="38" t="s">
        <v>68</v>
      </c>
      <c r="AC40" s="38" t="s">
        <v>80</v>
      </c>
      <c r="AD40" s="38" t="s">
        <v>60</v>
      </c>
      <c r="AE40" s="38" t="s">
        <v>60</v>
      </c>
      <c r="AF40" s="38"/>
      <c r="AG40" s="38" t="s">
        <v>60</v>
      </c>
      <c r="AH40" s="38" t="s">
        <v>80</v>
      </c>
      <c r="AI40" s="38" t="s">
        <v>60</v>
      </c>
      <c r="AJ40" s="38"/>
      <c r="AK40" s="38"/>
      <c r="AL40" s="38"/>
      <c r="AM40" s="38"/>
      <c r="AN40" s="38"/>
      <c r="AO40" s="38"/>
      <c r="AP40" s="38"/>
      <c r="AQ40" s="38"/>
      <c r="AR40" s="38"/>
      <c r="AS40" s="38"/>
    </row>
    <row r="41" spans="1:45">
      <c r="A41" s="34">
        <f t="shared" si="1"/>
        <v>2023</v>
      </c>
      <c r="B41" s="35">
        <f t="shared" si="2"/>
        <v>2</v>
      </c>
      <c r="C41" s="35">
        <f t="shared" si="3"/>
        <v>4</v>
      </c>
      <c r="D41" s="36">
        <f t="shared" si="4"/>
        <v>44961</v>
      </c>
      <c r="E41" s="37" t="str">
        <f t="shared" si="5"/>
        <v>sobota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</row>
    <row r="42" spans="1:45">
      <c r="A42" s="34">
        <f t="shared" si="1"/>
        <v>2023</v>
      </c>
      <c r="B42" s="35">
        <f t="shared" si="2"/>
        <v>2</v>
      </c>
      <c r="C42" s="35">
        <f t="shared" si="3"/>
        <v>5</v>
      </c>
      <c r="D42" s="36">
        <f t="shared" si="4"/>
        <v>44962</v>
      </c>
      <c r="E42" s="37" t="str">
        <f t="shared" si="5"/>
        <v>niedziela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</row>
    <row r="43" spans="1:45">
      <c r="A43" s="34">
        <f t="shared" si="1"/>
        <v>2023</v>
      </c>
      <c r="B43" s="35">
        <f t="shared" si="2"/>
        <v>2</v>
      </c>
      <c r="C43" s="35">
        <f t="shared" si="3"/>
        <v>6</v>
      </c>
      <c r="D43" s="36">
        <f t="shared" si="4"/>
        <v>44963</v>
      </c>
      <c r="E43" s="37" t="str">
        <f t="shared" si="5"/>
        <v>poniedziałek</v>
      </c>
      <c r="F43" s="38"/>
      <c r="G43" s="38" t="s">
        <v>59</v>
      </c>
      <c r="H43" s="38" t="s">
        <v>60</v>
      </c>
      <c r="I43" s="38" t="s">
        <v>85</v>
      </c>
      <c r="J43" s="38" t="s">
        <v>79</v>
      </c>
      <c r="K43" s="38" t="s">
        <v>61</v>
      </c>
      <c r="L43" s="38" t="s">
        <v>62</v>
      </c>
      <c r="M43" s="38" t="s">
        <v>60</v>
      </c>
      <c r="N43" s="38" t="s">
        <v>75</v>
      </c>
      <c r="O43" s="38" t="s">
        <v>83</v>
      </c>
      <c r="P43" s="38" t="s">
        <v>64</v>
      </c>
      <c r="Q43" s="38" t="s">
        <v>60</v>
      </c>
      <c r="R43" s="38" t="s">
        <v>60</v>
      </c>
      <c r="S43" s="38" t="s">
        <v>67</v>
      </c>
      <c r="T43" s="38" t="s">
        <v>69</v>
      </c>
      <c r="U43" s="38"/>
      <c r="V43" s="38" t="s">
        <v>63</v>
      </c>
      <c r="W43" s="38" t="s">
        <v>74</v>
      </c>
      <c r="X43" s="38" t="s">
        <v>60</v>
      </c>
      <c r="Y43" s="38" t="s">
        <v>84</v>
      </c>
      <c r="Z43" s="38" t="s">
        <v>78</v>
      </c>
      <c r="AA43" s="38" t="s">
        <v>71</v>
      </c>
      <c r="AB43" s="38" t="s">
        <v>68</v>
      </c>
      <c r="AC43" s="38" t="s">
        <v>80</v>
      </c>
      <c r="AD43" s="38" t="s">
        <v>66</v>
      </c>
      <c r="AE43" s="38" t="s">
        <v>60</v>
      </c>
      <c r="AF43" s="38"/>
      <c r="AG43" s="38" t="s">
        <v>60</v>
      </c>
      <c r="AH43" s="38" t="s">
        <v>60</v>
      </c>
      <c r="AI43" s="38" t="s">
        <v>60</v>
      </c>
      <c r="AJ43" s="38"/>
      <c r="AK43" s="38"/>
      <c r="AL43" s="38"/>
      <c r="AM43" s="38"/>
      <c r="AN43" s="38"/>
      <c r="AO43" s="38"/>
      <c r="AP43" s="38"/>
      <c r="AQ43" s="38"/>
      <c r="AR43" s="38"/>
      <c r="AS43" s="38"/>
    </row>
    <row r="44" spans="1:45">
      <c r="A44" s="34">
        <f t="shared" si="1"/>
        <v>2023</v>
      </c>
      <c r="B44" s="35">
        <f t="shared" si="2"/>
        <v>2</v>
      </c>
      <c r="C44" s="35">
        <f t="shared" si="3"/>
        <v>7</v>
      </c>
      <c r="D44" s="36">
        <f t="shared" si="4"/>
        <v>44964</v>
      </c>
      <c r="E44" s="37" t="str">
        <f t="shared" si="5"/>
        <v>wtorek</v>
      </c>
      <c r="F44" s="38"/>
      <c r="G44" s="38" t="s">
        <v>59</v>
      </c>
      <c r="H44" s="38" t="s">
        <v>60</v>
      </c>
      <c r="I44" s="38" t="s">
        <v>60</v>
      </c>
      <c r="J44" s="38" t="s">
        <v>79</v>
      </c>
      <c r="K44" s="38" t="s">
        <v>61</v>
      </c>
      <c r="L44" s="38" t="s">
        <v>62</v>
      </c>
      <c r="M44" s="38" t="s">
        <v>82</v>
      </c>
      <c r="N44" s="38" t="s">
        <v>70</v>
      </c>
      <c r="O44" s="38" t="s">
        <v>83</v>
      </c>
      <c r="P44" s="38" t="s">
        <v>64</v>
      </c>
      <c r="Q44" s="38" t="s">
        <v>60</v>
      </c>
      <c r="R44" s="38" t="s">
        <v>60</v>
      </c>
      <c r="S44" s="38" t="s">
        <v>67</v>
      </c>
      <c r="T44" s="38" t="s">
        <v>69</v>
      </c>
      <c r="U44" s="38"/>
      <c r="V44" s="38" t="s">
        <v>69</v>
      </c>
      <c r="W44" s="38" t="s">
        <v>60</v>
      </c>
      <c r="X44" s="38" t="s">
        <v>60</v>
      </c>
      <c r="Y44" s="38" t="s">
        <v>84</v>
      </c>
      <c r="Z44" s="38" t="s">
        <v>78</v>
      </c>
      <c r="AA44" s="38" t="s">
        <v>71</v>
      </c>
      <c r="AB44" s="38" t="s">
        <v>68</v>
      </c>
      <c r="AC44" s="38" t="s">
        <v>80</v>
      </c>
      <c r="AD44" s="38" t="s">
        <v>60</v>
      </c>
      <c r="AE44" s="38" t="s">
        <v>60</v>
      </c>
      <c r="AF44" s="38"/>
      <c r="AG44" s="38" t="s">
        <v>60</v>
      </c>
      <c r="AH44" s="38" t="s">
        <v>60</v>
      </c>
      <c r="AI44" s="38" t="s">
        <v>60</v>
      </c>
      <c r="AJ44" s="38"/>
      <c r="AK44" s="38"/>
      <c r="AL44" s="38"/>
      <c r="AM44" s="38"/>
      <c r="AN44" s="38"/>
      <c r="AO44" s="38"/>
      <c r="AP44" s="38"/>
      <c r="AQ44" s="38"/>
      <c r="AR44" s="38"/>
      <c r="AS44" s="38"/>
    </row>
    <row r="45" spans="1:45">
      <c r="A45" s="34">
        <f t="shared" si="1"/>
        <v>2023</v>
      </c>
      <c r="B45" s="35">
        <f t="shared" si="2"/>
        <v>2</v>
      </c>
      <c r="C45" s="35">
        <f t="shared" si="3"/>
        <v>8</v>
      </c>
      <c r="D45" s="36">
        <f t="shared" si="4"/>
        <v>44965</v>
      </c>
      <c r="E45" s="37" t="str">
        <f t="shared" si="5"/>
        <v>środa</v>
      </c>
      <c r="F45" s="38"/>
      <c r="G45" s="38" t="s">
        <v>59</v>
      </c>
      <c r="H45" s="38" t="s">
        <v>60</v>
      </c>
      <c r="I45" s="38" t="s">
        <v>85</v>
      </c>
      <c r="J45" s="38" t="s">
        <v>79</v>
      </c>
      <c r="K45" s="38" t="s">
        <v>61</v>
      </c>
      <c r="L45" s="38" t="s">
        <v>62</v>
      </c>
      <c r="M45" s="38" t="s">
        <v>82</v>
      </c>
      <c r="N45" s="38" t="s">
        <v>75</v>
      </c>
      <c r="O45" s="38" t="s">
        <v>83</v>
      </c>
      <c r="P45" s="38" t="s">
        <v>64</v>
      </c>
      <c r="Q45" s="38" t="s">
        <v>60</v>
      </c>
      <c r="R45" s="38" t="s">
        <v>60</v>
      </c>
      <c r="S45" s="38" t="s">
        <v>67</v>
      </c>
      <c r="T45" s="38" t="s">
        <v>69</v>
      </c>
      <c r="U45" s="38"/>
      <c r="V45" s="38" t="s">
        <v>69</v>
      </c>
      <c r="W45" s="38" t="s">
        <v>60</v>
      </c>
      <c r="X45" s="38" t="s">
        <v>71</v>
      </c>
      <c r="Y45" s="38" t="s">
        <v>84</v>
      </c>
      <c r="Z45" s="38" t="s">
        <v>78</v>
      </c>
      <c r="AA45" s="38" t="s">
        <v>60</v>
      </c>
      <c r="AB45" s="38" t="s">
        <v>68</v>
      </c>
      <c r="AC45" s="38" t="s">
        <v>80</v>
      </c>
      <c r="AD45" s="38" t="s">
        <v>66</v>
      </c>
      <c r="AE45" s="38" t="s">
        <v>60</v>
      </c>
      <c r="AF45" s="38"/>
      <c r="AG45" s="38" t="s">
        <v>60</v>
      </c>
      <c r="AH45" s="38" t="s">
        <v>60</v>
      </c>
      <c r="AI45" s="38" t="s">
        <v>60</v>
      </c>
      <c r="AJ45" s="38"/>
      <c r="AK45" s="38"/>
      <c r="AL45" s="38"/>
      <c r="AM45" s="38"/>
      <c r="AN45" s="38"/>
      <c r="AO45" s="38"/>
      <c r="AP45" s="38"/>
      <c r="AQ45" s="38"/>
      <c r="AR45" s="38"/>
      <c r="AS45" s="38"/>
    </row>
    <row r="46" spans="1:45">
      <c r="A46" s="34">
        <f t="shared" si="1"/>
        <v>2023</v>
      </c>
      <c r="B46" s="35">
        <f t="shared" si="2"/>
        <v>2</v>
      </c>
      <c r="C46" s="35">
        <f t="shared" si="3"/>
        <v>9</v>
      </c>
      <c r="D46" s="36">
        <f t="shared" si="4"/>
        <v>44966</v>
      </c>
      <c r="E46" s="37" t="str">
        <f t="shared" si="5"/>
        <v>czwartek</v>
      </c>
      <c r="F46" s="38"/>
      <c r="G46" s="38" t="s">
        <v>59</v>
      </c>
      <c r="H46" s="38" t="s">
        <v>60</v>
      </c>
      <c r="I46" s="38" t="s">
        <v>60</v>
      </c>
      <c r="J46" s="38" t="s">
        <v>79</v>
      </c>
      <c r="K46" s="38" t="s">
        <v>61</v>
      </c>
      <c r="L46" s="38" t="s">
        <v>62</v>
      </c>
      <c r="M46" s="38" t="s">
        <v>82</v>
      </c>
      <c r="N46" s="38" t="s">
        <v>75</v>
      </c>
      <c r="O46" s="38" t="s">
        <v>83</v>
      </c>
      <c r="P46" s="38" t="s">
        <v>64</v>
      </c>
      <c r="Q46" s="38" t="s">
        <v>60</v>
      </c>
      <c r="R46" s="38" t="s">
        <v>60</v>
      </c>
      <c r="S46" s="38" t="s">
        <v>67</v>
      </c>
      <c r="T46" s="38" t="s">
        <v>69</v>
      </c>
      <c r="U46" s="38"/>
      <c r="V46" s="38" t="s">
        <v>69</v>
      </c>
      <c r="W46" s="38" t="s">
        <v>74</v>
      </c>
      <c r="X46" s="38" t="s">
        <v>60</v>
      </c>
      <c r="Y46" s="38" t="s">
        <v>84</v>
      </c>
      <c r="Z46" s="38" t="s">
        <v>78</v>
      </c>
      <c r="AA46" s="38" t="s">
        <v>71</v>
      </c>
      <c r="AB46" s="38" t="s">
        <v>68</v>
      </c>
      <c r="AC46" s="38" t="s">
        <v>80</v>
      </c>
      <c r="AD46" s="38" t="s">
        <v>60</v>
      </c>
      <c r="AE46" s="38" t="s">
        <v>60</v>
      </c>
      <c r="AF46" s="38"/>
      <c r="AG46" s="38" t="s">
        <v>60</v>
      </c>
      <c r="AH46" s="38" t="s">
        <v>80</v>
      </c>
      <c r="AI46" s="38" t="s">
        <v>60</v>
      </c>
      <c r="AJ46" s="38"/>
      <c r="AK46" s="38"/>
      <c r="AL46" s="38"/>
      <c r="AM46" s="38"/>
      <c r="AN46" s="38"/>
      <c r="AO46" s="38"/>
      <c r="AP46" s="38"/>
      <c r="AQ46" s="38"/>
      <c r="AR46" s="38"/>
      <c r="AS46" s="38"/>
    </row>
    <row r="47" spans="1:45">
      <c r="A47" s="34">
        <f t="shared" si="1"/>
        <v>2023</v>
      </c>
      <c r="B47" s="35">
        <f t="shared" si="2"/>
        <v>2</v>
      </c>
      <c r="C47" s="35">
        <f t="shared" si="3"/>
        <v>10</v>
      </c>
      <c r="D47" s="36">
        <f t="shared" si="4"/>
        <v>44967</v>
      </c>
      <c r="E47" s="37" t="str">
        <f t="shared" si="5"/>
        <v>piątek</v>
      </c>
      <c r="F47" s="38"/>
      <c r="G47" s="38" t="s">
        <v>60</v>
      </c>
      <c r="H47" s="38" t="s">
        <v>60</v>
      </c>
      <c r="I47" s="38" t="s">
        <v>63</v>
      </c>
      <c r="J47" s="38" t="s">
        <v>79</v>
      </c>
      <c r="K47" s="38" t="s">
        <v>61</v>
      </c>
      <c r="L47" s="38" t="s">
        <v>62</v>
      </c>
      <c r="M47" s="38" t="s">
        <v>82</v>
      </c>
      <c r="N47" s="38" t="s">
        <v>75</v>
      </c>
      <c r="O47" s="38" t="s">
        <v>83</v>
      </c>
      <c r="P47" s="38" t="s">
        <v>64</v>
      </c>
      <c r="Q47" s="38" t="s">
        <v>60</v>
      </c>
      <c r="R47" s="38" t="s">
        <v>60</v>
      </c>
      <c r="S47" s="38" t="s">
        <v>67</v>
      </c>
      <c r="T47" s="38" t="s">
        <v>69</v>
      </c>
      <c r="U47" s="38"/>
      <c r="V47" s="38" t="s">
        <v>69</v>
      </c>
      <c r="W47" s="38" t="s">
        <v>74</v>
      </c>
      <c r="X47" s="38" t="s">
        <v>71</v>
      </c>
      <c r="Y47" s="38" t="s">
        <v>84</v>
      </c>
      <c r="Z47" s="38" t="s">
        <v>60</v>
      </c>
      <c r="AA47" s="38" t="s">
        <v>60</v>
      </c>
      <c r="AB47" s="38" t="s">
        <v>68</v>
      </c>
      <c r="AC47" s="38" t="s">
        <v>80</v>
      </c>
      <c r="AD47" s="38" t="s">
        <v>66</v>
      </c>
      <c r="AE47" s="38" t="s">
        <v>60</v>
      </c>
      <c r="AF47" s="38"/>
      <c r="AG47" s="38" t="s">
        <v>60</v>
      </c>
      <c r="AH47" s="38" t="s">
        <v>80</v>
      </c>
      <c r="AI47" s="38" t="s">
        <v>60</v>
      </c>
      <c r="AJ47" s="38"/>
      <c r="AK47" s="38"/>
      <c r="AL47" s="38"/>
      <c r="AM47" s="38"/>
      <c r="AN47" s="38"/>
      <c r="AO47" s="38"/>
      <c r="AP47" s="38"/>
      <c r="AQ47" s="38"/>
      <c r="AR47" s="38"/>
      <c r="AS47" s="38"/>
    </row>
    <row r="48" spans="1:45">
      <c r="A48" s="34">
        <f t="shared" si="1"/>
        <v>2023</v>
      </c>
      <c r="B48" s="35">
        <f t="shared" si="2"/>
        <v>2</v>
      </c>
      <c r="C48" s="35">
        <f t="shared" si="3"/>
        <v>11</v>
      </c>
      <c r="D48" s="36">
        <f t="shared" si="4"/>
        <v>44968</v>
      </c>
      <c r="E48" s="37" t="str">
        <f t="shared" si="5"/>
        <v>sobota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</row>
    <row r="49" spans="1:45">
      <c r="A49" s="34">
        <f t="shared" si="1"/>
        <v>2023</v>
      </c>
      <c r="B49" s="35">
        <f t="shared" si="2"/>
        <v>2</v>
      </c>
      <c r="C49" s="35">
        <f t="shared" si="3"/>
        <v>12</v>
      </c>
      <c r="D49" s="36">
        <f t="shared" si="4"/>
        <v>44969</v>
      </c>
      <c r="E49" s="37" t="str">
        <f t="shared" si="5"/>
        <v>niedziela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</row>
    <row r="50" spans="1:45">
      <c r="A50" s="34">
        <f t="shared" si="1"/>
        <v>2023</v>
      </c>
      <c r="B50" s="35">
        <f t="shared" si="2"/>
        <v>2</v>
      </c>
      <c r="C50" s="35">
        <f t="shared" si="3"/>
        <v>13</v>
      </c>
      <c r="D50" s="36">
        <f t="shared" si="4"/>
        <v>44970</v>
      </c>
      <c r="E50" s="37" t="str">
        <f t="shared" si="5"/>
        <v>poniedziałek</v>
      </c>
      <c r="F50" s="38"/>
      <c r="G50" s="38" t="s">
        <v>59</v>
      </c>
      <c r="H50" s="38" t="s">
        <v>60</v>
      </c>
      <c r="I50" s="38" t="s">
        <v>60</v>
      </c>
      <c r="J50" s="38" t="s">
        <v>79</v>
      </c>
      <c r="K50" s="38" t="s">
        <v>61</v>
      </c>
      <c r="L50" s="38" t="s">
        <v>62</v>
      </c>
      <c r="M50" s="38" t="s">
        <v>82</v>
      </c>
      <c r="N50" s="38" t="s">
        <v>70</v>
      </c>
      <c r="O50" s="38" t="s">
        <v>83</v>
      </c>
      <c r="P50" s="38" t="s">
        <v>60</v>
      </c>
      <c r="Q50" s="38" t="s">
        <v>65</v>
      </c>
      <c r="R50" s="38" t="s">
        <v>60</v>
      </c>
      <c r="S50" s="38" t="s">
        <v>67</v>
      </c>
      <c r="T50" s="38" t="s">
        <v>69</v>
      </c>
      <c r="U50" s="38"/>
      <c r="V50" s="38" t="s">
        <v>69</v>
      </c>
      <c r="W50" s="38" t="s">
        <v>74</v>
      </c>
      <c r="X50" s="38" t="s">
        <v>77</v>
      </c>
      <c r="Y50" s="38" t="s">
        <v>84</v>
      </c>
      <c r="Z50" s="38" t="s">
        <v>60</v>
      </c>
      <c r="AA50" s="38" t="s">
        <v>60</v>
      </c>
      <c r="AB50" s="38" t="s">
        <v>68</v>
      </c>
      <c r="AC50" s="38" t="s">
        <v>80</v>
      </c>
      <c r="AD50" s="38" t="s">
        <v>66</v>
      </c>
      <c r="AE50" s="38" t="s">
        <v>60</v>
      </c>
      <c r="AF50" s="38"/>
      <c r="AG50" s="38" t="s">
        <v>60</v>
      </c>
      <c r="AH50" s="38" t="s">
        <v>60</v>
      </c>
      <c r="AI50" s="38" t="s">
        <v>60</v>
      </c>
      <c r="AJ50" s="38"/>
      <c r="AK50" s="38"/>
      <c r="AL50" s="38"/>
      <c r="AM50" s="38"/>
      <c r="AN50" s="38"/>
      <c r="AO50" s="38"/>
      <c r="AP50" s="38"/>
      <c r="AQ50" s="38"/>
      <c r="AR50" s="38"/>
      <c r="AS50" s="38"/>
    </row>
    <row r="51" spans="1:45">
      <c r="A51" s="34">
        <f t="shared" si="1"/>
        <v>2023</v>
      </c>
      <c r="B51" s="35">
        <f t="shared" si="2"/>
        <v>2</v>
      </c>
      <c r="C51" s="35">
        <f t="shared" si="3"/>
        <v>14</v>
      </c>
      <c r="D51" s="36">
        <f t="shared" si="4"/>
        <v>44971</v>
      </c>
      <c r="E51" s="37" t="str">
        <f t="shared" si="5"/>
        <v>wtorek</v>
      </c>
      <c r="F51" s="38"/>
      <c r="G51" s="38" t="s">
        <v>59</v>
      </c>
      <c r="H51" s="38" t="s">
        <v>60</v>
      </c>
      <c r="I51" s="38" t="s">
        <v>85</v>
      </c>
      <c r="J51" s="38" t="s">
        <v>79</v>
      </c>
      <c r="K51" s="38" t="s">
        <v>61</v>
      </c>
      <c r="L51" s="38" t="s">
        <v>62</v>
      </c>
      <c r="M51" s="38" t="s">
        <v>82</v>
      </c>
      <c r="N51" s="38" t="s">
        <v>75</v>
      </c>
      <c r="O51" s="38" t="s">
        <v>83</v>
      </c>
      <c r="P51" s="38" t="s">
        <v>64</v>
      </c>
      <c r="Q51" s="38" t="s">
        <v>77</v>
      </c>
      <c r="R51" s="38" t="s">
        <v>66</v>
      </c>
      <c r="S51" s="38" t="s">
        <v>67</v>
      </c>
      <c r="T51" s="38" t="s">
        <v>69</v>
      </c>
      <c r="U51" s="38"/>
      <c r="V51" s="38" t="s">
        <v>69</v>
      </c>
      <c r="W51" s="38" t="s">
        <v>74</v>
      </c>
      <c r="X51" s="38" t="s">
        <v>60</v>
      </c>
      <c r="Y51" s="38" t="s">
        <v>84</v>
      </c>
      <c r="Z51" s="38" t="s">
        <v>60</v>
      </c>
      <c r="AA51" s="38" t="s">
        <v>71</v>
      </c>
      <c r="AB51" s="38" t="s">
        <v>68</v>
      </c>
      <c r="AC51" s="38" t="s">
        <v>80</v>
      </c>
      <c r="AD51" s="38" t="s">
        <v>60</v>
      </c>
      <c r="AE51" s="38" t="s">
        <v>60</v>
      </c>
      <c r="AF51" s="38"/>
      <c r="AG51" s="38" t="s">
        <v>60</v>
      </c>
      <c r="AH51" s="38" t="s">
        <v>60</v>
      </c>
      <c r="AI51" s="38" t="s">
        <v>60</v>
      </c>
      <c r="AJ51" s="38"/>
      <c r="AK51" s="38"/>
      <c r="AL51" s="38"/>
      <c r="AM51" s="38"/>
      <c r="AN51" s="38"/>
      <c r="AO51" s="38"/>
      <c r="AP51" s="38"/>
      <c r="AQ51" s="38"/>
      <c r="AR51" s="38"/>
      <c r="AS51" s="38"/>
    </row>
    <row r="52" spans="1:45">
      <c r="A52" s="34">
        <f t="shared" si="1"/>
        <v>2023</v>
      </c>
      <c r="B52" s="35">
        <f t="shared" si="2"/>
        <v>2</v>
      </c>
      <c r="C52" s="35">
        <f t="shared" si="3"/>
        <v>15</v>
      </c>
      <c r="D52" s="36">
        <f t="shared" si="4"/>
        <v>44972</v>
      </c>
      <c r="E52" s="37" t="str">
        <f t="shared" si="5"/>
        <v>środa</v>
      </c>
      <c r="F52" s="38"/>
      <c r="G52" s="38" t="s">
        <v>59</v>
      </c>
      <c r="H52" s="38" t="s">
        <v>60</v>
      </c>
      <c r="I52" s="38" t="s">
        <v>60</v>
      </c>
      <c r="J52" s="38" t="s">
        <v>79</v>
      </c>
      <c r="K52" s="38" t="s">
        <v>61</v>
      </c>
      <c r="L52" s="38" t="s">
        <v>62</v>
      </c>
      <c r="M52" s="38" t="s">
        <v>82</v>
      </c>
      <c r="N52" s="38" t="s">
        <v>75</v>
      </c>
      <c r="O52" s="38" t="s">
        <v>83</v>
      </c>
      <c r="P52" s="38" t="s">
        <v>64</v>
      </c>
      <c r="Q52" s="38" t="s">
        <v>65</v>
      </c>
      <c r="R52" s="38" t="s">
        <v>60</v>
      </c>
      <c r="S52" s="38" t="s">
        <v>67</v>
      </c>
      <c r="T52" s="38" t="s">
        <v>69</v>
      </c>
      <c r="U52" s="38"/>
      <c r="V52" s="38" t="s">
        <v>69</v>
      </c>
      <c r="W52" s="38" t="s">
        <v>74</v>
      </c>
      <c r="X52" s="38" t="s">
        <v>60</v>
      </c>
      <c r="Y52" s="38" t="s">
        <v>84</v>
      </c>
      <c r="Z52" s="38" t="s">
        <v>78</v>
      </c>
      <c r="AA52" s="38" t="s">
        <v>60</v>
      </c>
      <c r="AB52" s="38" t="s">
        <v>68</v>
      </c>
      <c r="AC52" s="38" t="s">
        <v>80</v>
      </c>
      <c r="AD52" s="38" t="s">
        <v>66</v>
      </c>
      <c r="AE52" s="38" t="s">
        <v>60</v>
      </c>
      <c r="AF52" s="38"/>
      <c r="AG52" s="38" t="s">
        <v>60</v>
      </c>
      <c r="AH52" s="38" t="s">
        <v>60</v>
      </c>
      <c r="AI52" s="38" t="s">
        <v>60</v>
      </c>
      <c r="AJ52" s="38"/>
      <c r="AK52" s="38"/>
      <c r="AL52" s="38"/>
      <c r="AM52" s="38"/>
      <c r="AN52" s="38"/>
      <c r="AO52" s="38"/>
      <c r="AP52" s="38"/>
      <c r="AQ52" s="38"/>
      <c r="AR52" s="38"/>
      <c r="AS52" s="38"/>
    </row>
    <row r="53" spans="1:45">
      <c r="A53" s="34">
        <f t="shared" si="1"/>
        <v>2023</v>
      </c>
      <c r="B53" s="35">
        <f t="shared" si="2"/>
        <v>2</v>
      </c>
      <c r="C53" s="35">
        <f t="shared" si="3"/>
        <v>16</v>
      </c>
      <c r="D53" s="36">
        <f t="shared" si="4"/>
        <v>44973</v>
      </c>
      <c r="E53" s="37" t="str">
        <f t="shared" si="5"/>
        <v>czwartek</v>
      </c>
      <c r="F53" s="38"/>
      <c r="G53" s="38" t="s">
        <v>59</v>
      </c>
      <c r="H53" s="38" t="s">
        <v>60</v>
      </c>
      <c r="I53" s="38" t="s">
        <v>60</v>
      </c>
      <c r="J53" s="38" t="s">
        <v>79</v>
      </c>
      <c r="K53" s="38" t="s">
        <v>77</v>
      </c>
      <c r="L53" s="38" t="s">
        <v>62</v>
      </c>
      <c r="M53" s="38" t="s">
        <v>82</v>
      </c>
      <c r="N53" s="38" t="s">
        <v>75</v>
      </c>
      <c r="O53" s="38" t="s">
        <v>83</v>
      </c>
      <c r="P53" s="38" t="s">
        <v>64</v>
      </c>
      <c r="Q53" s="38" t="s">
        <v>65</v>
      </c>
      <c r="R53" s="38" t="s">
        <v>60</v>
      </c>
      <c r="S53" s="38" t="s">
        <v>77</v>
      </c>
      <c r="T53" s="38" t="s">
        <v>69</v>
      </c>
      <c r="U53" s="38"/>
      <c r="V53" s="38" t="s">
        <v>60</v>
      </c>
      <c r="W53" s="38" t="s">
        <v>74</v>
      </c>
      <c r="X53" s="38" t="s">
        <v>60</v>
      </c>
      <c r="Y53" s="38" t="s">
        <v>60</v>
      </c>
      <c r="Z53" s="38" t="s">
        <v>78</v>
      </c>
      <c r="AA53" s="38" t="s">
        <v>71</v>
      </c>
      <c r="AB53" s="38" t="s">
        <v>68</v>
      </c>
      <c r="AC53" s="38" t="s">
        <v>80</v>
      </c>
      <c r="AD53" s="38" t="s">
        <v>66</v>
      </c>
      <c r="AE53" s="38" t="s">
        <v>60</v>
      </c>
      <c r="AF53" s="38"/>
      <c r="AG53" s="38" t="s">
        <v>60</v>
      </c>
      <c r="AH53" s="38" t="s">
        <v>80</v>
      </c>
      <c r="AI53" s="38" t="s">
        <v>60</v>
      </c>
      <c r="AJ53" s="38"/>
      <c r="AK53" s="38"/>
      <c r="AL53" s="38"/>
      <c r="AM53" s="38"/>
      <c r="AN53" s="38"/>
      <c r="AO53" s="38"/>
      <c r="AP53" s="38"/>
      <c r="AQ53" s="38"/>
      <c r="AR53" s="38"/>
      <c r="AS53" s="38"/>
    </row>
    <row r="54" spans="1:45">
      <c r="A54" s="34">
        <f t="shared" si="1"/>
        <v>2023</v>
      </c>
      <c r="B54" s="35">
        <f t="shared" si="2"/>
        <v>2</v>
      </c>
      <c r="C54" s="35">
        <f t="shared" si="3"/>
        <v>17</v>
      </c>
      <c r="D54" s="36">
        <f t="shared" si="4"/>
        <v>44974</v>
      </c>
      <c r="E54" s="37" t="str">
        <f t="shared" si="5"/>
        <v>piątek</v>
      </c>
      <c r="F54" s="38"/>
      <c r="G54" s="38" t="s">
        <v>60</v>
      </c>
      <c r="H54" s="38" t="s">
        <v>60</v>
      </c>
      <c r="I54" s="38" t="s">
        <v>87</v>
      </c>
      <c r="J54" s="38" t="s">
        <v>79</v>
      </c>
      <c r="K54" s="38" t="s">
        <v>77</v>
      </c>
      <c r="L54" s="38" t="s">
        <v>62</v>
      </c>
      <c r="M54" s="38" t="s">
        <v>82</v>
      </c>
      <c r="N54" s="38" t="s">
        <v>75</v>
      </c>
      <c r="O54" s="38" t="s">
        <v>83</v>
      </c>
      <c r="P54" s="38" t="s">
        <v>64</v>
      </c>
      <c r="Q54" s="38" t="s">
        <v>65</v>
      </c>
      <c r="R54" s="38" t="s">
        <v>60</v>
      </c>
      <c r="S54" s="38" t="s">
        <v>77</v>
      </c>
      <c r="T54" s="38" t="s">
        <v>69</v>
      </c>
      <c r="U54" s="38"/>
      <c r="V54" s="38" t="s">
        <v>63</v>
      </c>
      <c r="W54" s="38" t="s">
        <v>60</v>
      </c>
      <c r="X54" s="38" t="s">
        <v>60</v>
      </c>
      <c r="Y54" s="38" t="s">
        <v>60</v>
      </c>
      <c r="Z54" s="38" t="s">
        <v>78</v>
      </c>
      <c r="AA54" s="38" t="s">
        <v>60</v>
      </c>
      <c r="AB54" s="38" t="s">
        <v>68</v>
      </c>
      <c r="AC54" s="38" t="s">
        <v>80</v>
      </c>
      <c r="AD54" s="38" t="s">
        <v>60</v>
      </c>
      <c r="AE54" s="38" t="s">
        <v>60</v>
      </c>
      <c r="AF54" s="38"/>
      <c r="AG54" s="38" t="s">
        <v>60</v>
      </c>
      <c r="AH54" s="38" t="s">
        <v>80</v>
      </c>
      <c r="AI54" s="38" t="s">
        <v>60</v>
      </c>
      <c r="AJ54" s="38"/>
      <c r="AK54" s="38"/>
      <c r="AL54" s="38"/>
      <c r="AM54" s="38"/>
      <c r="AN54" s="38"/>
      <c r="AO54" s="38"/>
      <c r="AP54" s="38"/>
      <c r="AQ54" s="38"/>
      <c r="AR54" s="38"/>
      <c r="AS54" s="38"/>
    </row>
    <row r="55" spans="1:45">
      <c r="A55" s="34">
        <f t="shared" si="1"/>
        <v>2023</v>
      </c>
      <c r="B55" s="35">
        <f t="shared" si="2"/>
        <v>2</v>
      </c>
      <c r="C55" s="35">
        <f t="shared" si="3"/>
        <v>18</v>
      </c>
      <c r="D55" s="36">
        <f t="shared" si="4"/>
        <v>44975</v>
      </c>
      <c r="E55" s="37" t="str">
        <f t="shared" si="5"/>
        <v>sobota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</row>
    <row r="56" spans="1:45">
      <c r="A56" s="34">
        <f t="shared" si="1"/>
        <v>2023</v>
      </c>
      <c r="B56" s="35">
        <f t="shared" si="2"/>
        <v>2</v>
      </c>
      <c r="C56" s="35">
        <f t="shared" si="3"/>
        <v>19</v>
      </c>
      <c r="D56" s="36">
        <f t="shared" si="4"/>
        <v>44976</v>
      </c>
      <c r="E56" s="37" t="str">
        <f t="shared" si="5"/>
        <v>niedziela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</row>
    <row r="57" spans="1:45">
      <c r="A57" s="34">
        <f t="shared" si="1"/>
        <v>2023</v>
      </c>
      <c r="B57" s="35">
        <f t="shared" si="2"/>
        <v>2</v>
      </c>
      <c r="C57" s="35">
        <f t="shared" si="3"/>
        <v>20</v>
      </c>
      <c r="D57" s="36">
        <f t="shared" si="4"/>
        <v>44977</v>
      </c>
      <c r="E57" s="37" t="str">
        <f t="shared" si="5"/>
        <v>poniedziałek</v>
      </c>
      <c r="F57" s="38"/>
      <c r="G57" s="38" t="s">
        <v>59</v>
      </c>
      <c r="H57" s="38" t="s">
        <v>60</v>
      </c>
      <c r="I57" s="38" t="s">
        <v>85</v>
      </c>
      <c r="J57" s="38" t="s">
        <v>79</v>
      </c>
      <c r="K57" s="38" t="s">
        <v>60</v>
      </c>
      <c r="L57" s="38" t="s">
        <v>62</v>
      </c>
      <c r="M57" s="38" t="s">
        <v>82</v>
      </c>
      <c r="N57" s="38" t="s">
        <v>75</v>
      </c>
      <c r="O57" s="38" t="s">
        <v>83</v>
      </c>
      <c r="P57" s="38" t="s">
        <v>60</v>
      </c>
      <c r="Q57" s="38" t="s">
        <v>60</v>
      </c>
      <c r="R57" s="38" t="s">
        <v>60</v>
      </c>
      <c r="S57" s="38" t="s">
        <v>67</v>
      </c>
      <c r="T57" s="38" t="s">
        <v>69</v>
      </c>
      <c r="U57" s="38"/>
      <c r="V57" s="38" t="s">
        <v>69</v>
      </c>
      <c r="W57" s="38" t="s">
        <v>74</v>
      </c>
      <c r="X57" s="38" t="s">
        <v>71</v>
      </c>
      <c r="Y57" s="38" t="s">
        <v>84</v>
      </c>
      <c r="Z57" s="38" t="s">
        <v>78</v>
      </c>
      <c r="AA57" s="38" t="s">
        <v>60</v>
      </c>
      <c r="AB57" s="38" t="s">
        <v>68</v>
      </c>
      <c r="AC57" s="38" t="s">
        <v>80</v>
      </c>
      <c r="AD57" s="38" t="s">
        <v>66</v>
      </c>
      <c r="AE57" s="38" t="s">
        <v>60</v>
      </c>
      <c r="AF57" s="38"/>
      <c r="AG57" s="38" t="s">
        <v>60</v>
      </c>
      <c r="AH57" s="38" t="s">
        <v>60</v>
      </c>
      <c r="AI57" s="38" t="s">
        <v>60</v>
      </c>
      <c r="AJ57" s="38"/>
      <c r="AK57" s="38"/>
      <c r="AL57" s="38"/>
      <c r="AM57" s="38"/>
      <c r="AN57" s="38"/>
      <c r="AO57" s="38"/>
      <c r="AP57" s="38"/>
      <c r="AQ57" s="38"/>
      <c r="AR57" s="38"/>
      <c r="AS57" s="38"/>
    </row>
    <row r="58" spans="1:45">
      <c r="A58" s="34">
        <f t="shared" si="1"/>
        <v>2023</v>
      </c>
      <c r="B58" s="35">
        <f t="shared" si="2"/>
        <v>2</v>
      </c>
      <c r="C58" s="35">
        <f t="shared" si="3"/>
        <v>21</v>
      </c>
      <c r="D58" s="36">
        <f t="shared" si="4"/>
        <v>44978</v>
      </c>
      <c r="E58" s="37" t="str">
        <f t="shared" si="5"/>
        <v>wtorek</v>
      </c>
      <c r="F58" s="38"/>
      <c r="G58" s="38" t="s">
        <v>59</v>
      </c>
      <c r="H58" s="38" t="s">
        <v>60</v>
      </c>
      <c r="I58" s="38" t="s">
        <v>85</v>
      </c>
      <c r="J58" s="38" t="s">
        <v>79</v>
      </c>
      <c r="K58" s="38" t="s">
        <v>60</v>
      </c>
      <c r="L58" s="38" t="s">
        <v>62</v>
      </c>
      <c r="M58" s="38" t="s">
        <v>82</v>
      </c>
      <c r="N58" s="38" t="s">
        <v>60</v>
      </c>
      <c r="O58" s="38" t="s">
        <v>83</v>
      </c>
      <c r="P58" s="38" t="s">
        <v>64</v>
      </c>
      <c r="Q58" s="38" t="s">
        <v>65</v>
      </c>
      <c r="R58" s="38" t="s">
        <v>60</v>
      </c>
      <c r="S58" s="38" t="s">
        <v>67</v>
      </c>
      <c r="T58" s="38" t="s">
        <v>69</v>
      </c>
      <c r="U58" s="38"/>
      <c r="V58" s="38" t="s">
        <v>69</v>
      </c>
      <c r="W58" s="38" t="s">
        <v>74</v>
      </c>
      <c r="X58" s="38" t="s">
        <v>60</v>
      </c>
      <c r="Y58" s="38" t="s">
        <v>84</v>
      </c>
      <c r="Z58" s="38" t="s">
        <v>78</v>
      </c>
      <c r="AA58" s="38" t="s">
        <v>71</v>
      </c>
      <c r="AB58" s="38" t="s">
        <v>68</v>
      </c>
      <c r="AC58" s="38" t="s">
        <v>80</v>
      </c>
      <c r="AD58" s="38" t="s">
        <v>60</v>
      </c>
      <c r="AE58" s="38" t="s">
        <v>60</v>
      </c>
      <c r="AF58" s="38"/>
      <c r="AG58" s="38" t="s">
        <v>60</v>
      </c>
      <c r="AH58" s="38" t="s">
        <v>60</v>
      </c>
      <c r="AI58" s="38" t="s">
        <v>60</v>
      </c>
      <c r="AJ58" s="38"/>
      <c r="AK58" s="38"/>
      <c r="AL58" s="38"/>
      <c r="AM58" s="38"/>
      <c r="AN58" s="38"/>
      <c r="AO58" s="38"/>
      <c r="AP58" s="38"/>
      <c r="AQ58" s="38"/>
      <c r="AR58" s="38"/>
      <c r="AS58" s="38"/>
    </row>
    <row r="59" spans="1:45">
      <c r="A59" s="34">
        <f t="shared" si="1"/>
        <v>2023</v>
      </c>
      <c r="B59" s="35">
        <f t="shared" si="2"/>
        <v>2</v>
      </c>
      <c r="C59" s="35">
        <f t="shared" si="3"/>
        <v>22</v>
      </c>
      <c r="D59" s="36">
        <f t="shared" si="4"/>
        <v>44979</v>
      </c>
      <c r="E59" s="37" t="str">
        <f t="shared" si="5"/>
        <v>środa</v>
      </c>
      <c r="F59" s="38"/>
      <c r="G59" s="38" t="s">
        <v>59</v>
      </c>
      <c r="H59" s="38" t="s">
        <v>60</v>
      </c>
      <c r="I59" s="38" t="s">
        <v>85</v>
      </c>
      <c r="J59" s="38" t="s">
        <v>79</v>
      </c>
      <c r="K59" s="38" t="s">
        <v>60</v>
      </c>
      <c r="L59" s="38" t="s">
        <v>62</v>
      </c>
      <c r="M59" s="38" t="s">
        <v>82</v>
      </c>
      <c r="N59" s="38" t="s">
        <v>63</v>
      </c>
      <c r="O59" s="38" t="s">
        <v>83</v>
      </c>
      <c r="P59" s="38" t="s">
        <v>60</v>
      </c>
      <c r="Q59" s="38" t="s">
        <v>65</v>
      </c>
      <c r="R59" s="38" t="s">
        <v>60</v>
      </c>
      <c r="S59" s="38" t="s">
        <v>67</v>
      </c>
      <c r="T59" s="38" t="s">
        <v>69</v>
      </c>
      <c r="U59" s="38"/>
      <c r="V59" s="38" t="s">
        <v>69</v>
      </c>
      <c r="W59" s="38" t="s">
        <v>74</v>
      </c>
      <c r="X59" s="38" t="s">
        <v>71</v>
      </c>
      <c r="Y59" s="38" t="s">
        <v>84</v>
      </c>
      <c r="Z59" s="38" t="s">
        <v>60</v>
      </c>
      <c r="AA59" s="38" t="s">
        <v>60</v>
      </c>
      <c r="AB59" s="38" t="s">
        <v>68</v>
      </c>
      <c r="AC59" s="38" t="s">
        <v>80</v>
      </c>
      <c r="AD59" s="38" t="s">
        <v>66</v>
      </c>
      <c r="AE59" s="38" t="s">
        <v>60</v>
      </c>
      <c r="AF59" s="38"/>
      <c r="AG59" s="38" t="s">
        <v>60</v>
      </c>
      <c r="AH59" s="38" t="s">
        <v>60</v>
      </c>
      <c r="AI59" s="38" t="s">
        <v>60</v>
      </c>
      <c r="AJ59" s="38"/>
      <c r="AK59" s="38"/>
      <c r="AL59" s="38"/>
      <c r="AM59" s="38"/>
      <c r="AN59" s="38"/>
      <c r="AO59" s="38"/>
      <c r="AP59" s="38"/>
      <c r="AQ59" s="38"/>
      <c r="AR59" s="38"/>
      <c r="AS59" s="38"/>
    </row>
    <row r="60" spans="1:45">
      <c r="A60" s="34">
        <f t="shared" si="1"/>
        <v>2023</v>
      </c>
      <c r="B60" s="35">
        <f t="shared" si="2"/>
        <v>2</v>
      </c>
      <c r="C60" s="35">
        <f t="shared" si="3"/>
        <v>23</v>
      </c>
      <c r="D60" s="36">
        <f t="shared" si="4"/>
        <v>44980</v>
      </c>
      <c r="E60" s="37" t="str">
        <f t="shared" si="5"/>
        <v>czwartek</v>
      </c>
      <c r="F60" s="38"/>
      <c r="G60" s="38" t="s">
        <v>59</v>
      </c>
      <c r="H60" s="38" t="s">
        <v>60</v>
      </c>
      <c r="I60" s="38" t="s">
        <v>60</v>
      </c>
      <c r="J60" s="38" t="s">
        <v>79</v>
      </c>
      <c r="K60" s="38" t="s">
        <v>61</v>
      </c>
      <c r="L60" s="38" t="s">
        <v>62</v>
      </c>
      <c r="M60" s="38" t="s">
        <v>60</v>
      </c>
      <c r="N60" s="38" t="s">
        <v>75</v>
      </c>
      <c r="O60" s="38" t="s">
        <v>83</v>
      </c>
      <c r="P60" s="38" t="s">
        <v>64</v>
      </c>
      <c r="Q60" s="38" t="s">
        <v>60</v>
      </c>
      <c r="R60" s="38" t="s">
        <v>73</v>
      </c>
      <c r="S60" s="38" t="s">
        <v>77</v>
      </c>
      <c r="T60" s="38" t="s">
        <v>69</v>
      </c>
      <c r="U60" s="38"/>
      <c r="V60" s="38" t="s">
        <v>69</v>
      </c>
      <c r="W60" s="38" t="s">
        <v>74</v>
      </c>
      <c r="X60" s="38" t="s">
        <v>60</v>
      </c>
      <c r="Y60" s="38" t="s">
        <v>84</v>
      </c>
      <c r="Z60" s="38" t="s">
        <v>60</v>
      </c>
      <c r="AA60" s="38" t="s">
        <v>60</v>
      </c>
      <c r="AB60" s="38" t="s">
        <v>68</v>
      </c>
      <c r="AC60" s="38" t="s">
        <v>80</v>
      </c>
      <c r="AD60" s="38" t="s">
        <v>66</v>
      </c>
      <c r="AE60" s="38" t="s">
        <v>60</v>
      </c>
      <c r="AF60" s="38"/>
      <c r="AG60" s="38" t="s">
        <v>60</v>
      </c>
      <c r="AH60" s="38" t="s">
        <v>60</v>
      </c>
      <c r="AI60" s="38" t="s">
        <v>60</v>
      </c>
      <c r="AJ60" s="38"/>
      <c r="AK60" s="38"/>
      <c r="AL60" s="38"/>
      <c r="AM60" s="38"/>
      <c r="AN60" s="38"/>
      <c r="AO60" s="38"/>
      <c r="AP60" s="38"/>
      <c r="AQ60" s="38"/>
      <c r="AR60" s="38"/>
      <c r="AS60" s="38"/>
    </row>
    <row r="61" spans="1:45">
      <c r="A61" s="34">
        <f t="shared" si="1"/>
        <v>2023</v>
      </c>
      <c r="B61" s="35">
        <f t="shared" si="2"/>
        <v>2</v>
      </c>
      <c r="C61" s="35">
        <f t="shared" si="3"/>
        <v>24</v>
      </c>
      <c r="D61" s="36">
        <f t="shared" si="4"/>
        <v>44981</v>
      </c>
      <c r="E61" s="37" t="str">
        <f t="shared" si="5"/>
        <v>piątek</v>
      </c>
      <c r="F61" s="38" t="s">
        <v>84</v>
      </c>
      <c r="G61" s="38" t="s">
        <v>60</v>
      </c>
      <c r="H61" s="38" t="s">
        <v>60</v>
      </c>
      <c r="I61" s="38" t="s">
        <v>60</v>
      </c>
      <c r="J61" s="38" t="s">
        <v>63</v>
      </c>
      <c r="K61" s="38" t="s">
        <v>61</v>
      </c>
      <c r="L61" s="38" t="s">
        <v>77</v>
      </c>
      <c r="M61" s="38" t="s">
        <v>77</v>
      </c>
      <c r="N61" s="38" t="s">
        <v>75</v>
      </c>
      <c r="O61" s="38" t="s">
        <v>77</v>
      </c>
      <c r="P61" s="38" t="s">
        <v>64</v>
      </c>
      <c r="Q61" s="38" t="s">
        <v>65</v>
      </c>
      <c r="R61" s="38" t="s">
        <v>66</v>
      </c>
      <c r="S61" s="38" t="s">
        <v>67</v>
      </c>
      <c r="T61" s="38" t="s">
        <v>69</v>
      </c>
      <c r="U61" s="38"/>
      <c r="V61" s="38" t="s">
        <v>69</v>
      </c>
      <c r="W61" s="38" t="s">
        <v>60</v>
      </c>
      <c r="X61" s="38" t="s">
        <v>73</v>
      </c>
      <c r="Y61" s="38" t="s">
        <v>60</v>
      </c>
      <c r="Z61" s="38" t="s">
        <v>60</v>
      </c>
      <c r="AA61" s="38" t="s">
        <v>71</v>
      </c>
      <c r="AB61" s="38" t="s">
        <v>68</v>
      </c>
      <c r="AC61" s="38" t="s">
        <v>80</v>
      </c>
      <c r="AD61" s="38" t="s">
        <v>60</v>
      </c>
      <c r="AE61" s="38" t="s">
        <v>60</v>
      </c>
      <c r="AF61" s="38"/>
      <c r="AG61" s="38" t="s">
        <v>60</v>
      </c>
      <c r="AH61" s="38" t="s">
        <v>60</v>
      </c>
      <c r="AI61" s="38" t="s">
        <v>60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</row>
    <row r="62" spans="1:45">
      <c r="A62" s="34">
        <f t="shared" si="1"/>
        <v>2023</v>
      </c>
      <c r="B62" s="35">
        <f t="shared" si="2"/>
        <v>2</v>
      </c>
      <c r="C62" s="35">
        <f t="shared" si="3"/>
        <v>25</v>
      </c>
      <c r="D62" s="36">
        <f t="shared" si="4"/>
        <v>44982</v>
      </c>
      <c r="E62" s="37" t="str">
        <f t="shared" si="5"/>
        <v>sobota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</row>
    <row r="63" spans="1:45">
      <c r="A63" s="34">
        <f t="shared" si="1"/>
        <v>2023</v>
      </c>
      <c r="B63" s="35">
        <f t="shared" si="2"/>
        <v>2</v>
      </c>
      <c r="C63" s="35">
        <f t="shared" si="3"/>
        <v>26</v>
      </c>
      <c r="D63" s="36">
        <f t="shared" si="4"/>
        <v>44983</v>
      </c>
      <c r="E63" s="37" t="str">
        <f t="shared" si="5"/>
        <v>niedziela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</row>
    <row r="64" spans="1:45">
      <c r="A64" s="34">
        <f t="shared" si="1"/>
        <v>2023</v>
      </c>
      <c r="B64" s="35">
        <f t="shared" si="2"/>
        <v>2</v>
      </c>
      <c r="C64" s="35">
        <f t="shared" si="3"/>
        <v>27</v>
      </c>
      <c r="D64" s="36">
        <f t="shared" si="4"/>
        <v>44984</v>
      </c>
      <c r="E64" s="37" t="str">
        <f t="shared" si="5"/>
        <v>poniedziałek</v>
      </c>
      <c r="F64" s="38"/>
      <c r="G64" s="38" t="s">
        <v>59</v>
      </c>
      <c r="H64" s="38" t="s">
        <v>60</v>
      </c>
      <c r="I64" s="38" t="s">
        <v>85</v>
      </c>
      <c r="J64" s="38" t="s">
        <v>79</v>
      </c>
      <c r="K64" s="38" t="s">
        <v>61</v>
      </c>
      <c r="L64" s="38" t="s">
        <v>70</v>
      </c>
      <c r="M64" s="38" t="s">
        <v>82</v>
      </c>
      <c r="N64" s="38" t="s">
        <v>75</v>
      </c>
      <c r="O64" s="38" t="s">
        <v>83</v>
      </c>
      <c r="P64" s="38" t="s">
        <v>64</v>
      </c>
      <c r="Q64" s="38" t="s">
        <v>65</v>
      </c>
      <c r="R64" s="38" t="s">
        <v>60</v>
      </c>
      <c r="S64" s="38" t="s">
        <v>67</v>
      </c>
      <c r="T64" s="38" t="s">
        <v>69</v>
      </c>
      <c r="U64" s="38"/>
      <c r="V64" s="38" t="s">
        <v>77</v>
      </c>
      <c r="W64" s="38" t="s">
        <v>74</v>
      </c>
      <c r="X64" s="38" t="s">
        <v>71</v>
      </c>
      <c r="Y64" s="38" t="s">
        <v>84</v>
      </c>
      <c r="Z64" s="38" t="s">
        <v>78</v>
      </c>
      <c r="AA64" s="38" t="s">
        <v>60</v>
      </c>
      <c r="AB64" s="38" t="s">
        <v>68</v>
      </c>
      <c r="AC64" s="38" t="s">
        <v>80</v>
      </c>
      <c r="AD64" s="38" t="s">
        <v>66</v>
      </c>
      <c r="AE64" s="38" t="s">
        <v>60</v>
      </c>
      <c r="AF64" s="38"/>
      <c r="AG64" s="38" t="s">
        <v>60</v>
      </c>
      <c r="AH64" s="38" t="s">
        <v>80</v>
      </c>
      <c r="AI64" s="38" t="s">
        <v>60</v>
      </c>
      <c r="AJ64" s="38"/>
      <c r="AK64" s="38"/>
      <c r="AL64" s="38"/>
      <c r="AM64" s="38"/>
      <c r="AN64" s="38"/>
      <c r="AO64" s="38"/>
      <c r="AP64" s="38"/>
      <c r="AQ64" s="38"/>
      <c r="AR64" s="38"/>
      <c r="AS64" s="38"/>
    </row>
    <row r="65" spans="1:45">
      <c r="A65" s="34">
        <f t="shared" si="1"/>
        <v>2023</v>
      </c>
      <c r="B65" s="35">
        <f t="shared" si="2"/>
        <v>2</v>
      </c>
      <c r="C65" s="35">
        <f t="shared" si="3"/>
        <v>28</v>
      </c>
      <c r="D65" s="36">
        <f t="shared" si="4"/>
        <v>44985</v>
      </c>
      <c r="E65" s="37" t="str">
        <f t="shared" si="5"/>
        <v>wtorek</v>
      </c>
      <c r="F65" s="38"/>
      <c r="G65" s="38" t="s">
        <v>59</v>
      </c>
      <c r="H65" s="38" t="s">
        <v>60</v>
      </c>
      <c r="I65" s="38" t="s">
        <v>85</v>
      </c>
      <c r="J65" s="38" t="s">
        <v>79</v>
      </c>
      <c r="K65" s="38" t="s">
        <v>61</v>
      </c>
      <c r="L65" s="38" t="s">
        <v>62</v>
      </c>
      <c r="M65" s="38" t="s">
        <v>82</v>
      </c>
      <c r="N65" s="38" t="s">
        <v>75</v>
      </c>
      <c r="O65" s="38" t="s">
        <v>83</v>
      </c>
      <c r="P65" s="38" t="s">
        <v>64</v>
      </c>
      <c r="Q65" s="38" t="s">
        <v>65</v>
      </c>
      <c r="R65" s="38" t="s">
        <v>66</v>
      </c>
      <c r="S65" s="38" t="s">
        <v>67</v>
      </c>
      <c r="T65" s="38" t="s">
        <v>69</v>
      </c>
      <c r="U65" s="38"/>
      <c r="V65" s="38" t="s">
        <v>77</v>
      </c>
      <c r="W65" s="38" t="s">
        <v>74</v>
      </c>
      <c r="X65" s="38" t="s">
        <v>60</v>
      </c>
      <c r="Y65" s="38" t="s">
        <v>60</v>
      </c>
      <c r="Z65" s="38" t="s">
        <v>60</v>
      </c>
      <c r="AA65" s="38" t="s">
        <v>71</v>
      </c>
      <c r="AB65" s="38" t="s">
        <v>68</v>
      </c>
      <c r="AC65" s="38" t="s">
        <v>80</v>
      </c>
      <c r="AD65" s="38" t="s">
        <v>60</v>
      </c>
      <c r="AE65" s="38" t="s">
        <v>60</v>
      </c>
      <c r="AF65" s="38"/>
      <c r="AG65" s="38" t="s">
        <v>60</v>
      </c>
      <c r="AH65" s="38" t="s">
        <v>80</v>
      </c>
      <c r="AI65" s="38" t="s">
        <v>60</v>
      </c>
      <c r="AJ65" s="38"/>
      <c r="AK65" s="38"/>
      <c r="AL65" s="38"/>
      <c r="AM65" s="38"/>
      <c r="AN65" s="38"/>
      <c r="AO65" s="38"/>
      <c r="AP65" s="38"/>
      <c r="AQ65" s="38"/>
      <c r="AR65" s="38"/>
      <c r="AS65" s="38"/>
    </row>
    <row r="66" spans="1:45">
      <c r="A66" s="34">
        <f t="shared" si="1"/>
        <v>2023</v>
      </c>
      <c r="B66" s="35">
        <f t="shared" si="2"/>
        <v>3</v>
      </c>
      <c r="C66" s="35">
        <f t="shared" si="3"/>
        <v>1</v>
      </c>
      <c r="D66" s="36">
        <f t="shared" si="4"/>
        <v>44986</v>
      </c>
      <c r="E66" s="37" t="str">
        <f t="shared" si="5"/>
        <v>środa</v>
      </c>
      <c r="F66" s="38"/>
      <c r="G66" s="38" t="s">
        <v>59</v>
      </c>
      <c r="H66" s="38" t="s">
        <v>60</v>
      </c>
      <c r="I66" s="38" t="s">
        <v>60</v>
      </c>
      <c r="J66" s="38" t="s">
        <v>79</v>
      </c>
      <c r="K66" s="38" t="s">
        <v>61</v>
      </c>
      <c r="L66" s="38" t="s">
        <v>62</v>
      </c>
      <c r="M66" s="38" t="s">
        <v>77</v>
      </c>
      <c r="N66" s="38" t="s">
        <v>75</v>
      </c>
      <c r="O66" s="38" t="s">
        <v>83</v>
      </c>
      <c r="P66" s="38" t="s">
        <v>60</v>
      </c>
      <c r="Q66" s="38" t="s">
        <v>77</v>
      </c>
      <c r="R66" s="38" t="s">
        <v>60</v>
      </c>
      <c r="S66" s="38" t="s">
        <v>67</v>
      </c>
      <c r="T66" s="38" t="s">
        <v>69</v>
      </c>
      <c r="U66" s="38"/>
      <c r="V66" s="38" t="s">
        <v>69</v>
      </c>
      <c r="W66" s="38" t="s">
        <v>60</v>
      </c>
      <c r="X66" s="38" t="s">
        <v>71</v>
      </c>
      <c r="Y66" s="38" t="s">
        <v>77</v>
      </c>
      <c r="Z66" s="38" t="s">
        <v>60</v>
      </c>
      <c r="AA66" s="38" t="s">
        <v>60</v>
      </c>
      <c r="AB66" s="38" t="s">
        <v>68</v>
      </c>
      <c r="AC66" s="38" t="s">
        <v>73</v>
      </c>
      <c r="AD66" s="38" t="s">
        <v>66</v>
      </c>
      <c r="AE66" s="38" t="s">
        <v>60</v>
      </c>
      <c r="AF66" s="38"/>
      <c r="AG66" s="38" t="s">
        <v>60</v>
      </c>
      <c r="AH66" s="38" t="s">
        <v>60</v>
      </c>
      <c r="AI66" s="38" t="s">
        <v>60</v>
      </c>
      <c r="AJ66" s="38"/>
      <c r="AK66" s="38"/>
      <c r="AL66" s="38"/>
      <c r="AM66" s="38"/>
      <c r="AN66" s="38"/>
      <c r="AO66" s="38"/>
      <c r="AP66" s="38"/>
      <c r="AQ66" s="38"/>
      <c r="AR66" s="38"/>
      <c r="AS66" s="38"/>
    </row>
    <row r="67" spans="1:45">
      <c r="A67" s="34">
        <f t="shared" si="1"/>
        <v>2023</v>
      </c>
      <c r="B67" s="35">
        <f t="shared" si="2"/>
        <v>3</v>
      </c>
      <c r="C67" s="35">
        <f t="shared" si="3"/>
        <v>2</v>
      </c>
      <c r="D67" s="36">
        <f t="shared" si="4"/>
        <v>44987</v>
      </c>
      <c r="E67" s="37" t="str">
        <f t="shared" si="5"/>
        <v>czwartek</v>
      </c>
      <c r="F67" s="38"/>
      <c r="G67" s="38" t="s">
        <v>59</v>
      </c>
      <c r="H67" s="38" t="s">
        <v>60</v>
      </c>
      <c r="I67" s="38" t="s">
        <v>85</v>
      </c>
      <c r="J67" s="38" t="s">
        <v>79</v>
      </c>
      <c r="K67" s="38" t="s">
        <v>61</v>
      </c>
      <c r="L67" s="38" t="s">
        <v>62</v>
      </c>
      <c r="M67" s="38" t="s">
        <v>60</v>
      </c>
      <c r="N67" s="38" t="s">
        <v>75</v>
      </c>
      <c r="O67" s="38" t="s">
        <v>83</v>
      </c>
      <c r="P67" s="38" t="s">
        <v>64</v>
      </c>
      <c r="Q67" s="38" t="s">
        <v>60</v>
      </c>
      <c r="R67" s="38" t="s">
        <v>66</v>
      </c>
      <c r="S67" s="38" t="s">
        <v>67</v>
      </c>
      <c r="T67" s="38" t="s">
        <v>69</v>
      </c>
      <c r="U67" s="38"/>
      <c r="V67" s="38" t="s">
        <v>69</v>
      </c>
      <c r="W67" s="38" t="s">
        <v>60</v>
      </c>
      <c r="X67" s="38" t="s">
        <v>60</v>
      </c>
      <c r="Y67" s="38" t="s">
        <v>84</v>
      </c>
      <c r="Z67" s="38" t="s">
        <v>60</v>
      </c>
      <c r="AA67" s="38" t="s">
        <v>71</v>
      </c>
      <c r="AB67" s="38" t="s">
        <v>68</v>
      </c>
      <c r="AC67" s="38" t="s">
        <v>73</v>
      </c>
      <c r="AD67" s="38" t="s">
        <v>74</v>
      </c>
      <c r="AE67" s="38" t="s">
        <v>60</v>
      </c>
      <c r="AF67" s="38"/>
      <c r="AG67" s="38" t="s">
        <v>77</v>
      </c>
      <c r="AH67" s="38" t="s">
        <v>78</v>
      </c>
      <c r="AI67" s="38" t="s">
        <v>60</v>
      </c>
      <c r="AJ67" s="38"/>
      <c r="AK67" s="38"/>
      <c r="AL67" s="38"/>
      <c r="AM67" s="38"/>
      <c r="AN67" s="38"/>
      <c r="AO67" s="38"/>
      <c r="AP67" s="38"/>
      <c r="AQ67" s="38"/>
      <c r="AR67" s="38"/>
      <c r="AS67" s="38"/>
    </row>
    <row r="68" spans="1:45">
      <c r="A68" s="34">
        <f t="shared" si="1"/>
        <v>2023</v>
      </c>
      <c r="B68" s="35">
        <f t="shared" si="2"/>
        <v>3</v>
      </c>
      <c r="C68" s="35">
        <f t="shared" si="3"/>
        <v>3</v>
      </c>
      <c r="D68" s="36">
        <f t="shared" si="4"/>
        <v>44988</v>
      </c>
      <c r="E68" s="37" t="str">
        <f t="shared" si="5"/>
        <v>piątek</v>
      </c>
      <c r="F68" s="38"/>
      <c r="G68" s="38" t="s">
        <v>60</v>
      </c>
      <c r="H68" s="38" t="s">
        <v>60</v>
      </c>
      <c r="I68" s="38" t="s">
        <v>63</v>
      </c>
      <c r="J68" s="38" t="s">
        <v>63</v>
      </c>
      <c r="K68" s="38" t="s">
        <v>61</v>
      </c>
      <c r="L68" s="38" t="s">
        <v>62</v>
      </c>
      <c r="M68" s="38" t="s">
        <v>60</v>
      </c>
      <c r="N68" s="38" t="s">
        <v>75</v>
      </c>
      <c r="O68" s="38" t="s">
        <v>83</v>
      </c>
      <c r="P68" s="38" t="s">
        <v>64</v>
      </c>
      <c r="Q68" s="38" t="s">
        <v>65</v>
      </c>
      <c r="R68" s="38" t="s">
        <v>60</v>
      </c>
      <c r="S68" s="38" t="s">
        <v>67</v>
      </c>
      <c r="T68" s="38" t="s">
        <v>69</v>
      </c>
      <c r="U68" s="38"/>
      <c r="V68" s="38" t="s">
        <v>69</v>
      </c>
      <c r="W68" s="38" t="s">
        <v>74</v>
      </c>
      <c r="X68" s="38" t="s">
        <v>71</v>
      </c>
      <c r="Y68" s="38" t="s">
        <v>84</v>
      </c>
      <c r="Z68" s="38" t="s">
        <v>78</v>
      </c>
      <c r="AA68" s="38" t="s">
        <v>63</v>
      </c>
      <c r="AB68" s="38" t="s">
        <v>68</v>
      </c>
      <c r="AC68" s="38" t="s">
        <v>73</v>
      </c>
      <c r="AD68" s="38" t="s">
        <v>60</v>
      </c>
      <c r="AE68" s="38" t="s">
        <v>60</v>
      </c>
      <c r="AF68" s="38"/>
      <c r="AG68" s="38" t="s">
        <v>77</v>
      </c>
      <c r="AH68" s="38" t="s">
        <v>60</v>
      </c>
      <c r="AI68" s="38" t="s">
        <v>60</v>
      </c>
      <c r="AJ68" s="38"/>
      <c r="AK68" s="38"/>
      <c r="AL68" s="38"/>
      <c r="AM68" s="38"/>
      <c r="AN68" s="38"/>
      <c r="AO68" s="38"/>
      <c r="AP68" s="38"/>
      <c r="AQ68" s="38"/>
      <c r="AR68" s="38"/>
      <c r="AS68" s="38"/>
    </row>
    <row r="69" spans="1:45">
      <c r="A69" s="34">
        <f t="shared" si="1"/>
        <v>2023</v>
      </c>
      <c r="B69" s="35">
        <f t="shared" si="2"/>
        <v>3</v>
      </c>
      <c r="C69" s="35">
        <f t="shared" si="3"/>
        <v>4</v>
      </c>
      <c r="D69" s="36">
        <f t="shared" si="4"/>
        <v>44989</v>
      </c>
      <c r="E69" s="37" t="str">
        <f t="shared" si="5"/>
        <v>sobota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</row>
    <row r="70" spans="1:45">
      <c r="A70" s="34">
        <f t="shared" si="1"/>
        <v>2023</v>
      </c>
      <c r="B70" s="35">
        <f t="shared" si="2"/>
        <v>3</v>
      </c>
      <c r="C70" s="35">
        <f t="shared" si="3"/>
        <v>5</v>
      </c>
      <c r="D70" s="36">
        <f t="shared" si="4"/>
        <v>44990</v>
      </c>
      <c r="E70" s="37" t="str">
        <f t="shared" si="5"/>
        <v>niedziela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</row>
    <row r="71" spans="1:45">
      <c r="A71" s="34">
        <f t="shared" ref="A71:A134" si="6">YEAR(D71)</f>
        <v>2023</v>
      </c>
      <c r="B71" s="35">
        <f t="shared" ref="B71:B134" si="7">MONTH(D71)</f>
        <v>3</v>
      </c>
      <c r="C71" s="35">
        <f t="shared" ref="C71:C134" si="8">DAY(D71)</f>
        <v>6</v>
      </c>
      <c r="D71" s="36">
        <f t="shared" si="4"/>
        <v>44991</v>
      </c>
      <c r="E71" s="37" t="str">
        <f t="shared" si="5"/>
        <v>poniedziałek</v>
      </c>
      <c r="F71" s="38"/>
      <c r="G71" s="38" t="s">
        <v>59</v>
      </c>
      <c r="H71" s="38" t="s">
        <v>60</v>
      </c>
      <c r="I71" s="38" t="s">
        <v>85</v>
      </c>
      <c r="J71" s="38" t="s">
        <v>60</v>
      </c>
      <c r="K71" s="38" t="s">
        <v>61</v>
      </c>
      <c r="L71" s="38" t="s">
        <v>62</v>
      </c>
      <c r="M71" s="38" t="s">
        <v>82</v>
      </c>
      <c r="N71" s="38" t="s">
        <v>75</v>
      </c>
      <c r="O71" s="38" t="s">
        <v>83</v>
      </c>
      <c r="P71" s="38" t="s">
        <v>60</v>
      </c>
      <c r="Q71" s="38" t="s">
        <v>65</v>
      </c>
      <c r="R71" s="38" t="s">
        <v>66</v>
      </c>
      <c r="S71" s="38" t="s">
        <v>67</v>
      </c>
      <c r="T71" s="38" t="s">
        <v>69</v>
      </c>
      <c r="U71" s="38"/>
      <c r="V71" s="38" t="s">
        <v>69</v>
      </c>
      <c r="W71" s="38" t="s">
        <v>88</v>
      </c>
      <c r="X71" s="38" t="s">
        <v>60</v>
      </c>
      <c r="Y71" s="38" t="s">
        <v>84</v>
      </c>
      <c r="Z71" s="38" t="s">
        <v>78</v>
      </c>
      <c r="AA71" s="38" t="s">
        <v>71</v>
      </c>
      <c r="AB71" s="38" t="s">
        <v>68</v>
      </c>
      <c r="AC71" s="38" t="s">
        <v>73</v>
      </c>
      <c r="AD71" s="38" t="s">
        <v>60</v>
      </c>
      <c r="AE71" s="38" t="s">
        <v>60</v>
      </c>
      <c r="AF71" s="38"/>
      <c r="AG71" s="38" t="s">
        <v>60</v>
      </c>
      <c r="AH71" s="38" t="s">
        <v>60</v>
      </c>
      <c r="AI71" s="38" t="s">
        <v>60</v>
      </c>
      <c r="AJ71" s="38"/>
      <c r="AK71" s="38"/>
      <c r="AL71" s="38"/>
      <c r="AM71" s="38"/>
      <c r="AN71" s="38"/>
      <c r="AO71" s="38"/>
      <c r="AP71" s="38"/>
      <c r="AQ71" s="38"/>
      <c r="AR71" s="38"/>
      <c r="AS71" s="38"/>
    </row>
    <row r="72" spans="1:45">
      <c r="A72" s="34">
        <f t="shared" si="6"/>
        <v>2023</v>
      </c>
      <c r="B72" s="35">
        <f t="shared" si="7"/>
        <v>3</v>
      </c>
      <c r="C72" s="35">
        <f t="shared" si="8"/>
        <v>7</v>
      </c>
      <c r="D72" s="36">
        <f t="shared" ref="D72:D135" si="9">D71+1</f>
        <v>44992</v>
      </c>
      <c r="E72" s="37" t="str">
        <f t="shared" si="5"/>
        <v>wtorek</v>
      </c>
      <c r="F72" s="38"/>
      <c r="G72" s="38" t="s">
        <v>59</v>
      </c>
      <c r="H72" s="38" t="s">
        <v>60</v>
      </c>
      <c r="I72" s="38" t="s">
        <v>85</v>
      </c>
      <c r="J72" s="38" t="s">
        <v>79</v>
      </c>
      <c r="K72" s="38" t="s">
        <v>61</v>
      </c>
      <c r="L72" s="38" t="s">
        <v>62</v>
      </c>
      <c r="M72" s="38" t="s">
        <v>82</v>
      </c>
      <c r="N72" s="38" t="s">
        <v>75</v>
      </c>
      <c r="O72" s="38" t="s">
        <v>77</v>
      </c>
      <c r="P72" s="38" t="s">
        <v>64</v>
      </c>
      <c r="Q72" s="38" t="s">
        <v>65</v>
      </c>
      <c r="R72" s="38" t="s">
        <v>66</v>
      </c>
      <c r="S72" s="38" t="s">
        <v>67</v>
      </c>
      <c r="T72" s="38" t="s">
        <v>69</v>
      </c>
      <c r="U72" s="38"/>
      <c r="V72" s="38" t="s">
        <v>69</v>
      </c>
      <c r="W72" s="38" t="s">
        <v>88</v>
      </c>
      <c r="X72" s="38" t="s">
        <v>74</v>
      </c>
      <c r="Y72" s="38" t="s">
        <v>60</v>
      </c>
      <c r="Z72" s="38" t="s">
        <v>78</v>
      </c>
      <c r="AA72" s="38" t="s">
        <v>71</v>
      </c>
      <c r="AB72" s="38" t="s">
        <v>68</v>
      </c>
      <c r="AC72" s="38" t="s">
        <v>73</v>
      </c>
      <c r="AD72" s="38" t="s">
        <v>60</v>
      </c>
      <c r="AE72" s="38" t="s">
        <v>60</v>
      </c>
      <c r="AF72" s="38"/>
      <c r="AG72" s="38" t="s">
        <v>60</v>
      </c>
      <c r="AH72" s="38" t="s">
        <v>60</v>
      </c>
      <c r="AI72" s="38" t="s">
        <v>60</v>
      </c>
      <c r="AJ72" s="38"/>
      <c r="AK72" s="38"/>
      <c r="AL72" s="38"/>
      <c r="AM72" s="38"/>
      <c r="AN72" s="38"/>
      <c r="AO72" s="38"/>
      <c r="AP72" s="38"/>
      <c r="AQ72" s="38"/>
      <c r="AR72" s="38"/>
      <c r="AS72" s="38"/>
    </row>
    <row r="73" spans="1:45">
      <c r="A73" s="34">
        <f t="shared" si="6"/>
        <v>2023</v>
      </c>
      <c r="B73" s="35">
        <f t="shared" si="7"/>
        <v>3</v>
      </c>
      <c r="C73" s="35">
        <f t="shared" si="8"/>
        <v>8</v>
      </c>
      <c r="D73" s="36">
        <f t="shared" si="9"/>
        <v>44993</v>
      </c>
      <c r="E73" s="37" t="str">
        <f t="shared" si="5"/>
        <v>środa</v>
      </c>
      <c r="F73" s="38"/>
      <c r="G73" s="38" t="s">
        <v>59</v>
      </c>
      <c r="H73" s="38" t="s">
        <v>60</v>
      </c>
      <c r="I73" s="38" t="s">
        <v>85</v>
      </c>
      <c r="J73" s="38" t="s">
        <v>79</v>
      </c>
      <c r="K73" s="38" t="s">
        <v>61</v>
      </c>
      <c r="L73" s="38" t="s">
        <v>62</v>
      </c>
      <c r="M73" s="38" t="s">
        <v>82</v>
      </c>
      <c r="N73" s="38" t="s">
        <v>70</v>
      </c>
      <c r="O73" s="38" t="s">
        <v>83</v>
      </c>
      <c r="P73" s="38" t="s">
        <v>64</v>
      </c>
      <c r="Q73" s="38" t="s">
        <v>60</v>
      </c>
      <c r="R73" s="38" t="s">
        <v>60</v>
      </c>
      <c r="S73" s="38" t="s">
        <v>67</v>
      </c>
      <c r="T73" s="38" t="s">
        <v>69</v>
      </c>
      <c r="U73" s="38"/>
      <c r="V73" s="38" t="s">
        <v>69</v>
      </c>
      <c r="W73" s="38" t="s">
        <v>88</v>
      </c>
      <c r="X73" s="38" t="s">
        <v>60</v>
      </c>
      <c r="Y73" s="38" t="s">
        <v>84</v>
      </c>
      <c r="Z73" s="38" t="s">
        <v>60</v>
      </c>
      <c r="AA73" s="38" t="s">
        <v>60</v>
      </c>
      <c r="AB73" s="38" t="s">
        <v>68</v>
      </c>
      <c r="AC73" s="38" t="s">
        <v>60</v>
      </c>
      <c r="AD73" s="38" t="s">
        <v>77</v>
      </c>
      <c r="AE73" s="38" t="s">
        <v>60</v>
      </c>
      <c r="AF73" s="38"/>
      <c r="AG73" s="38" t="s">
        <v>60</v>
      </c>
      <c r="AH73" s="38" t="s">
        <v>78</v>
      </c>
      <c r="AI73" s="38" t="s">
        <v>60</v>
      </c>
      <c r="AJ73" s="38"/>
      <c r="AK73" s="38"/>
      <c r="AL73" s="38"/>
      <c r="AM73" s="38"/>
      <c r="AN73" s="38"/>
      <c r="AO73" s="38"/>
      <c r="AP73" s="38"/>
      <c r="AQ73" s="38"/>
      <c r="AR73" s="38"/>
      <c r="AS73" s="38"/>
    </row>
    <row r="74" spans="1:45">
      <c r="A74" s="34">
        <f t="shared" si="6"/>
        <v>2023</v>
      </c>
      <c r="B74" s="35">
        <f t="shared" si="7"/>
        <v>3</v>
      </c>
      <c r="C74" s="35">
        <f t="shared" si="8"/>
        <v>9</v>
      </c>
      <c r="D74" s="36">
        <f t="shared" si="9"/>
        <v>44994</v>
      </c>
      <c r="E74" s="37" t="str">
        <f t="shared" si="5"/>
        <v>czwartek</v>
      </c>
      <c r="F74" s="38"/>
      <c r="G74" s="38" t="s">
        <v>59</v>
      </c>
      <c r="H74" s="38" t="s">
        <v>60</v>
      </c>
      <c r="I74" s="38" t="s">
        <v>60</v>
      </c>
      <c r="J74" s="38" t="s">
        <v>79</v>
      </c>
      <c r="K74" s="38" t="s">
        <v>61</v>
      </c>
      <c r="L74" s="38" t="s">
        <v>62</v>
      </c>
      <c r="M74" s="38" t="s">
        <v>82</v>
      </c>
      <c r="N74" s="38" t="s">
        <v>75</v>
      </c>
      <c r="O74" s="38" t="s">
        <v>83</v>
      </c>
      <c r="P74" s="38" t="s">
        <v>64</v>
      </c>
      <c r="Q74" s="38" t="s">
        <v>65</v>
      </c>
      <c r="R74" s="38" t="s">
        <v>60</v>
      </c>
      <c r="S74" s="38" t="s">
        <v>67</v>
      </c>
      <c r="T74" s="38" t="s">
        <v>69</v>
      </c>
      <c r="U74" s="38"/>
      <c r="V74" s="38" t="s">
        <v>69</v>
      </c>
      <c r="W74" s="38" t="s">
        <v>74</v>
      </c>
      <c r="X74" s="38" t="s">
        <v>60</v>
      </c>
      <c r="Y74" s="38" t="s">
        <v>84</v>
      </c>
      <c r="Z74" s="38" t="s">
        <v>60</v>
      </c>
      <c r="AA74" s="38" t="s">
        <v>71</v>
      </c>
      <c r="AB74" s="38" t="s">
        <v>68</v>
      </c>
      <c r="AC74" s="38" t="s">
        <v>60</v>
      </c>
      <c r="AD74" s="38" t="s">
        <v>66</v>
      </c>
      <c r="AE74" s="38" t="s">
        <v>60</v>
      </c>
      <c r="AF74" s="38"/>
      <c r="AG74" s="38" t="s">
        <v>60</v>
      </c>
      <c r="AH74" s="38" t="s">
        <v>80</v>
      </c>
      <c r="AI74" s="38" t="s">
        <v>60</v>
      </c>
      <c r="AJ74" s="38"/>
      <c r="AK74" s="38"/>
      <c r="AL74" s="38"/>
      <c r="AM74" s="38"/>
      <c r="AN74" s="38"/>
      <c r="AO74" s="38"/>
      <c r="AP74" s="38"/>
      <c r="AQ74" s="38"/>
      <c r="AR74" s="38"/>
      <c r="AS74" s="38"/>
    </row>
    <row r="75" spans="1:45">
      <c r="A75" s="34">
        <f t="shared" si="6"/>
        <v>2023</v>
      </c>
      <c r="B75" s="35">
        <f t="shared" si="7"/>
        <v>3</v>
      </c>
      <c r="C75" s="35">
        <f t="shared" si="8"/>
        <v>10</v>
      </c>
      <c r="D75" s="36">
        <f t="shared" si="9"/>
        <v>44995</v>
      </c>
      <c r="E75" s="37" t="str">
        <f t="shared" si="5"/>
        <v>piątek</v>
      </c>
      <c r="F75" s="38"/>
      <c r="G75" s="38" t="s">
        <v>60</v>
      </c>
      <c r="H75" s="38" t="s">
        <v>60</v>
      </c>
      <c r="I75" s="38" t="s">
        <v>60</v>
      </c>
      <c r="J75" s="38" t="s">
        <v>79</v>
      </c>
      <c r="K75" s="38" t="s">
        <v>61</v>
      </c>
      <c r="L75" s="38" t="s">
        <v>62</v>
      </c>
      <c r="M75" s="38" t="s">
        <v>82</v>
      </c>
      <c r="N75" s="38" t="s">
        <v>75</v>
      </c>
      <c r="O75" s="38" t="s">
        <v>83</v>
      </c>
      <c r="P75" s="38" t="s">
        <v>77</v>
      </c>
      <c r="Q75" s="38" t="s">
        <v>65</v>
      </c>
      <c r="R75" s="38" t="s">
        <v>60</v>
      </c>
      <c r="S75" s="38" t="s">
        <v>67</v>
      </c>
      <c r="T75" s="38" t="s">
        <v>69</v>
      </c>
      <c r="U75" s="38"/>
      <c r="V75" s="38" t="s">
        <v>60</v>
      </c>
      <c r="W75" s="38" t="s">
        <v>60</v>
      </c>
      <c r="X75" s="38" t="s">
        <v>71</v>
      </c>
      <c r="Y75" s="38" t="s">
        <v>84</v>
      </c>
      <c r="Z75" s="38" t="s">
        <v>60</v>
      </c>
      <c r="AA75" s="38" t="s">
        <v>60</v>
      </c>
      <c r="AB75" s="38" t="s">
        <v>68</v>
      </c>
      <c r="AC75" s="38" t="s">
        <v>60</v>
      </c>
      <c r="AD75" s="38" t="s">
        <v>60</v>
      </c>
      <c r="AE75" s="38" t="s">
        <v>60</v>
      </c>
      <c r="AF75" s="38"/>
      <c r="AG75" s="38" t="s">
        <v>60</v>
      </c>
      <c r="AH75" s="38" t="s">
        <v>78</v>
      </c>
      <c r="AI75" s="38" t="s">
        <v>60</v>
      </c>
      <c r="AJ75" s="38"/>
      <c r="AK75" s="38"/>
      <c r="AL75" s="38"/>
      <c r="AM75" s="38"/>
      <c r="AN75" s="38"/>
      <c r="AO75" s="38"/>
      <c r="AP75" s="38"/>
      <c r="AQ75" s="38"/>
      <c r="AR75" s="38"/>
      <c r="AS75" s="38"/>
    </row>
    <row r="76" spans="1:45">
      <c r="A76" s="34">
        <f t="shared" si="6"/>
        <v>2023</v>
      </c>
      <c r="B76" s="35">
        <f t="shared" si="7"/>
        <v>3</v>
      </c>
      <c r="C76" s="35">
        <f t="shared" si="8"/>
        <v>11</v>
      </c>
      <c r="D76" s="36">
        <f t="shared" si="9"/>
        <v>44996</v>
      </c>
      <c r="E76" s="37" t="str">
        <f t="shared" si="5"/>
        <v>sobota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</row>
    <row r="77" spans="1:45">
      <c r="A77" s="34">
        <f t="shared" si="6"/>
        <v>2023</v>
      </c>
      <c r="B77" s="35">
        <f t="shared" si="7"/>
        <v>3</v>
      </c>
      <c r="C77" s="35">
        <f t="shared" si="8"/>
        <v>12</v>
      </c>
      <c r="D77" s="36">
        <f t="shared" si="9"/>
        <v>44997</v>
      </c>
      <c r="E77" s="37" t="str">
        <f t="shared" ref="E77:E105" si="10">TEXT(D77,"dddd")</f>
        <v>niedziela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</row>
    <row r="78" spans="1:45">
      <c r="A78" s="34">
        <f t="shared" si="6"/>
        <v>2023</v>
      </c>
      <c r="B78" s="35">
        <f t="shared" si="7"/>
        <v>3</v>
      </c>
      <c r="C78" s="35">
        <f t="shared" si="8"/>
        <v>13</v>
      </c>
      <c r="D78" s="36">
        <f t="shared" si="9"/>
        <v>44998</v>
      </c>
      <c r="E78" s="37" t="str">
        <f t="shared" si="10"/>
        <v>poniedziałek</v>
      </c>
      <c r="F78" s="38"/>
      <c r="G78" s="38" t="s">
        <v>59</v>
      </c>
      <c r="H78" s="38" t="s">
        <v>60</v>
      </c>
      <c r="I78" s="38" t="s">
        <v>60</v>
      </c>
      <c r="J78" s="38" t="s">
        <v>79</v>
      </c>
      <c r="K78" s="38" t="s">
        <v>61</v>
      </c>
      <c r="L78" s="38" t="s">
        <v>62</v>
      </c>
      <c r="M78" s="38" t="s">
        <v>82</v>
      </c>
      <c r="N78" s="38" t="s">
        <v>75</v>
      </c>
      <c r="O78" s="38" t="s">
        <v>83</v>
      </c>
      <c r="P78" s="38" t="s">
        <v>64</v>
      </c>
      <c r="Q78" s="38" t="s">
        <v>65</v>
      </c>
      <c r="R78" s="38" t="s">
        <v>66</v>
      </c>
      <c r="S78" s="38" t="s">
        <v>67</v>
      </c>
      <c r="T78" s="38" t="s">
        <v>69</v>
      </c>
      <c r="U78" s="38"/>
      <c r="V78" s="38" t="s">
        <v>69</v>
      </c>
      <c r="W78" s="38" t="s">
        <v>60</v>
      </c>
      <c r="X78" s="38" t="s">
        <v>60</v>
      </c>
      <c r="Y78" s="38" t="s">
        <v>60</v>
      </c>
      <c r="Z78" s="38" t="s">
        <v>78</v>
      </c>
      <c r="AA78" s="38" t="s">
        <v>71</v>
      </c>
      <c r="AB78" s="38" t="s">
        <v>68</v>
      </c>
      <c r="AC78" s="38" t="s">
        <v>60</v>
      </c>
      <c r="AD78" s="38" t="s">
        <v>60</v>
      </c>
      <c r="AE78" s="38" t="s">
        <v>60</v>
      </c>
      <c r="AF78" s="38"/>
      <c r="AG78" s="38" t="s">
        <v>60</v>
      </c>
      <c r="AH78" s="38" t="s">
        <v>74</v>
      </c>
      <c r="AI78" s="38" t="s">
        <v>60</v>
      </c>
      <c r="AJ78" s="38"/>
      <c r="AK78" s="38"/>
      <c r="AL78" s="38"/>
      <c r="AM78" s="38"/>
      <c r="AN78" s="38"/>
      <c r="AO78" s="38"/>
      <c r="AP78" s="38"/>
      <c r="AQ78" s="38"/>
      <c r="AR78" s="38"/>
      <c r="AS78" s="38"/>
    </row>
    <row r="79" spans="1:45">
      <c r="A79" s="34">
        <f t="shared" si="6"/>
        <v>2023</v>
      </c>
      <c r="B79" s="35">
        <f t="shared" si="7"/>
        <v>3</v>
      </c>
      <c r="C79" s="35">
        <f t="shared" si="8"/>
        <v>14</v>
      </c>
      <c r="D79" s="36">
        <f t="shared" si="9"/>
        <v>44999</v>
      </c>
      <c r="E79" s="37" t="str">
        <f t="shared" si="10"/>
        <v>wtorek</v>
      </c>
      <c r="F79" s="38"/>
      <c r="G79" s="38" t="s">
        <v>59</v>
      </c>
      <c r="H79" s="38" t="s">
        <v>60</v>
      </c>
      <c r="I79" s="38" t="s">
        <v>85</v>
      </c>
      <c r="J79" s="38" t="s">
        <v>79</v>
      </c>
      <c r="K79" s="38" t="s">
        <v>61</v>
      </c>
      <c r="L79" s="38" t="s">
        <v>62</v>
      </c>
      <c r="M79" s="38" t="s">
        <v>82</v>
      </c>
      <c r="N79" s="38" t="s">
        <v>75</v>
      </c>
      <c r="O79" s="38" t="s">
        <v>83</v>
      </c>
      <c r="P79" s="38" t="s">
        <v>60</v>
      </c>
      <c r="Q79" s="38" t="s">
        <v>65</v>
      </c>
      <c r="R79" s="38" t="s">
        <v>60</v>
      </c>
      <c r="S79" s="38" t="s">
        <v>67</v>
      </c>
      <c r="T79" s="38" t="s">
        <v>69</v>
      </c>
      <c r="U79" s="38"/>
      <c r="V79" s="38" t="s">
        <v>69</v>
      </c>
      <c r="W79" s="38" t="s">
        <v>60</v>
      </c>
      <c r="X79" s="38" t="s">
        <v>71</v>
      </c>
      <c r="Y79" s="38" t="s">
        <v>84</v>
      </c>
      <c r="Z79" s="38" t="s">
        <v>60</v>
      </c>
      <c r="AA79" s="38" t="s">
        <v>60</v>
      </c>
      <c r="AB79" s="38" t="s">
        <v>68</v>
      </c>
      <c r="AC79" s="38" t="s">
        <v>60</v>
      </c>
      <c r="AD79" s="38" t="s">
        <v>66</v>
      </c>
      <c r="AE79" s="38" t="s">
        <v>60</v>
      </c>
      <c r="AF79" s="38"/>
      <c r="AG79" s="38" t="s">
        <v>60</v>
      </c>
      <c r="AH79" s="38" t="s">
        <v>78</v>
      </c>
      <c r="AI79" s="38" t="s">
        <v>60</v>
      </c>
      <c r="AJ79" s="38"/>
      <c r="AK79" s="38"/>
      <c r="AL79" s="38"/>
      <c r="AM79" s="38"/>
      <c r="AN79" s="38"/>
      <c r="AO79" s="38"/>
      <c r="AP79" s="38"/>
      <c r="AQ79" s="38"/>
      <c r="AR79" s="38"/>
      <c r="AS79" s="38"/>
    </row>
    <row r="80" spans="1:45">
      <c r="A80" s="34">
        <f t="shared" si="6"/>
        <v>2023</v>
      </c>
      <c r="B80" s="35">
        <f t="shared" si="7"/>
        <v>3</v>
      </c>
      <c r="C80" s="35">
        <f t="shared" si="8"/>
        <v>15</v>
      </c>
      <c r="D80" s="36">
        <f t="shared" si="9"/>
        <v>45000</v>
      </c>
      <c r="E80" s="37" t="str">
        <f t="shared" si="10"/>
        <v>środa</v>
      </c>
      <c r="F80" s="38"/>
      <c r="G80" s="38" t="s">
        <v>59</v>
      </c>
      <c r="H80" s="38" t="s">
        <v>60</v>
      </c>
      <c r="I80" s="38" t="s">
        <v>85</v>
      </c>
      <c r="J80" s="38" t="s">
        <v>79</v>
      </c>
      <c r="K80" s="38" t="s">
        <v>61</v>
      </c>
      <c r="L80" s="38" t="s">
        <v>62</v>
      </c>
      <c r="M80" s="38" t="s">
        <v>82</v>
      </c>
      <c r="N80" s="38" t="s">
        <v>75</v>
      </c>
      <c r="O80" s="38" t="s">
        <v>83</v>
      </c>
      <c r="P80" s="38" t="s">
        <v>64</v>
      </c>
      <c r="Q80" s="38" t="s">
        <v>60</v>
      </c>
      <c r="R80" s="38" t="s">
        <v>60</v>
      </c>
      <c r="S80" s="38" t="s">
        <v>67</v>
      </c>
      <c r="T80" s="38" t="s">
        <v>69</v>
      </c>
      <c r="U80" s="38"/>
      <c r="V80" s="38" t="s">
        <v>69</v>
      </c>
      <c r="W80" s="38" t="s">
        <v>74</v>
      </c>
      <c r="X80" s="38" t="s">
        <v>60</v>
      </c>
      <c r="Y80" s="38" t="s">
        <v>84</v>
      </c>
      <c r="Z80" s="38" t="s">
        <v>78</v>
      </c>
      <c r="AA80" s="38" t="s">
        <v>60</v>
      </c>
      <c r="AB80" s="38" t="s">
        <v>68</v>
      </c>
      <c r="AC80" s="38" t="s">
        <v>73</v>
      </c>
      <c r="AD80" s="38" t="s">
        <v>66</v>
      </c>
      <c r="AE80" s="38" t="s">
        <v>60</v>
      </c>
      <c r="AF80" s="38"/>
      <c r="AG80" s="38" t="s">
        <v>60</v>
      </c>
      <c r="AH80" s="38" t="s">
        <v>60</v>
      </c>
      <c r="AI80" s="38" t="s">
        <v>60</v>
      </c>
      <c r="AJ80" s="38"/>
      <c r="AK80" s="38"/>
      <c r="AL80" s="38"/>
      <c r="AM80" s="38"/>
      <c r="AN80" s="38"/>
      <c r="AO80" s="38"/>
      <c r="AP80" s="38"/>
      <c r="AQ80" s="38"/>
      <c r="AR80" s="38"/>
      <c r="AS80" s="38"/>
    </row>
    <row r="81" spans="1:45">
      <c r="A81" s="34">
        <f t="shared" si="6"/>
        <v>2023</v>
      </c>
      <c r="B81" s="35">
        <f t="shared" si="7"/>
        <v>3</v>
      </c>
      <c r="C81" s="35">
        <f t="shared" si="8"/>
        <v>16</v>
      </c>
      <c r="D81" s="36">
        <f t="shared" si="9"/>
        <v>45001</v>
      </c>
      <c r="E81" s="37" t="str">
        <f t="shared" si="10"/>
        <v>czwartek</v>
      </c>
      <c r="F81" s="38"/>
      <c r="G81" s="38" t="s">
        <v>59</v>
      </c>
      <c r="H81" s="38" t="s">
        <v>60</v>
      </c>
      <c r="I81" s="38" t="s">
        <v>60</v>
      </c>
      <c r="J81" s="38" t="s">
        <v>79</v>
      </c>
      <c r="K81" s="38" t="s">
        <v>61</v>
      </c>
      <c r="L81" s="38" t="s">
        <v>62</v>
      </c>
      <c r="M81" s="38" t="s">
        <v>82</v>
      </c>
      <c r="N81" s="38" t="s">
        <v>75</v>
      </c>
      <c r="O81" s="38" t="s">
        <v>83</v>
      </c>
      <c r="P81" s="38" t="s">
        <v>64</v>
      </c>
      <c r="Q81" s="38" t="s">
        <v>65</v>
      </c>
      <c r="R81" s="38" t="s">
        <v>60</v>
      </c>
      <c r="S81" s="38" t="s">
        <v>67</v>
      </c>
      <c r="T81" s="38" t="s">
        <v>69</v>
      </c>
      <c r="U81" s="38"/>
      <c r="V81" s="38" t="s">
        <v>60</v>
      </c>
      <c r="W81" s="38" t="s">
        <v>74</v>
      </c>
      <c r="X81" s="38" t="s">
        <v>71</v>
      </c>
      <c r="Y81" s="38" t="s">
        <v>84</v>
      </c>
      <c r="Z81" s="38" t="s">
        <v>78</v>
      </c>
      <c r="AA81" s="38" t="s">
        <v>60</v>
      </c>
      <c r="AB81" s="38" t="s">
        <v>68</v>
      </c>
      <c r="AC81" s="38" t="s">
        <v>73</v>
      </c>
      <c r="AD81" s="38" t="s">
        <v>66</v>
      </c>
      <c r="AE81" s="38" t="s">
        <v>77</v>
      </c>
      <c r="AF81" s="38"/>
      <c r="AG81" s="38" t="s">
        <v>60</v>
      </c>
      <c r="AH81" s="38" t="s">
        <v>60</v>
      </c>
      <c r="AI81" s="38" t="s">
        <v>60</v>
      </c>
      <c r="AJ81" s="38"/>
      <c r="AK81" s="38"/>
      <c r="AL81" s="38"/>
      <c r="AM81" s="38"/>
      <c r="AN81" s="38"/>
      <c r="AO81" s="38"/>
      <c r="AP81" s="38"/>
      <c r="AQ81" s="38"/>
      <c r="AR81" s="38"/>
      <c r="AS81" s="38"/>
    </row>
    <row r="82" spans="1:45">
      <c r="A82" s="34">
        <f t="shared" si="6"/>
        <v>2023</v>
      </c>
      <c r="B82" s="35">
        <f t="shared" si="7"/>
        <v>3</v>
      </c>
      <c r="C82" s="35">
        <f t="shared" si="8"/>
        <v>17</v>
      </c>
      <c r="D82" s="36">
        <f t="shared" si="9"/>
        <v>45002</v>
      </c>
      <c r="E82" s="37" t="str">
        <f t="shared" si="10"/>
        <v>piątek</v>
      </c>
      <c r="F82" s="38"/>
      <c r="G82" s="38" t="s">
        <v>60</v>
      </c>
      <c r="H82" s="38" t="s">
        <v>60</v>
      </c>
      <c r="I82" s="38" t="s">
        <v>85</v>
      </c>
      <c r="J82" s="38" t="s">
        <v>79</v>
      </c>
      <c r="K82" s="38" t="s">
        <v>61</v>
      </c>
      <c r="L82" s="38" t="s">
        <v>62</v>
      </c>
      <c r="M82" s="38" t="s">
        <v>82</v>
      </c>
      <c r="N82" s="38" t="s">
        <v>70</v>
      </c>
      <c r="O82" s="38" t="s">
        <v>83</v>
      </c>
      <c r="P82" s="38" t="s">
        <v>64</v>
      </c>
      <c r="Q82" s="38" t="s">
        <v>77</v>
      </c>
      <c r="R82" s="38" t="s">
        <v>66</v>
      </c>
      <c r="S82" s="38" t="s">
        <v>67</v>
      </c>
      <c r="T82" s="38" t="s">
        <v>69</v>
      </c>
      <c r="U82" s="38"/>
      <c r="V82" s="38" t="s">
        <v>60</v>
      </c>
      <c r="W82" s="38" t="s">
        <v>60</v>
      </c>
      <c r="X82" s="38" t="s">
        <v>60</v>
      </c>
      <c r="Y82" s="38" t="s">
        <v>84</v>
      </c>
      <c r="Z82" s="38" t="s">
        <v>78</v>
      </c>
      <c r="AA82" s="38" t="s">
        <v>71</v>
      </c>
      <c r="AB82" s="38" t="s">
        <v>68</v>
      </c>
      <c r="AC82" s="38" t="s">
        <v>73</v>
      </c>
      <c r="AD82" s="38" t="s">
        <v>60</v>
      </c>
      <c r="AE82" s="38" t="s">
        <v>60</v>
      </c>
      <c r="AF82" s="38"/>
      <c r="AG82" s="38" t="s">
        <v>60</v>
      </c>
      <c r="AH82" s="38" t="s">
        <v>60</v>
      </c>
      <c r="AI82" s="38" t="s">
        <v>77</v>
      </c>
      <c r="AJ82" s="38"/>
      <c r="AK82" s="38"/>
      <c r="AL82" s="38"/>
      <c r="AM82" s="38"/>
      <c r="AN82" s="38"/>
      <c r="AO82" s="38"/>
      <c r="AP82" s="38"/>
      <c r="AQ82" s="38"/>
      <c r="AR82" s="38"/>
      <c r="AS82" s="38"/>
    </row>
    <row r="83" spans="1:45">
      <c r="A83" s="34">
        <f t="shared" si="6"/>
        <v>2023</v>
      </c>
      <c r="B83" s="35">
        <f t="shared" si="7"/>
        <v>3</v>
      </c>
      <c r="C83" s="35">
        <f t="shared" si="8"/>
        <v>18</v>
      </c>
      <c r="D83" s="36">
        <f t="shared" si="9"/>
        <v>45003</v>
      </c>
      <c r="E83" s="37" t="str">
        <f t="shared" si="10"/>
        <v>sobota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</row>
    <row r="84" spans="1:45">
      <c r="A84" s="34">
        <f t="shared" si="6"/>
        <v>2023</v>
      </c>
      <c r="B84" s="35">
        <f t="shared" si="7"/>
        <v>3</v>
      </c>
      <c r="C84" s="35">
        <f t="shared" si="8"/>
        <v>19</v>
      </c>
      <c r="D84" s="36">
        <f t="shared" si="9"/>
        <v>45004</v>
      </c>
      <c r="E84" s="37" t="str">
        <f t="shared" si="10"/>
        <v>niedziela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</row>
    <row r="85" spans="1:45">
      <c r="A85" s="34">
        <f t="shared" si="6"/>
        <v>2023</v>
      </c>
      <c r="B85" s="35">
        <f t="shared" si="7"/>
        <v>3</v>
      </c>
      <c r="C85" s="35">
        <f t="shared" si="8"/>
        <v>20</v>
      </c>
      <c r="D85" s="36">
        <f t="shared" si="9"/>
        <v>45005</v>
      </c>
      <c r="E85" s="37" t="str">
        <f t="shared" si="10"/>
        <v>poniedziałek</v>
      </c>
      <c r="F85" s="38"/>
      <c r="G85" s="38" t="s">
        <v>59</v>
      </c>
      <c r="H85" s="38" t="s">
        <v>60</v>
      </c>
      <c r="I85" s="38" t="s">
        <v>76</v>
      </c>
      <c r="J85" s="38" t="s">
        <v>79</v>
      </c>
      <c r="K85" s="38" t="s">
        <v>61</v>
      </c>
      <c r="L85" s="38" t="s">
        <v>62</v>
      </c>
      <c r="M85" s="38" t="s">
        <v>82</v>
      </c>
      <c r="N85" s="38" t="s">
        <v>75</v>
      </c>
      <c r="O85" s="38" t="s">
        <v>72</v>
      </c>
      <c r="P85" s="38" t="s">
        <v>64</v>
      </c>
      <c r="Q85" s="38" t="s">
        <v>65</v>
      </c>
      <c r="R85" s="38" t="s">
        <v>66</v>
      </c>
      <c r="S85" s="38" t="s">
        <v>67</v>
      </c>
      <c r="T85" s="38" t="s">
        <v>69</v>
      </c>
      <c r="U85" s="38"/>
      <c r="V85" s="38" t="s">
        <v>69</v>
      </c>
      <c r="W85" s="38" t="s">
        <v>74</v>
      </c>
      <c r="X85" s="38" t="s">
        <v>71</v>
      </c>
      <c r="Y85" s="38" t="s">
        <v>84</v>
      </c>
      <c r="Z85" s="38" t="s">
        <v>77</v>
      </c>
      <c r="AA85" s="38" t="s">
        <v>60</v>
      </c>
      <c r="AB85" s="38" t="s">
        <v>68</v>
      </c>
      <c r="AC85" s="38" t="s">
        <v>60</v>
      </c>
      <c r="AD85" s="38" t="s">
        <v>60</v>
      </c>
      <c r="AE85" s="38" t="s">
        <v>60</v>
      </c>
      <c r="AF85" s="38"/>
      <c r="AG85" s="38" t="s">
        <v>60</v>
      </c>
      <c r="AH85" s="38" t="s">
        <v>60</v>
      </c>
      <c r="AI85" s="38" t="s">
        <v>60</v>
      </c>
      <c r="AJ85" s="38"/>
      <c r="AK85" s="38"/>
      <c r="AL85" s="38"/>
      <c r="AM85" s="38"/>
      <c r="AN85" s="38"/>
      <c r="AO85" s="38"/>
      <c r="AP85" s="38"/>
      <c r="AQ85" s="38"/>
      <c r="AR85" s="38"/>
      <c r="AS85" s="38"/>
    </row>
    <row r="86" spans="1:45">
      <c r="A86" s="34">
        <f t="shared" si="6"/>
        <v>2023</v>
      </c>
      <c r="B86" s="35">
        <f t="shared" si="7"/>
        <v>3</v>
      </c>
      <c r="C86" s="35">
        <f t="shared" si="8"/>
        <v>21</v>
      </c>
      <c r="D86" s="36">
        <f t="shared" si="9"/>
        <v>45006</v>
      </c>
      <c r="E86" s="37" t="str">
        <f t="shared" si="10"/>
        <v>wtorek</v>
      </c>
      <c r="F86" s="38"/>
      <c r="G86" s="38" t="s">
        <v>59</v>
      </c>
      <c r="H86" s="38" t="s">
        <v>60</v>
      </c>
      <c r="I86" s="38" t="s">
        <v>76</v>
      </c>
      <c r="J86" s="38" t="s">
        <v>79</v>
      </c>
      <c r="K86" s="38" t="s">
        <v>61</v>
      </c>
      <c r="L86" s="38" t="s">
        <v>62</v>
      </c>
      <c r="M86" s="38" t="s">
        <v>82</v>
      </c>
      <c r="N86" s="38" t="s">
        <v>75</v>
      </c>
      <c r="O86" s="38" t="s">
        <v>72</v>
      </c>
      <c r="P86" s="38" t="s">
        <v>64</v>
      </c>
      <c r="Q86" s="38" t="s">
        <v>65</v>
      </c>
      <c r="R86" s="38" t="s">
        <v>60</v>
      </c>
      <c r="S86" s="38" t="s">
        <v>67</v>
      </c>
      <c r="T86" s="38" t="s">
        <v>69</v>
      </c>
      <c r="U86" s="38"/>
      <c r="V86" s="38" t="s">
        <v>69</v>
      </c>
      <c r="W86" s="38" t="s">
        <v>74</v>
      </c>
      <c r="X86" s="38" t="s">
        <v>77</v>
      </c>
      <c r="Y86" s="38" t="s">
        <v>84</v>
      </c>
      <c r="Z86" s="38" t="s">
        <v>77</v>
      </c>
      <c r="AA86" s="38" t="s">
        <v>71</v>
      </c>
      <c r="AB86" s="38" t="s">
        <v>68</v>
      </c>
      <c r="AC86" s="38" t="s">
        <v>73</v>
      </c>
      <c r="AD86" s="38" t="s">
        <v>66</v>
      </c>
      <c r="AE86" s="38" t="s">
        <v>60</v>
      </c>
      <c r="AF86" s="38"/>
      <c r="AG86" s="38" t="s">
        <v>60</v>
      </c>
      <c r="AH86" s="38" t="s">
        <v>80</v>
      </c>
      <c r="AI86" s="38" t="s">
        <v>60</v>
      </c>
      <c r="AJ86" s="38"/>
      <c r="AK86" s="38"/>
      <c r="AL86" s="38"/>
      <c r="AM86" s="38"/>
      <c r="AN86" s="38"/>
      <c r="AO86" s="38"/>
      <c r="AP86" s="38"/>
      <c r="AQ86" s="38"/>
      <c r="AR86" s="38"/>
      <c r="AS86" s="38"/>
    </row>
    <row r="87" spans="1:45">
      <c r="A87" s="34">
        <f t="shared" si="6"/>
        <v>2023</v>
      </c>
      <c r="B87" s="35">
        <f t="shared" si="7"/>
        <v>3</v>
      </c>
      <c r="C87" s="35">
        <f t="shared" si="8"/>
        <v>22</v>
      </c>
      <c r="D87" s="36">
        <f t="shared" si="9"/>
        <v>45007</v>
      </c>
      <c r="E87" s="37" t="str">
        <f t="shared" si="10"/>
        <v>środa</v>
      </c>
      <c r="F87" s="38"/>
      <c r="G87" s="38" t="s">
        <v>59</v>
      </c>
      <c r="H87" s="38" t="s">
        <v>60</v>
      </c>
      <c r="I87" s="38" t="s">
        <v>60</v>
      </c>
      <c r="J87" s="38" t="s">
        <v>79</v>
      </c>
      <c r="K87" s="38" t="s">
        <v>61</v>
      </c>
      <c r="L87" s="38" t="s">
        <v>62</v>
      </c>
      <c r="M87" s="38" t="s">
        <v>82</v>
      </c>
      <c r="N87" s="38" t="s">
        <v>75</v>
      </c>
      <c r="O87" s="38" t="s">
        <v>72</v>
      </c>
      <c r="P87" s="38" t="s">
        <v>64</v>
      </c>
      <c r="Q87" s="38" t="s">
        <v>60</v>
      </c>
      <c r="R87" s="38" t="s">
        <v>60</v>
      </c>
      <c r="S87" s="38" t="s">
        <v>67</v>
      </c>
      <c r="T87" s="38" t="s">
        <v>69</v>
      </c>
      <c r="U87" s="38"/>
      <c r="V87" s="38" t="s">
        <v>69</v>
      </c>
      <c r="W87" s="38" t="s">
        <v>74</v>
      </c>
      <c r="X87" s="38" t="s">
        <v>71</v>
      </c>
      <c r="Y87" s="38" t="s">
        <v>84</v>
      </c>
      <c r="Z87" s="38" t="s">
        <v>77</v>
      </c>
      <c r="AA87" s="38" t="s">
        <v>60</v>
      </c>
      <c r="AB87" s="38" t="s">
        <v>68</v>
      </c>
      <c r="AC87" s="38" t="s">
        <v>60</v>
      </c>
      <c r="AD87" s="38" t="s">
        <v>60</v>
      </c>
      <c r="AE87" s="38" t="s">
        <v>60</v>
      </c>
      <c r="AF87" s="38"/>
      <c r="AG87" s="38" t="s">
        <v>60</v>
      </c>
      <c r="AH87" s="38" t="s">
        <v>80</v>
      </c>
      <c r="AI87" s="38" t="s">
        <v>60</v>
      </c>
      <c r="AJ87" s="38"/>
      <c r="AK87" s="38"/>
      <c r="AL87" s="38"/>
      <c r="AM87" s="38"/>
      <c r="AN87" s="38"/>
      <c r="AO87" s="38"/>
      <c r="AP87" s="38"/>
      <c r="AQ87" s="38"/>
      <c r="AR87" s="38"/>
      <c r="AS87" s="38"/>
    </row>
    <row r="88" spans="1:45">
      <c r="A88" s="34">
        <f t="shared" si="6"/>
        <v>2023</v>
      </c>
      <c r="B88" s="35">
        <f t="shared" si="7"/>
        <v>3</v>
      </c>
      <c r="C88" s="35">
        <f t="shared" si="8"/>
        <v>23</v>
      </c>
      <c r="D88" s="36">
        <f t="shared" si="9"/>
        <v>45008</v>
      </c>
      <c r="E88" s="37" t="str">
        <f t="shared" si="10"/>
        <v>czwartek</v>
      </c>
      <c r="F88" s="38"/>
      <c r="G88" s="38" t="s">
        <v>59</v>
      </c>
      <c r="H88" s="38" t="s">
        <v>60</v>
      </c>
      <c r="I88" s="38" t="s">
        <v>60</v>
      </c>
      <c r="J88" s="38" t="s">
        <v>79</v>
      </c>
      <c r="K88" s="38" t="s">
        <v>61</v>
      </c>
      <c r="L88" s="38" t="s">
        <v>62</v>
      </c>
      <c r="M88" s="38" t="s">
        <v>82</v>
      </c>
      <c r="N88" s="38" t="s">
        <v>75</v>
      </c>
      <c r="O88" s="38" t="s">
        <v>72</v>
      </c>
      <c r="P88" s="38" t="s">
        <v>64</v>
      </c>
      <c r="Q88" s="38" t="s">
        <v>65</v>
      </c>
      <c r="R88" s="38" t="s">
        <v>74</v>
      </c>
      <c r="S88" s="38" t="s">
        <v>67</v>
      </c>
      <c r="T88" s="38" t="s">
        <v>69</v>
      </c>
      <c r="U88" s="38"/>
      <c r="V88" s="38" t="s">
        <v>60</v>
      </c>
      <c r="W88" s="38" t="s">
        <v>77</v>
      </c>
      <c r="X88" s="38" t="s">
        <v>60</v>
      </c>
      <c r="Y88" s="38" t="s">
        <v>84</v>
      </c>
      <c r="Z88" s="38" t="s">
        <v>77</v>
      </c>
      <c r="AA88" s="38" t="s">
        <v>71</v>
      </c>
      <c r="AB88" s="38" t="s">
        <v>68</v>
      </c>
      <c r="AC88" s="38" t="s">
        <v>73</v>
      </c>
      <c r="AD88" s="38" t="s">
        <v>66</v>
      </c>
      <c r="AE88" s="38" t="s">
        <v>60</v>
      </c>
      <c r="AF88" s="38"/>
      <c r="AG88" s="38" t="s">
        <v>60</v>
      </c>
      <c r="AH88" s="38" t="s">
        <v>80</v>
      </c>
      <c r="AI88" s="38" t="s">
        <v>60</v>
      </c>
      <c r="AJ88" s="38"/>
      <c r="AK88" s="38"/>
      <c r="AL88" s="38"/>
      <c r="AM88" s="38"/>
      <c r="AN88" s="38"/>
      <c r="AO88" s="38"/>
      <c r="AP88" s="38"/>
      <c r="AQ88" s="38"/>
      <c r="AR88" s="38"/>
      <c r="AS88" s="38"/>
    </row>
    <row r="89" spans="1:45">
      <c r="A89" s="34">
        <f t="shared" si="6"/>
        <v>2023</v>
      </c>
      <c r="B89" s="35">
        <f t="shared" si="7"/>
        <v>3</v>
      </c>
      <c r="C89" s="35">
        <f t="shared" si="8"/>
        <v>24</v>
      </c>
      <c r="D89" s="36">
        <f t="shared" si="9"/>
        <v>45009</v>
      </c>
      <c r="E89" s="37" t="str">
        <f t="shared" si="10"/>
        <v>piątek</v>
      </c>
      <c r="F89" s="38"/>
      <c r="G89" s="38" t="s">
        <v>60</v>
      </c>
      <c r="H89" s="38" t="s">
        <v>60</v>
      </c>
      <c r="I89" s="38" t="s">
        <v>60</v>
      </c>
      <c r="J89" s="38" t="s">
        <v>60</v>
      </c>
      <c r="K89" s="38" t="s">
        <v>61</v>
      </c>
      <c r="L89" s="38" t="s">
        <v>62</v>
      </c>
      <c r="M89" s="38" t="s">
        <v>82</v>
      </c>
      <c r="N89" s="38" t="s">
        <v>70</v>
      </c>
      <c r="O89" s="38" t="s">
        <v>72</v>
      </c>
      <c r="P89" s="38" t="s">
        <v>60</v>
      </c>
      <c r="Q89" s="38" t="s">
        <v>65</v>
      </c>
      <c r="R89" s="38" t="s">
        <v>60</v>
      </c>
      <c r="S89" s="38" t="s">
        <v>67</v>
      </c>
      <c r="T89" s="38" t="s">
        <v>69</v>
      </c>
      <c r="U89" s="38"/>
      <c r="V89" s="38" t="s">
        <v>60</v>
      </c>
      <c r="W89" s="38" t="s">
        <v>77</v>
      </c>
      <c r="X89" s="38" t="s">
        <v>71</v>
      </c>
      <c r="Y89" s="38" t="s">
        <v>84</v>
      </c>
      <c r="Z89" s="38" t="s">
        <v>77</v>
      </c>
      <c r="AA89" s="38" t="s">
        <v>60</v>
      </c>
      <c r="AB89" s="38" t="s">
        <v>68</v>
      </c>
      <c r="AC89" s="38" t="s">
        <v>60</v>
      </c>
      <c r="AD89" s="38" t="s">
        <v>60</v>
      </c>
      <c r="AE89" s="38" t="s">
        <v>60</v>
      </c>
      <c r="AF89" s="38"/>
      <c r="AG89" s="38" t="s">
        <v>60</v>
      </c>
      <c r="AH89" s="38" t="s">
        <v>80</v>
      </c>
      <c r="AI89" s="38" t="s">
        <v>60</v>
      </c>
      <c r="AJ89" s="38"/>
      <c r="AK89" s="38"/>
      <c r="AL89" s="38"/>
      <c r="AM89" s="38"/>
      <c r="AN89" s="38"/>
      <c r="AO89" s="38"/>
      <c r="AP89" s="38"/>
      <c r="AQ89" s="38"/>
      <c r="AR89" s="38"/>
      <c r="AS89" s="38"/>
    </row>
    <row r="90" spans="1:45">
      <c r="A90" s="34">
        <f t="shared" si="6"/>
        <v>2023</v>
      </c>
      <c r="B90" s="35">
        <f t="shared" si="7"/>
        <v>3</v>
      </c>
      <c r="C90" s="35">
        <f t="shared" si="8"/>
        <v>25</v>
      </c>
      <c r="D90" s="36">
        <f t="shared" si="9"/>
        <v>45010</v>
      </c>
      <c r="E90" s="37" t="str">
        <f t="shared" si="10"/>
        <v>sobota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</row>
    <row r="91" spans="1:45" ht="15" customHeight="1">
      <c r="A91" s="34">
        <f t="shared" si="6"/>
        <v>2023</v>
      </c>
      <c r="B91" s="35">
        <f t="shared" si="7"/>
        <v>3</v>
      </c>
      <c r="C91" s="35">
        <f t="shared" si="8"/>
        <v>26</v>
      </c>
      <c r="D91" s="36">
        <f t="shared" si="9"/>
        <v>45011</v>
      </c>
      <c r="E91" s="37" t="str">
        <f t="shared" si="10"/>
        <v>niedziela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</row>
    <row r="92" spans="1:45">
      <c r="A92" s="34">
        <f t="shared" si="6"/>
        <v>2023</v>
      </c>
      <c r="B92" s="35">
        <f t="shared" si="7"/>
        <v>3</v>
      </c>
      <c r="C92" s="35">
        <f t="shared" si="8"/>
        <v>27</v>
      </c>
      <c r="D92" s="36">
        <f t="shared" si="9"/>
        <v>45012</v>
      </c>
      <c r="E92" s="37" t="str">
        <f t="shared" si="10"/>
        <v>poniedziałek</v>
      </c>
      <c r="F92" s="38"/>
      <c r="G92" s="38" t="s">
        <v>59</v>
      </c>
      <c r="H92" s="38" t="s">
        <v>60</v>
      </c>
      <c r="I92" s="38" t="s">
        <v>60</v>
      </c>
      <c r="J92" s="38" t="s">
        <v>79</v>
      </c>
      <c r="K92" s="38" t="s">
        <v>61</v>
      </c>
      <c r="L92" s="38" t="s">
        <v>62</v>
      </c>
      <c r="M92" s="38" t="s">
        <v>82</v>
      </c>
      <c r="N92" s="38" t="s">
        <v>75</v>
      </c>
      <c r="O92" s="38" t="s">
        <v>83</v>
      </c>
      <c r="P92" s="38" t="s">
        <v>64</v>
      </c>
      <c r="Q92" s="38" t="s">
        <v>65</v>
      </c>
      <c r="R92" s="38" t="s">
        <v>60</v>
      </c>
      <c r="S92" s="38" t="s">
        <v>77</v>
      </c>
      <c r="T92" s="38" t="s">
        <v>69</v>
      </c>
      <c r="U92" s="38"/>
      <c r="V92" s="38" t="s">
        <v>77</v>
      </c>
      <c r="W92" s="38" t="s">
        <v>60</v>
      </c>
      <c r="X92" s="38" t="s">
        <v>71</v>
      </c>
      <c r="Y92" s="38" t="s">
        <v>84</v>
      </c>
      <c r="Z92" s="38" t="s">
        <v>60</v>
      </c>
      <c r="AA92" s="38" t="s">
        <v>60</v>
      </c>
      <c r="AB92" s="38" t="s">
        <v>68</v>
      </c>
      <c r="AC92" s="38" t="s">
        <v>60</v>
      </c>
      <c r="AD92" s="38" t="s">
        <v>66</v>
      </c>
      <c r="AE92" s="38" t="s">
        <v>60</v>
      </c>
      <c r="AF92" s="38"/>
      <c r="AG92" s="38" t="s">
        <v>60</v>
      </c>
      <c r="AH92" s="38" t="s">
        <v>60</v>
      </c>
      <c r="AI92" s="38" t="s">
        <v>60</v>
      </c>
      <c r="AJ92" s="38"/>
      <c r="AK92" s="38"/>
      <c r="AL92" s="38"/>
      <c r="AM92" s="38"/>
      <c r="AN92" s="38"/>
      <c r="AO92" s="38"/>
      <c r="AP92" s="38"/>
      <c r="AQ92" s="38"/>
      <c r="AR92" s="38"/>
      <c r="AS92" s="38"/>
    </row>
    <row r="93" spans="1:45">
      <c r="A93" s="34">
        <f t="shared" si="6"/>
        <v>2023</v>
      </c>
      <c r="B93" s="35">
        <f t="shared" si="7"/>
        <v>3</v>
      </c>
      <c r="C93" s="35">
        <f t="shared" si="8"/>
        <v>28</v>
      </c>
      <c r="D93" s="36">
        <f t="shared" si="9"/>
        <v>45013</v>
      </c>
      <c r="E93" s="37" t="str">
        <f t="shared" si="10"/>
        <v>wtorek</v>
      </c>
      <c r="F93" s="38"/>
      <c r="G93" s="38" t="s">
        <v>59</v>
      </c>
      <c r="H93" s="38" t="s">
        <v>60</v>
      </c>
      <c r="I93" s="38" t="s">
        <v>85</v>
      </c>
      <c r="J93" s="38" t="s">
        <v>79</v>
      </c>
      <c r="K93" s="38" t="s">
        <v>61</v>
      </c>
      <c r="L93" s="38" t="s">
        <v>62</v>
      </c>
      <c r="M93" s="38" t="s">
        <v>82</v>
      </c>
      <c r="N93" s="38" t="s">
        <v>75</v>
      </c>
      <c r="O93" s="38" t="s">
        <v>83</v>
      </c>
      <c r="P93" s="38" t="s">
        <v>64</v>
      </c>
      <c r="Q93" s="38" t="s">
        <v>65</v>
      </c>
      <c r="R93" s="38" t="s">
        <v>60</v>
      </c>
      <c r="S93" s="38" t="s">
        <v>67</v>
      </c>
      <c r="T93" s="38" t="s">
        <v>69</v>
      </c>
      <c r="U93" s="38"/>
      <c r="V93" s="38" t="s">
        <v>60</v>
      </c>
      <c r="W93" s="38" t="s">
        <v>74</v>
      </c>
      <c r="X93" s="38" t="s">
        <v>60</v>
      </c>
      <c r="Y93" s="38" t="s">
        <v>60</v>
      </c>
      <c r="Z93" s="38" t="s">
        <v>60</v>
      </c>
      <c r="AA93" s="38" t="s">
        <v>71</v>
      </c>
      <c r="AB93" s="38" t="s">
        <v>68</v>
      </c>
      <c r="AC93" s="38" t="s">
        <v>60</v>
      </c>
      <c r="AD93" s="38" t="s">
        <v>60</v>
      </c>
      <c r="AE93" s="38" t="s">
        <v>60</v>
      </c>
      <c r="AF93" s="38"/>
      <c r="AG93" s="38" t="s">
        <v>60</v>
      </c>
      <c r="AH93" s="38" t="s">
        <v>60</v>
      </c>
      <c r="AI93" s="38" t="s">
        <v>60</v>
      </c>
      <c r="AJ93" s="38"/>
      <c r="AK93" s="38"/>
      <c r="AL93" s="38"/>
      <c r="AM93" s="38"/>
      <c r="AN93" s="38"/>
      <c r="AO93" s="38"/>
      <c r="AP93" s="38"/>
      <c r="AQ93" s="38"/>
      <c r="AR93" s="38"/>
      <c r="AS93" s="38"/>
    </row>
    <row r="94" spans="1:45">
      <c r="A94" s="34">
        <f t="shared" si="6"/>
        <v>2023</v>
      </c>
      <c r="B94" s="35">
        <f t="shared" si="7"/>
        <v>3</v>
      </c>
      <c r="C94" s="35">
        <f t="shared" si="8"/>
        <v>29</v>
      </c>
      <c r="D94" s="36">
        <f t="shared" si="9"/>
        <v>45014</v>
      </c>
      <c r="E94" s="37" t="str">
        <f t="shared" si="10"/>
        <v>środa</v>
      </c>
      <c r="F94" s="38"/>
      <c r="G94" s="38" t="s">
        <v>59</v>
      </c>
      <c r="H94" s="38" t="s">
        <v>60</v>
      </c>
      <c r="I94" s="38" t="s">
        <v>85</v>
      </c>
      <c r="J94" s="38" t="s">
        <v>79</v>
      </c>
      <c r="K94" s="38" t="s">
        <v>61</v>
      </c>
      <c r="L94" s="38" t="s">
        <v>62</v>
      </c>
      <c r="M94" s="38" t="s">
        <v>82</v>
      </c>
      <c r="N94" s="38" t="s">
        <v>75</v>
      </c>
      <c r="O94" s="38" t="s">
        <v>83</v>
      </c>
      <c r="P94" s="38" t="s">
        <v>64</v>
      </c>
      <c r="Q94" s="38" t="s">
        <v>60</v>
      </c>
      <c r="R94" s="38" t="s">
        <v>60</v>
      </c>
      <c r="S94" s="38" t="s">
        <v>67</v>
      </c>
      <c r="T94" s="38" t="s">
        <v>69</v>
      </c>
      <c r="U94" s="38"/>
      <c r="V94" s="38" t="s">
        <v>69</v>
      </c>
      <c r="W94" s="38" t="s">
        <v>60</v>
      </c>
      <c r="X94" s="38" t="s">
        <v>71</v>
      </c>
      <c r="Y94" s="38" t="s">
        <v>84</v>
      </c>
      <c r="Z94" s="38" t="s">
        <v>78</v>
      </c>
      <c r="AA94" s="38" t="s">
        <v>60</v>
      </c>
      <c r="AB94" s="38" t="s">
        <v>68</v>
      </c>
      <c r="AC94" s="38" t="s">
        <v>73</v>
      </c>
      <c r="AD94" s="38" t="s">
        <v>60</v>
      </c>
      <c r="AE94" s="38" t="s">
        <v>60</v>
      </c>
      <c r="AF94" s="38"/>
      <c r="AG94" s="38" t="s">
        <v>60</v>
      </c>
      <c r="AH94" s="38" t="s">
        <v>60</v>
      </c>
      <c r="AI94" s="38" t="s">
        <v>60</v>
      </c>
      <c r="AJ94" s="38"/>
      <c r="AK94" s="38"/>
      <c r="AL94" s="38"/>
      <c r="AM94" s="38"/>
      <c r="AN94" s="38"/>
      <c r="AO94" s="38"/>
      <c r="AP94" s="38"/>
      <c r="AQ94" s="38"/>
      <c r="AR94" s="38"/>
      <c r="AS94" s="38"/>
    </row>
    <row r="95" spans="1:45">
      <c r="A95" s="34">
        <f t="shared" si="6"/>
        <v>2023</v>
      </c>
      <c r="B95" s="35">
        <f t="shared" si="7"/>
        <v>3</v>
      </c>
      <c r="C95" s="35">
        <f t="shared" si="8"/>
        <v>30</v>
      </c>
      <c r="D95" s="36">
        <f t="shared" si="9"/>
        <v>45015</v>
      </c>
      <c r="E95" s="37" t="str">
        <f t="shared" si="10"/>
        <v>czwartek</v>
      </c>
      <c r="F95" s="38"/>
      <c r="G95" s="38" t="s">
        <v>77</v>
      </c>
      <c r="H95" s="38" t="s">
        <v>60</v>
      </c>
      <c r="I95" s="38" t="s">
        <v>60</v>
      </c>
      <c r="J95" s="38" t="s">
        <v>79</v>
      </c>
      <c r="K95" s="38" t="s">
        <v>61</v>
      </c>
      <c r="L95" s="38" t="s">
        <v>77</v>
      </c>
      <c r="M95" s="38" t="s">
        <v>82</v>
      </c>
      <c r="N95" s="38" t="s">
        <v>75</v>
      </c>
      <c r="O95" s="38" t="s">
        <v>83</v>
      </c>
      <c r="P95" s="38" t="s">
        <v>64</v>
      </c>
      <c r="Q95" s="38" t="s">
        <v>65</v>
      </c>
      <c r="R95" s="38" t="s">
        <v>60</v>
      </c>
      <c r="S95" s="38" t="s">
        <v>67</v>
      </c>
      <c r="T95" s="38" t="s">
        <v>69</v>
      </c>
      <c r="U95" s="38"/>
      <c r="V95" s="38" t="s">
        <v>69</v>
      </c>
      <c r="W95" s="38" t="s">
        <v>74</v>
      </c>
      <c r="X95" s="38" t="s">
        <v>60</v>
      </c>
      <c r="Y95" s="38" t="s">
        <v>84</v>
      </c>
      <c r="Z95" s="38" t="s">
        <v>78</v>
      </c>
      <c r="AA95" s="38" t="s">
        <v>71</v>
      </c>
      <c r="AB95" s="38" t="s">
        <v>68</v>
      </c>
      <c r="AC95" s="38" t="s">
        <v>60</v>
      </c>
      <c r="AD95" s="38" t="s">
        <v>66</v>
      </c>
      <c r="AE95" s="38" t="s">
        <v>60</v>
      </c>
      <c r="AF95" s="38"/>
      <c r="AG95" s="38" t="s">
        <v>60</v>
      </c>
      <c r="AH95" s="38" t="s">
        <v>73</v>
      </c>
      <c r="AI95" s="38" t="s">
        <v>60</v>
      </c>
      <c r="AJ95" s="38"/>
      <c r="AK95" s="38"/>
      <c r="AL95" s="38"/>
      <c r="AM95" s="38"/>
      <c r="AN95" s="38"/>
      <c r="AO95" s="38"/>
      <c r="AP95" s="38"/>
      <c r="AQ95" s="38"/>
      <c r="AR95" s="38"/>
      <c r="AS95" s="38"/>
    </row>
    <row r="96" spans="1:45">
      <c r="A96" s="34">
        <f t="shared" si="6"/>
        <v>2023</v>
      </c>
      <c r="B96" s="35">
        <f t="shared" si="7"/>
        <v>3</v>
      </c>
      <c r="C96" s="35">
        <f t="shared" si="8"/>
        <v>31</v>
      </c>
      <c r="D96" s="36">
        <f t="shared" si="9"/>
        <v>45016</v>
      </c>
      <c r="E96" s="37" t="str">
        <f t="shared" si="10"/>
        <v>piątek</v>
      </c>
      <c r="F96" s="38"/>
      <c r="G96" s="38" t="s">
        <v>60</v>
      </c>
      <c r="H96" s="38" t="s">
        <v>60</v>
      </c>
      <c r="I96" s="38" t="s">
        <v>85</v>
      </c>
      <c r="J96" s="38" t="s">
        <v>79</v>
      </c>
      <c r="K96" s="38" t="s">
        <v>61</v>
      </c>
      <c r="L96" s="38" t="s">
        <v>62</v>
      </c>
      <c r="M96" s="38" t="s">
        <v>82</v>
      </c>
      <c r="N96" s="38" t="s">
        <v>70</v>
      </c>
      <c r="O96" s="38" t="s">
        <v>83</v>
      </c>
      <c r="P96" s="38" t="s">
        <v>60</v>
      </c>
      <c r="Q96" s="38" t="s">
        <v>65</v>
      </c>
      <c r="R96" s="38" t="s">
        <v>60</v>
      </c>
      <c r="S96" s="38" t="s">
        <v>67</v>
      </c>
      <c r="T96" s="38" t="s">
        <v>77</v>
      </c>
      <c r="U96" s="38"/>
      <c r="V96" s="38" t="s">
        <v>88</v>
      </c>
      <c r="W96" s="38" t="s">
        <v>74</v>
      </c>
      <c r="X96" s="38" t="s">
        <v>60</v>
      </c>
      <c r="Y96" s="38" t="s">
        <v>88</v>
      </c>
      <c r="Z96" s="38" t="s">
        <v>78</v>
      </c>
      <c r="AA96" s="38" t="s">
        <v>60</v>
      </c>
      <c r="AB96" s="38" t="s">
        <v>68</v>
      </c>
      <c r="AC96" s="38" t="s">
        <v>60</v>
      </c>
      <c r="AD96" s="38" t="s">
        <v>88</v>
      </c>
      <c r="AE96" s="38" t="s">
        <v>60</v>
      </c>
      <c r="AF96" s="38"/>
      <c r="AG96" s="38" t="s">
        <v>60</v>
      </c>
      <c r="AH96" s="38" t="s">
        <v>73</v>
      </c>
      <c r="AI96" s="38" t="s">
        <v>60</v>
      </c>
      <c r="AJ96" s="38"/>
      <c r="AK96" s="38"/>
      <c r="AL96" s="38"/>
      <c r="AM96" s="38"/>
      <c r="AN96" s="38"/>
      <c r="AO96" s="38"/>
      <c r="AP96" s="38"/>
      <c r="AQ96" s="38"/>
      <c r="AR96" s="38"/>
      <c r="AS96" s="38"/>
    </row>
    <row r="97" spans="1:45">
      <c r="A97" s="34">
        <f t="shared" si="6"/>
        <v>2023</v>
      </c>
      <c r="B97" s="35">
        <f t="shared" si="7"/>
        <v>4</v>
      </c>
      <c r="C97" s="35">
        <f t="shared" si="8"/>
        <v>1</v>
      </c>
      <c r="D97" s="36">
        <f t="shared" si="9"/>
        <v>45017</v>
      </c>
      <c r="E97" s="37" t="str">
        <f t="shared" si="10"/>
        <v>sobota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</row>
    <row r="98" spans="1:45">
      <c r="A98" s="34">
        <f t="shared" si="6"/>
        <v>2023</v>
      </c>
      <c r="B98" s="35">
        <f t="shared" si="7"/>
        <v>4</v>
      </c>
      <c r="C98" s="35">
        <f t="shared" si="8"/>
        <v>2</v>
      </c>
      <c r="D98" s="36">
        <f t="shared" si="9"/>
        <v>45018</v>
      </c>
      <c r="E98" s="37" t="str">
        <f t="shared" si="10"/>
        <v>niedziela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</row>
    <row r="99" spans="1:45">
      <c r="A99" s="34">
        <f t="shared" si="6"/>
        <v>2023</v>
      </c>
      <c r="B99" s="35">
        <f t="shared" si="7"/>
        <v>4</v>
      </c>
      <c r="C99" s="35">
        <f t="shared" si="8"/>
        <v>3</v>
      </c>
      <c r="D99" s="36">
        <f t="shared" si="9"/>
        <v>45019</v>
      </c>
      <c r="E99" s="37" t="str">
        <f t="shared" si="10"/>
        <v>poniedziałek</v>
      </c>
      <c r="F99" s="38"/>
      <c r="G99" s="38" t="s">
        <v>59</v>
      </c>
      <c r="H99" s="38" t="s">
        <v>60</v>
      </c>
      <c r="I99" s="38" t="s">
        <v>60</v>
      </c>
      <c r="J99" s="38" t="s">
        <v>79</v>
      </c>
      <c r="K99" s="38" t="s">
        <v>77</v>
      </c>
      <c r="L99" s="38" t="s">
        <v>62</v>
      </c>
      <c r="M99" s="38" t="s">
        <v>82</v>
      </c>
      <c r="N99" s="38" t="s">
        <v>75</v>
      </c>
      <c r="O99" s="38" t="s">
        <v>83</v>
      </c>
      <c r="P99" s="38" t="s">
        <v>64</v>
      </c>
      <c r="Q99" s="38" t="s">
        <v>60</v>
      </c>
      <c r="R99" s="38" t="s">
        <v>66</v>
      </c>
      <c r="S99" s="38" t="s">
        <v>67</v>
      </c>
      <c r="T99" s="38" t="s">
        <v>69</v>
      </c>
      <c r="U99" s="38"/>
      <c r="V99" s="38" t="s">
        <v>69</v>
      </c>
      <c r="W99" s="38" t="s">
        <v>60</v>
      </c>
      <c r="X99" s="38" t="s">
        <v>71</v>
      </c>
      <c r="Y99" s="38" t="s">
        <v>84</v>
      </c>
      <c r="Z99" s="38" t="s">
        <v>78</v>
      </c>
      <c r="AA99" s="38" t="s">
        <v>60</v>
      </c>
      <c r="AB99" s="38" t="s">
        <v>68</v>
      </c>
      <c r="AC99" s="38" t="s">
        <v>60</v>
      </c>
      <c r="AD99" s="38" t="s">
        <v>60</v>
      </c>
      <c r="AE99" s="38" t="s">
        <v>60</v>
      </c>
      <c r="AF99" s="38"/>
      <c r="AG99" s="38" t="s">
        <v>60</v>
      </c>
      <c r="AH99" s="38" t="s">
        <v>60</v>
      </c>
      <c r="AI99" s="38" t="s">
        <v>60</v>
      </c>
      <c r="AJ99" s="38"/>
      <c r="AK99" s="38"/>
      <c r="AL99" s="38"/>
      <c r="AM99" s="38"/>
      <c r="AN99" s="38"/>
      <c r="AO99" s="38"/>
      <c r="AP99" s="38"/>
      <c r="AQ99" s="38"/>
      <c r="AR99" s="38"/>
      <c r="AS99" s="38"/>
    </row>
    <row r="100" spans="1:45">
      <c r="A100" s="34">
        <f t="shared" si="6"/>
        <v>2023</v>
      </c>
      <c r="B100" s="35">
        <f t="shared" si="7"/>
        <v>4</v>
      </c>
      <c r="C100" s="35">
        <f t="shared" si="8"/>
        <v>4</v>
      </c>
      <c r="D100" s="36">
        <f t="shared" si="9"/>
        <v>45020</v>
      </c>
      <c r="E100" s="37" t="str">
        <f t="shared" si="10"/>
        <v>wtorek</v>
      </c>
      <c r="F100" s="38"/>
      <c r="G100" s="38" t="s">
        <v>60</v>
      </c>
      <c r="H100" s="38" t="s">
        <v>60</v>
      </c>
      <c r="I100" s="38" t="s">
        <v>60</v>
      </c>
      <c r="J100" s="38" t="s">
        <v>79</v>
      </c>
      <c r="K100" s="38" t="s">
        <v>61</v>
      </c>
      <c r="L100" s="38" t="s">
        <v>62</v>
      </c>
      <c r="M100" s="38" t="s">
        <v>82</v>
      </c>
      <c r="N100" s="38" t="s">
        <v>63</v>
      </c>
      <c r="O100" s="38" t="s">
        <v>83</v>
      </c>
      <c r="P100" s="38" t="s">
        <v>64</v>
      </c>
      <c r="Q100" s="38" t="s">
        <v>65</v>
      </c>
      <c r="R100" s="38" t="s">
        <v>60</v>
      </c>
      <c r="S100" s="38" t="s">
        <v>67</v>
      </c>
      <c r="T100" s="38" t="s">
        <v>69</v>
      </c>
      <c r="U100" s="38"/>
      <c r="V100" s="38" t="s">
        <v>69</v>
      </c>
      <c r="W100" s="38" t="s">
        <v>74</v>
      </c>
      <c r="X100" s="38" t="s">
        <v>60</v>
      </c>
      <c r="Y100" s="38" t="s">
        <v>84</v>
      </c>
      <c r="Z100" s="38" t="s">
        <v>78</v>
      </c>
      <c r="AA100" s="38" t="s">
        <v>60</v>
      </c>
      <c r="AB100" s="38" t="s">
        <v>68</v>
      </c>
      <c r="AC100" s="38" t="s">
        <v>73</v>
      </c>
      <c r="AD100" s="38" t="s">
        <v>66</v>
      </c>
      <c r="AE100" s="38" t="s">
        <v>60</v>
      </c>
      <c r="AF100" s="38"/>
      <c r="AG100" s="38" t="s">
        <v>60</v>
      </c>
      <c r="AH100" s="38" t="s">
        <v>60</v>
      </c>
      <c r="AI100" s="38" t="s">
        <v>60</v>
      </c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</row>
    <row r="101" spans="1:45">
      <c r="A101" s="34">
        <f t="shared" si="6"/>
        <v>2023</v>
      </c>
      <c r="B101" s="35">
        <f t="shared" si="7"/>
        <v>4</v>
      </c>
      <c r="C101" s="35">
        <f t="shared" si="8"/>
        <v>5</v>
      </c>
      <c r="D101" s="36">
        <f t="shared" si="9"/>
        <v>45021</v>
      </c>
      <c r="E101" s="37" t="str">
        <f t="shared" si="10"/>
        <v>środa</v>
      </c>
      <c r="F101" s="38"/>
      <c r="G101" s="38" t="s">
        <v>60</v>
      </c>
      <c r="H101" s="38" t="s">
        <v>60</v>
      </c>
      <c r="I101" s="38" t="s">
        <v>85</v>
      </c>
      <c r="J101" s="38" t="s">
        <v>79</v>
      </c>
      <c r="K101" s="38" t="s">
        <v>61</v>
      </c>
      <c r="L101" s="38" t="s">
        <v>62</v>
      </c>
      <c r="M101" s="38" t="s">
        <v>82</v>
      </c>
      <c r="N101" s="38" t="s">
        <v>75</v>
      </c>
      <c r="O101" s="38" t="s">
        <v>83</v>
      </c>
      <c r="P101" s="38" t="s">
        <v>64</v>
      </c>
      <c r="Q101" s="38" t="s">
        <v>65</v>
      </c>
      <c r="R101" s="38" t="s">
        <v>60</v>
      </c>
      <c r="S101" s="38" t="s">
        <v>67</v>
      </c>
      <c r="T101" s="38" t="s">
        <v>69</v>
      </c>
      <c r="U101" s="38"/>
      <c r="V101" s="38" t="s">
        <v>69</v>
      </c>
      <c r="W101" s="38" t="s">
        <v>74</v>
      </c>
      <c r="X101" s="38" t="s">
        <v>78</v>
      </c>
      <c r="Y101" s="38" t="s">
        <v>60</v>
      </c>
      <c r="Z101" s="38" t="s">
        <v>60</v>
      </c>
      <c r="AA101" s="38" t="s">
        <v>71</v>
      </c>
      <c r="AB101" s="38" t="s">
        <v>68</v>
      </c>
      <c r="AC101" s="38" t="s">
        <v>60</v>
      </c>
      <c r="AD101" s="38" t="s">
        <v>66</v>
      </c>
      <c r="AE101" s="38" t="s">
        <v>60</v>
      </c>
      <c r="AF101" s="38"/>
      <c r="AG101" s="38" t="s">
        <v>60</v>
      </c>
      <c r="AH101" s="38" t="s">
        <v>73</v>
      </c>
      <c r="AI101" s="38" t="s">
        <v>60</v>
      </c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</row>
    <row r="102" spans="1:45">
      <c r="A102" s="34">
        <f t="shared" si="6"/>
        <v>2023</v>
      </c>
      <c r="B102" s="35">
        <f t="shared" si="7"/>
        <v>4</v>
      </c>
      <c r="C102" s="35">
        <f t="shared" si="8"/>
        <v>6</v>
      </c>
      <c r="D102" s="36">
        <f t="shared" si="9"/>
        <v>45022</v>
      </c>
      <c r="E102" s="37" t="str">
        <f t="shared" si="10"/>
        <v>czwartek</v>
      </c>
      <c r="F102" s="38"/>
      <c r="G102" s="38" t="s">
        <v>60</v>
      </c>
      <c r="H102" s="38" t="s">
        <v>60</v>
      </c>
      <c r="I102" s="38" t="s">
        <v>85</v>
      </c>
      <c r="J102" s="38" t="s">
        <v>60</v>
      </c>
      <c r="K102" s="38" t="s">
        <v>61</v>
      </c>
      <c r="L102" s="38" t="s">
        <v>62</v>
      </c>
      <c r="M102" s="38" t="s">
        <v>82</v>
      </c>
      <c r="N102" s="38" t="s">
        <v>75</v>
      </c>
      <c r="O102" s="38" t="s">
        <v>83</v>
      </c>
      <c r="P102" s="38" t="s">
        <v>64</v>
      </c>
      <c r="Q102" s="38" t="s">
        <v>65</v>
      </c>
      <c r="R102" s="38" t="s">
        <v>66</v>
      </c>
      <c r="S102" s="38" t="s">
        <v>67</v>
      </c>
      <c r="T102" s="38" t="s">
        <v>69</v>
      </c>
      <c r="U102" s="38"/>
      <c r="V102" s="38" t="s">
        <v>69</v>
      </c>
      <c r="W102" s="38" t="s">
        <v>60</v>
      </c>
      <c r="X102" s="38" t="s">
        <v>77</v>
      </c>
      <c r="Y102" s="38" t="s">
        <v>60</v>
      </c>
      <c r="Z102" s="38" t="s">
        <v>78</v>
      </c>
      <c r="AA102" s="38" t="s">
        <v>60</v>
      </c>
      <c r="AB102" s="38" t="s">
        <v>77</v>
      </c>
      <c r="AC102" s="38" t="s">
        <v>60</v>
      </c>
      <c r="AD102" s="38" t="s">
        <v>60</v>
      </c>
      <c r="AE102" s="38" t="s">
        <v>60</v>
      </c>
      <c r="AF102" s="38"/>
      <c r="AG102" s="38" t="s">
        <v>60</v>
      </c>
      <c r="AH102" s="38" t="s">
        <v>86</v>
      </c>
      <c r="AI102" s="38" t="s">
        <v>77</v>
      </c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</row>
    <row r="103" spans="1:45">
      <c r="A103" s="34">
        <f t="shared" si="6"/>
        <v>2023</v>
      </c>
      <c r="B103" s="35">
        <f t="shared" si="7"/>
        <v>4</v>
      </c>
      <c r="C103" s="35">
        <f t="shared" si="8"/>
        <v>7</v>
      </c>
      <c r="D103" s="36">
        <f t="shared" si="9"/>
        <v>45023</v>
      </c>
      <c r="E103" s="37" t="str">
        <f t="shared" si="10"/>
        <v>piątek</v>
      </c>
      <c r="F103" s="38" t="s">
        <v>69</v>
      </c>
      <c r="G103" s="38" t="s">
        <v>60</v>
      </c>
      <c r="H103" s="38" t="s">
        <v>60</v>
      </c>
      <c r="I103" s="38" t="s">
        <v>60</v>
      </c>
      <c r="J103" s="38" t="s">
        <v>60</v>
      </c>
      <c r="K103" s="38" t="s">
        <v>61</v>
      </c>
      <c r="L103" s="38" t="s">
        <v>62</v>
      </c>
      <c r="M103" s="38" t="s">
        <v>82</v>
      </c>
      <c r="N103" s="38" t="s">
        <v>70</v>
      </c>
      <c r="O103" s="38" t="s">
        <v>83</v>
      </c>
      <c r="P103" s="38" t="s">
        <v>60</v>
      </c>
      <c r="Q103" s="38" t="s">
        <v>65</v>
      </c>
      <c r="R103" s="38" t="s">
        <v>66</v>
      </c>
      <c r="S103" s="38" t="s">
        <v>67</v>
      </c>
      <c r="T103" s="38" t="s">
        <v>69</v>
      </c>
      <c r="U103" s="38"/>
      <c r="V103" s="38" t="s">
        <v>60</v>
      </c>
      <c r="W103" s="38" t="s">
        <v>60</v>
      </c>
      <c r="X103" s="38" t="s">
        <v>77</v>
      </c>
      <c r="Y103" s="38" t="s">
        <v>60</v>
      </c>
      <c r="Z103" s="38" t="s">
        <v>78</v>
      </c>
      <c r="AA103" s="38" t="s">
        <v>71</v>
      </c>
      <c r="AB103" s="38" t="s">
        <v>77</v>
      </c>
      <c r="AC103" s="38" t="s">
        <v>60</v>
      </c>
      <c r="AD103" s="38" t="s">
        <v>60</v>
      </c>
      <c r="AE103" s="38" t="s">
        <v>60</v>
      </c>
      <c r="AF103" s="38"/>
      <c r="AG103" s="38" t="s">
        <v>60</v>
      </c>
      <c r="AH103" s="38" t="s">
        <v>74</v>
      </c>
      <c r="AI103" s="38" t="s">
        <v>77</v>
      </c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</row>
    <row r="104" spans="1:45">
      <c r="A104" s="34">
        <f t="shared" si="6"/>
        <v>2023</v>
      </c>
      <c r="B104" s="35">
        <f t="shared" si="7"/>
        <v>4</v>
      </c>
      <c r="C104" s="35">
        <f t="shared" si="8"/>
        <v>8</v>
      </c>
      <c r="D104" s="36">
        <f t="shared" si="9"/>
        <v>45024</v>
      </c>
      <c r="E104" s="37" t="str">
        <f t="shared" si="10"/>
        <v>sobota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</row>
    <row r="105" spans="1:45">
      <c r="A105" s="34">
        <f t="shared" si="6"/>
        <v>2023</v>
      </c>
      <c r="B105" s="35">
        <f t="shared" si="7"/>
        <v>4</v>
      </c>
      <c r="C105" s="35">
        <f t="shared" si="8"/>
        <v>9</v>
      </c>
      <c r="D105" s="36">
        <f t="shared" si="9"/>
        <v>45025</v>
      </c>
      <c r="E105" s="37" t="str">
        <f t="shared" si="10"/>
        <v>niedziela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</row>
    <row r="106" spans="1:45">
      <c r="A106" s="34">
        <f t="shared" si="6"/>
        <v>2023</v>
      </c>
      <c r="B106" s="35">
        <f t="shared" si="7"/>
        <v>4</v>
      </c>
      <c r="C106" s="35">
        <f t="shared" si="8"/>
        <v>10</v>
      </c>
      <c r="D106" s="36">
        <f t="shared" si="9"/>
        <v>45026</v>
      </c>
      <c r="E106" s="37" t="s">
        <v>81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</row>
    <row r="107" spans="1:45">
      <c r="A107" s="34">
        <f t="shared" si="6"/>
        <v>2023</v>
      </c>
      <c r="B107" s="35">
        <f t="shared" si="7"/>
        <v>4</v>
      </c>
      <c r="C107" s="35">
        <f t="shared" si="8"/>
        <v>11</v>
      </c>
      <c r="D107" s="36">
        <f t="shared" si="9"/>
        <v>45027</v>
      </c>
      <c r="E107" s="37" t="str">
        <f t="shared" ref="E107:E126" si="11">TEXT(D107,"dddd")</f>
        <v>wtorek</v>
      </c>
      <c r="F107" s="38"/>
      <c r="G107" s="38" t="s">
        <v>59</v>
      </c>
      <c r="H107" s="38" t="s">
        <v>60</v>
      </c>
      <c r="I107" s="38" t="s">
        <v>85</v>
      </c>
      <c r="J107" s="39" t="s">
        <v>79</v>
      </c>
      <c r="K107" s="38" t="s">
        <v>61</v>
      </c>
      <c r="L107" s="38" t="s">
        <v>63</v>
      </c>
      <c r="M107" s="38" t="s">
        <v>82</v>
      </c>
      <c r="N107" s="38" t="s">
        <v>75</v>
      </c>
      <c r="O107" s="38" t="s">
        <v>83</v>
      </c>
      <c r="P107" s="38" t="s">
        <v>60</v>
      </c>
      <c r="Q107" s="38" t="s">
        <v>60</v>
      </c>
      <c r="R107" s="38" t="s">
        <v>60</v>
      </c>
      <c r="S107" s="38" t="s">
        <v>67</v>
      </c>
      <c r="T107" s="38" t="s">
        <v>69</v>
      </c>
      <c r="U107" s="38"/>
      <c r="V107" s="38" t="s">
        <v>69</v>
      </c>
      <c r="W107" s="38" t="s">
        <v>77</v>
      </c>
      <c r="X107" s="38" t="s">
        <v>77</v>
      </c>
      <c r="Y107" s="38" t="s">
        <v>60</v>
      </c>
      <c r="Z107" s="38" t="s">
        <v>60</v>
      </c>
      <c r="AA107" s="38" t="s">
        <v>60</v>
      </c>
      <c r="AB107" s="38" t="s">
        <v>77</v>
      </c>
      <c r="AC107" s="38" t="s">
        <v>77</v>
      </c>
      <c r="AD107" s="38" t="s">
        <v>60</v>
      </c>
      <c r="AE107" s="38" t="s">
        <v>60</v>
      </c>
      <c r="AF107" s="38"/>
      <c r="AG107" s="38" t="s">
        <v>60</v>
      </c>
      <c r="AH107" s="38" t="s">
        <v>78</v>
      </c>
      <c r="AI107" s="38" t="s">
        <v>60</v>
      </c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</row>
    <row r="108" spans="1:45">
      <c r="A108" s="34">
        <f t="shared" si="6"/>
        <v>2023</v>
      </c>
      <c r="B108" s="35">
        <f t="shared" si="7"/>
        <v>4</v>
      </c>
      <c r="C108" s="35">
        <f t="shared" si="8"/>
        <v>12</v>
      </c>
      <c r="D108" s="36">
        <f t="shared" si="9"/>
        <v>45028</v>
      </c>
      <c r="E108" s="37" t="str">
        <f t="shared" si="11"/>
        <v>środa</v>
      </c>
      <c r="F108" s="38"/>
      <c r="G108" s="38" t="s">
        <v>59</v>
      </c>
      <c r="H108" s="38" t="s">
        <v>60</v>
      </c>
      <c r="I108" s="38" t="s">
        <v>60</v>
      </c>
      <c r="J108" s="38" t="s">
        <v>79</v>
      </c>
      <c r="K108" s="38" t="s">
        <v>61</v>
      </c>
      <c r="L108" s="38" t="s">
        <v>63</v>
      </c>
      <c r="M108" s="38" t="s">
        <v>82</v>
      </c>
      <c r="N108" s="38" t="s">
        <v>75</v>
      </c>
      <c r="O108" s="38" t="s">
        <v>83</v>
      </c>
      <c r="P108" s="38" t="s">
        <v>64</v>
      </c>
      <c r="Q108" s="38" t="s">
        <v>65</v>
      </c>
      <c r="R108" s="38" t="s">
        <v>76</v>
      </c>
      <c r="S108" s="38" t="s">
        <v>67</v>
      </c>
      <c r="T108" s="38" t="s">
        <v>69</v>
      </c>
      <c r="U108" s="38"/>
      <c r="V108" s="38" t="s">
        <v>60</v>
      </c>
      <c r="W108" s="38" t="s">
        <v>60</v>
      </c>
      <c r="X108" s="38" t="s">
        <v>60</v>
      </c>
      <c r="Y108" s="38" t="s">
        <v>84</v>
      </c>
      <c r="Z108" s="38" t="s">
        <v>60</v>
      </c>
      <c r="AA108" s="38" t="s">
        <v>71</v>
      </c>
      <c r="AB108" s="38" t="s">
        <v>68</v>
      </c>
      <c r="AC108" s="38" t="s">
        <v>60</v>
      </c>
      <c r="AD108" s="38" t="s">
        <v>60</v>
      </c>
      <c r="AE108" s="38" t="s">
        <v>60</v>
      </c>
      <c r="AF108" s="38"/>
      <c r="AG108" s="38" t="s">
        <v>60</v>
      </c>
      <c r="AH108" s="38" t="s">
        <v>78</v>
      </c>
      <c r="AI108" s="38" t="s">
        <v>60</v>
      </c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</row>
    <row r="109" spans="1:45">
      <c r="A109" s="34">
        <f t="shared" si="6"/>
        <v>2023</v>
      </c>
      <c r="B109" s="35">
        <f t="shared" si="7"/>
        <v>4</v>
      </c>
      <c r="C109" s="35">
        <f t="shared" si="8"/>
        <v>13</v>
      </c>
      <c r="D109" s="36">
        <f t="shared" si="9"/>
        <v>45029</v>
      </c>
      <c r="E109" s="37" t="str">
        <f t="shared" si="11"/>
        <v>czwartek</v>
      </c>
      <c r="F109" s="38"/>
      <c r="G109" s="38" t="s">
        <v>59</v>
      </c>
      <c r="H109" s="38" t="s">
        <v>60</v>
      </c>
      <c r="I109" s="38" t="s">
        <v>60</v>
      </c>
      <c r="J109" s="38" t="s">
        <v>79</v>
      </c>
      <c r="K109" s="38" t="s">
        <v>61</v>
      </c>
      <c r="L109" s="38" t="s">
        <v>63</v>
      </c>
      <c r="M109" s="38" t="s">
        <v>82</v>
      </c>
      <c r="N109" s="38" t="s">
        <v>75</v>
      </c>
      <c r="O109" s="38" t="s">
        <v>83</v>
      </c>
      <c r="P109" s="38" t="s">
        <v>64</v>
      </c>
      <c r="Q109" s="38" t="s">
        <v>65</v>
      </c>
      <c r="R109" s="38" t="s">
        <v>60</v>
      </c>
      <c r="S109" s="38" t="s">
        <v>67</v>
      </c>
      <c r="T109" s="38" t="s">
        <v>69</v>
      </c>
      <c r="U109" s="38"/>
      <c r="V109" s="38" t="s">
        <v>69</v>
      </c>
      <c r="W109" s="38" t="s">
        <v>74</v>
      </c>
      <c r="X109" s="38" t="s">
        <v>71</v>
      </c>
      <c r="Y109" s="38" t="s">
        <v>84</v>
      </c>
      <c r="Z109" s="38" t="s">
        <v>78</v>
      </c>
      <c r="AA109" s="38" t="s">
        <v>60</v>
      </c>
      <c r="AB109" s="38" t="s">
        <v>68</v>
      </c>
      <c r="AC109" s="38" t="s">
        <v>60</v>
      </c>
      <c r="AD109" s="38" t="s">
        <v>77</v>
      </c>
      <c r="AE109" s="38" t="s">
        <v>60</v>
      </c>
      <c r="AF109" s="38"/>
      <c r="AG109" s="38" t="s">
        <v>60</v>
      </c>
      <c r="AH109" s="38" t="s">
        <v>60</v>
      </c>
      <c r="AI109" s="38" t="s">
        <v>60</v>
      </c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</row>
    <row r="110" spans="1:45">
      <c r="A110" s="34">
        <f t="shared" si="6"/>
        <v>2023</v>
      </c>
      <c r="B110" s="35">
        <f t="shared" si="7"/>
        <v>4</v>
      </c>
      <c r="C110" s="35">
        <f t="shared" si="8"/>
        <v>14</v>
      </c>
      <c r="D110" s="36">
        <f t="shared" si="9"/>
        <v>45030</v>
      </c>
      <c r="E110" s="37" t="str">
        <f t="shared" si="11"/>
        <v>piątek</v>
      </c>
      <c r="F110" s="38"/>
      <c r="G110" s="38" t="s">
        <v>60</v>
      </c>
      <c r="H110" s="38" t="s">
        <v>60</v>
      </c>
      <c r="I110" s="38" t="s">
        <v>85</v>
      </c>
      <c r="J110" s="38" t="s">
        <v>79</v>
      </c>
      <c r="K110" s="38" t="s">
        <v>61</v>
      </c>
      <c r="L110" s="38" t="s">
        <v>63</v>
      </c>
      <c r="M110" s="38" t="s">
        <v>63</v>
      </c>
      <c r="N110" s="38" t="s">
        <v>75</v>
      </c>
      <c r="O110" s="38" t="s">
        <v>83</v>
      </c>
      <c r="P110" s="38" t="s">
        <v>77</v>
      </c>
      <c r="Q110" s="38" t="s">
        <v>65</v>
      </c>
      <c r="R110" s="38" t="s">
        <v>66</v>
      </c>
      <c r="S110" s="38" t="s">
        <v>67</v>
      </c>
      <c r="T110" s="38" t="s">
        <v>69</v>
      </c>
      <c r="U110" s="38"/>
      <c r="V110" s="38" t="s">
        <v>69</v>
      </c>
      <c r="W110" s="38" t="s">
        <v>74</v>
      </c>
      <c r="X110" s="38" t="s">
        <v>60</v>
      </c>
      <c r="Y110" s="38" t="s">
        <v>84</v>
      </c>
      <c r="Z110" s="38" t="s">
        <v>78</v>
      </c>
      <c r="AA110" s="38" t="s">
        <v>71</v>
      </c>
      <c r="AB110" s="38" t="s">
        <v>68</v>
      </c>
      <c r="AC110" s="38" t="s">
        <v>60</v>
      </c>
      <c r="AD110" s="38" t="s">
        <v>77</v>
      </c>
      <c r="AE110" s="38" t="s">
        <v>60</v>
      </c>
      <c r="AF110" s="38"/>
      <c r="AG110" s="38" t="s">
        <v>60</v>
      </c>
      <c r="AH110" s="38" t="s">
        <v>60</v>
      </c>
      <c r="AI110" s="38" t="s">
        <v>60</v>
      </c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</row>
    <row r="111" spans="1:45">
      <c r="A111" s="34">
        <f t="shared" si="6"/>
        <v>2023</v>
      </c>
      <c r="B111" s="35">
        <f t="shared" si="7"/>
        <v>4</v>
      </c>
      <c r="C111" s="35">
        <f t="shared" si="8"/>
        <v>15</v>
      </c>
      <c r="D111" s="36">
        <f t="shared" si="9"/>
        <v>45031</v>
      </c>
      <c r="E111" s="37" t="str">
        <f t="shared" si="11"/>
        <v>sobota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</row>
    <row r="112" spans="1:45">
      <c r="A112" s="34">
        <f t="shared" si="6"/>
        <v>2023</v>
      </c>
      <c r="B112" s="35">
        <f t="shared" si="7"/>
        <v>4</v>
      </c>
      <c r="C112" s="35">
        <f t="shared" si="8"/>
        <v>16</v>
      </c>
      <c r="D112" s="36">
        <f t="shared" si="9"/>
        <v>45032</v>
      </c>
      <c r="E112" s="37" t="str">
        <f t="shared" si="11"/>
        <v>niedziela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</row>
    <row r="113" spans="1:45">
      <c r="A113" s="34">
        <f t="shared" si="6"/>
        <v>2023</v>
      </c>
      <c r="B113" s="35">
        <f t="shared" si="7"/>
        <v>4</v>
      </c>
      <c r="C113" s="35">
        <f t="shared" si="8"/>
        <v>17</v>
      </c>
      <c r="D113" s="36">
        <f t="shared" si="9"/>
        <v>45033</v>
      </c>
      <c r="E113" s="37" t="str">
        <f t="shared" si="11"/>
        <v>poniedziałek</v>
      </c>
      <c r="F113" s="38"/>
      <c r="G113" s="38" t="s">
        <v>77</v>
      </c>
      <c r="H113" s="38" t="s">
        <v>60</v>
      </c>
      <c r="I113" s="38" t="s">
        <v>85</v>
      </c>
      <c r="J113" s="38" t="s">
        <v>63</v>
      </c>
      <c r="K113" s="38" t="s">
        <v>61</v>
      </c>
      <c r="L113" s="38" t="s">
        <v>62</v>
      </c>
      <c r="M113" s="38" t="s">
        <v>82</v>
      </c>
      <c r="N113" s="38" t="s">
        <v>75</v>
      </c>
      <c r="O113" s="38" t="s">
        <v>83</v>
      </c>
      <c r="P113" s="38" t="s">
        <v>64</v>
      </c>
      <c r="Q113" s="38" t="s">
        <v>77</v>
      </c>
      <c r="R113" s="38" t="s">
        <v>60</v>
      </c>
      <c r="S113" s="38" t="s">
        <v>67</v>
      </c>
      <c r="T113" s="38" t="s">
        <v>69</v>
      </c>
      <c r="U113" s="38"/>
      <c r="V113" s="38" t="s">
        <v>69</v>
      </c>
      <c r="W113" s="38" t="s">
        <v>60</v>
      </c>
      <c r="X113" s="38" t="s">
        <v>71</v>
      </c>
      <c r="Y113" s="38" t="s">
        <v>63</v>
      </c>
      <c r="Z113" s="38" t="s">
        <v>78</v>
      </c>
      <c r="AA113" s="38" t="s">
        <v>60</v>
      </c>
      <c r="AB113" s="38" t="s">
        <v>68</v>
      </c>
      <c r="AC113" s="38" t="s">
        <v>73</v>
      </c>
      <c r="AD113" s="38" t="s">
        <v>66</v>
      </c>
      <c r="AE113" s="38" t="s">
        <v>60</v>
      </c>
      <c r="AF113" s="38"/>
      <c r="AG113" s="38" t="s">
        <v>60</v>
      </c>
      <c r="AH113" s="38" t="s">
        <v>60</v>
      </c>
      <c r="AI113" s="38" t="s">
        <v>60</v>
      </c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</row>
    <row r="114" spans="1:45">
      <c r="A114" s="34">
        <f t="shared" si="6"/>
        <v>2023</v>
      </c>
      <c r="B114" s="35">
        <f t="shared" si="7"/>
        <v>4</v>
      </c>
      <c r="C114" s="35">
        <f t="shared" si="8"/>
        <v>18</v>
      </c>
      <c r="D114" s="36">
        <f t="shared" si="9"/>
        <v>45034</v>
      </c>
      <c r="E114" s="37" t="str">
        <f t="shared" si="11"/>
        <v>wtorek</v>
      </c>
      <c r="F114" s="38"/>
      <c r="G114" s="38" t="s">
        <v>59</v>
      </c>
      <c r="H114" s="38" t="s">
        <v>60</v>
      </c>
      <c r="I114" s="38" t="s">
        <v>85</v>
      </c>
      <c r="J114" s="38" t="s">
        <v>79</v>
      </c>
      <c r="K114" s="38" t="s">
        <v>61</v>
      </c>
      <c r="L114" s="38" t="s">
        <v>62</v>
      </c>
      <c r="M114" s="38" t="s">
        <v>82</v>
      </c>
      <c r="N114" s="38" t="s">
        <v>75</v>
      </c>
      <c r="O114" s="38" t="s">
        <v>83</v>
      </c>
      <c r="P114" s="38" t="s">
        <v>60</v>
      </c>
      <c r="Q114" s="38" t="s">
        <v>77</v>
      </c>
      <c r="R114" s="38" t="s">
        <v>60</v>
      </c>
      <c r="S114" s="38" t="s">
        <v>67</v>
      </c>
      <c r="T114" s="38" t="s">
        <v>69</v>
      </c>
      <c r="U114" s="38"/>
      <c r="V114" s="38" t="s">
        <v>69</v>
      </c>
      <c r="W114" s="38" t="s">
        <v>74</v>
      </c>
      <c r="X114" s="38" t="s">
        <v>60</v>
      </c>
      <c r="Y114" s="38" t="s">
        <v>88</v>
      </c>
      <c r="Z114" s="38" t="s">
        <v>78</v>
      </c>
      <c r="AA114" s="38" t="s">
        <v>71</v>
      </c>
      <c r="AB114" s="38" t="s">
        <v>68</v>
      </c>
      <c r="AC114" s="38" t="s">
        <v>60</v>
      </c>
      <c r="AD114" s="38" t="s">
        <v>66</v>
      </c>
      <c r="AE114" s="38" t="s">
        <v>60</v>
      </c>
      <c r="AF114" s="38"/>
      <c r="AG114" s="38" t="s">
        <v>60</v>
      </c>
      <c r="AH114" s="38" t="s">
        <v>60</v>
      </c>
      <c r="AI114" s="38" t="s">
        <v>60</v>
      </c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</row>
    <row r="115" spans="1:45">
      <c r="A115" s="34">
        <f t="shared" si="6"/>
        <v>2023</v>
      </c>
      <c r="B115" s="35">
        <f t="shared" si="7"/>
        <v>4</v>
      </c>
      <c r="C115" s="35">
        <f t="shared" si="8"/>
        <v>19</v>
      </c>
      <c r="D115" s="36">
        <f t="shared" si="9"/>
        <v>45035</v>
      </c>
      <c r="E115" s="37" t="str">
        <f t="shared" si="11"/>
        <v>środa</v>
      </c>
      <c r="F115" s="38"/>
      <c r="G115" s="38" t="s">
        <v>59</v>
      </c>
      <c r="H115" s="38" t="s">
        <v>60</v>
      </c>
      <c r="I115" s="38" t="s">
        <v>85</v>
      </c>
      <c r="J115" s="38" t="s">
        <v>79</v>
      </c>
      <c r="K115" s="38" t="s">
        <v>61</v>
      </c>
      <c r="L115" s="38" t="s">
        <v>60</v>
      </c>
      <c r="M115" s="38" t="s">
        <v>77</v>
      </c>
      <c r="N115" s="38" t="s">
        <v>75</v>
      </c>
      <c r="O115" s="38" t="s">
        <v>77</v>
      </c>
      <c r="P115" s="38" t="s">
        <v>64</v>
      </c>
      <c r="Q115" s="38" t="s">
        <v>60</v>
      </c>
      <c r="R115" s="38" t="s">
        <v>60</v>
      </c>
      <c r="S115" s="38" t="s">
        <v>67</v>
      </c>
      <c r="T115" s="38" t="s">
        <v>63</v>
      </c>
      <c r="U115" s="38"/>
      <c r="V115" s="38" t="s">
        <v>60</v>
      </c>
      <c r="W115" s="38" t="s">
        <v>74</v>
      </c>
      <c r="X115" s="38" t="s">
        <v>71</v>
      </c>
      <c r="Y115" s="38" t="s">
        <v>88</v>
      </c>
      <c r="Z115" s="38" t="s">
        <v>78</v>
      </c>
      <c r="AA115" s="38" t="s">
        <v>60</v>
      </c>
      <c r="AB115" s="38" t="s">
        <v>68</v>
      </c>
      <c r="AC115" s="38" t="s">
        <v>73</v>
      </c>
      <c r="AD115" s="38" t="s">
        <v>66</v>
      </c>
      <c r="AE115" s="38" t="s">
        <v>60</v>
      </c>
      <c r="AF115" s="38"/>
      <c r="AG115" s="38" t="s">
        <v>77</v>
      </c>
      <c r="AH115" s="38" t="s">
        <v>84</v>
      </c>
      <c r="AI115" s="38" t="s">
        <v>60</v>
      </c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</row>
    <row r="116" spans="1:45">
      <c r="A116" s="34">
        <f t="shared" si="6"/>
        <v>2023</v>
      </c>
      <c r="B116" s="35">
        <f t="shared" si="7"/>
        <v>4</v>
      </c>
      <c r="C116" s="35">
        <f t="shared" si="8"/>
        <v>20</v>
      </c>
      <c r="D116" s="36">
        <f t="shared" si="9"/>
        <v>45036</v>
      </c>
      <c r="E116" s="37" t="str">
        <f t="shared" si="11"/>
        <v>czwartek</v>
      </c>
      <c r="F116" s="38"/>
      <c r="G116" s="38" t="s">
        <v>59</v>
      </c>
      <c r="H116" s="38" t="s">
        <v>60</v>
      </c>
      <c r="I116" s="38" t="s">
        <v>85</v>
      </c>
      <c r="J116" s="38" t="s">
        <v>60</v>
      </c>
      <c r="K116" s="38" t="s">
        <v>61</v>
      </c>
      <c r="L116" s="38" t="s">
        <v>62</v>
      </c>
      <c r="M116" s="38" t="s">
        <v>82</v>
      </c>
      <c r="N116" s="38" t="s">
        <v>70</v>
      </c>
      <c r="O116" s="38" t="s">
        <v>83</v>
      </c>
      <c r="P116" s="38" t="s">
        <v>60</v>
      </c>
      <c r="Q116" s="38" t="s">
        <v>65</v>
      </c>
      <c r="R116" s="38" t="s">
        <v>60</v>
      </c>
      <c r="S116" s="38" t="s">
        <v>67</v>
      </c>
      <c r="T116" s="38" t="s">
        <v>69</v>
      </c>
      <c r="U116" s="38"/>
      <c r="V116" s="38" t="s">
        <v>60</v>
      </c>
      <c r="W116" s="38" t="s">
        <v>74</v>
      </c>
      <c r="X116" s="38" t="s">
        <v>60</v>
      </c>
      <c r="Y116" s="38" t="s">
        <v>88</v>
      </c>
      <c r="Z116" s="38" t="s">
        <v>60</v>
      </c>
      <c r="AA116" s="38" t="s">
        <v>71</v>
      </c>
      <c r="AB116" s="38" t="s">
        <v>68</v>
      </c>
      <c r="AC116" s="38" t="s">
        <v>60</v>
      </c>
      <c r="AD116" s="38" t="s">
        <v>66</v>
      </c>
      <c r="AE116" s="38" t="s">
        <v>60</v>
      </c>
      <c r="AF116" s="38"/>
      <c r="AG116" s="38" t="s">
        <v>77</v>
      </c>
      <c r="AH116" s="38" t="s">
        <v>84</v>
      </c>
      <c r="AI116" s="38" t="s">
        <v>60</v>
      </c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</row>
    <row r="117" spans="1:45">
      <c r="A117" s="34">
        <f t="shared" si="6"/>
        <v>2023</v>
      </c>
      <c r="B117" s="35">
        <f t="shared" si="7"/>
        <v>4</v>
      </c>
      <c r="C117" s="35">
        <f t="shared" si="8"/>
        <v>21</v>
      </c>
      <c r="D117" s="36">
        <f t="shared" si="9"/>
        <v>45037</v>
      </c>
      <c r="E117" s="37" t="str">
        <f t="shared" si="11"/>
        <v>piątek</v>
      </c>
      <c r="F117" s="38"/>
      <c r="G117" s="38" t="s">
        <v>60</v>
      </c>
      <c r="H117" s="38" t="s">
        <v>60</v>
      </c>
      <c r="I117" s="38" t="s">
        <v>85</v>
      </c>
      <c r="J117" s="38" t="s">
        <v>79</v>
      </c>
      <c r="K117" s="38" t="s">
        <v>61</v>
      </c>
      <c r="L117" s="38" t="s">
        <v>62</v>
      </c>
      <c r="M117" s="38" t="s">
        <v>82</v>
      </c>
      <c r="N117" s="38" t="s">
        <v>70</v>
      </c>
      <c r="O117" s="38" t="s">
        <v>83</v>
      </c>
      <c r="P117" s="38" t="s">
        <v>64</v>
      </c>
      <c r="Q117" s="38" t="s">
        <v>65</v>
      </c>
      <c r="R117" s="38" t="s">
        <v>60</v>
      </c>
      <c r="S117" s="38" t="s">
        <v>67</v>
      </c>
      <c r="T117" s="38" t="s">
        <v>69</v>
      </c>
      <c r="U117" s="38"/>
      <c r="V117" s="38" t="s">
        <v>69</v>
      </c>
      <c r="W117" s="38" t="s">
        <v>74</v>
      </c>
      <c r="X117" s="38" t="s">
        <v>71</v>
      </c>
      <c r="Y117" s="38" t="s">
        <v>88</v>
      </c>
      <c r="Z117" s="38" t="s">
        <v>60</v>
      </c>
      <c r="AA117" s="38" t="s">
        <v>60</v>
      </c>
      <c r="AB117" s="38" t="s">
        <v>68</v>
      </c>
      <c r="AC117" s="38" t="s">
        <v>73</v>
      </c>
      <c r="AD117" s="38" t="s">
        <v>60</v>
      </c>
      <c r="AE117" s="38" t="s">
        <v>60</v>
      </c>
      <c r="AF117" s="38"/>
      <c r="AG117" s="38" t="s">
        <v>77</v>
      </c>
      <c r="AH117" s="38" t="s">
        <v>60</v>
      </c>
      <c r="AI117" s="38" t="s">
        <v>60</v>
      </c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</row>
    <row r="118" spans="1:45">
      <c r="A118" s="34">
        <f t="shared" si="6"/>
        <v>2023</v>
      </c>
      <c r="B118" s="35">
        <f t="shared" si="7"/>
        <v>4</v>
      </c>
      <c r="C118" s="35">
        <f t="shared" si="8"/>
        <v>22</v>
      </c>
      <c r="D118" s="36">
        <f t="shared" si="9"/>
        <v>45038</v>
      </c>
      <c r="E118" s="37" t="str">
        <f t="shared" si="11"/>
        <v>sobota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</row>
    <row r="119" spans="1:45">
      <c r="A119" s="34">
        <f t="shared" si="6"/>
        <v>2023</v>
      </c>
      <c r="B119" s="35">
        <f t="shared" si="7"/>
        <v>4</v>
      </c>
      <c r="C119" s="35">
        <f t="shared" si="8"/>
        <v>23</v>
      </c>
      <c r="D119" s="36">
        <f t="shared" si="9"/>
        <v>45039</v>
      </c>
      <c r="E119" s="37" t="str">
        <f t="shared" si="11"/>
        <v>niedziela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</row>
    <row r="120" spans="1:45">
      <c r="A120" s="34">
        <f t="shared" si="6"/>
        <v>2023</v>
      </c>
      <c r="B120" s="35">
        <f t="shared" si="7"/>
        <v>4</v>
      </c>
      <c r="C120" s="35">
        <f t="shared" si="8"/>
        <v>24</v>
      </c>
      <c r="D120" s="36">
        <f t="shared" si="9"/>
        <v>45040</v>
      </c>
      <c r="E120" s="37" t="str">
        <f t="shared" si="11"/>
        <v>poniedziałek</v>
      </c>
      <c r="F120" s="38"/>
      <c r="G120" s="38" t="s">
        <v>59</v>
      </c>
      <c r="H120" s="38" t="s">
        <v>60</v>
      </c>
      <c r="I120" s="38" t="s">
        <v>85</v>
      </c>
      <c r="J120" s="38" t="s">
        <v>79</v>
      </c>
      <c r="K120" s="38" t="s">
        <v>61</v>
      </c>
      <c r="L120" s="38" t="s">
        <v>62</v>
      </c>
      <c r="M120" s="38" t="s">
        <v>82</v>
      </c>
      <c r="N120" s="38" t="s">
        <v>75</v>
      </c>
      <c r="O120" s="38" t="s">
        <v>83</v>
      </c>
      <c r="P120" s="38" t="s">
        <v>64</v>
      </c>
      <c r="Q120" s="38" t="s">
        <v>65</v>
      </c>
      <c r="R120" s="38" t="s">
        <v>60</v>
      </c>
      <c r="S120" s="38" t="s">
        <v>67</v>
      </c>
      <c r="T120" s="38" t="s">
        <v>69</v>
      </c>
      <c r="U120" s="38"/>
      <c r="V120" s="38" t="s">
        <v>69</v>
      </c>
      <c r="W120" s="38" t="s">
        <v>74</v>
      </c>
      <c r="X120" s="38" t="s">
        <v>60</v>
      </c>
      <c r="Y120" s="38" t="s">
        <v>84</v>
      </c>
      <c r="Z120" s="38" t="s">
        <v>60</v>
      </c>
      <c r="AA120" s="38" t="s">
        <v>71</v>
      </c>
      <c r="AB120" s="38" t="s">
        <v>68</v>
      </c>
      <c r="AC120" s="38" t="s">
        <v>73</v>
      </c>
      <c r="AD120" s="38" t="s">
        <v>66</v>
      </c>
      <c r="AE120" s="38" t="s">
        <v>60</v>
      </c>
      <c r="AF120" s="38"/>
      <c r="AG120" s="38" t="s">
        <v>60</v>
      </c>
      <c r="AH120" s="38" t="s">
        <v>60</v>
      </c>
      <c r="AI120" s="38" t="s">
        <v>60</v>
      </c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</row>
    <row r="121" spans="1:45">
      <c r="A121" s="34">
        <f t="shared" si="6"/>
        <v>2023</v>
      </c>
      <c r="B121" s="35">
        <f t="shared" si="7"/>
        <v>4</v>
      </c>
      <c r="C121" s="35">
        <f t="shared" si="8"/>
        <v>25</v>
      </c>
      <c r="D121" s="36">
        <f t="shared" si="9"/>
        <v>45041</v>
      </c>
      <c r="E121" s="37" t="str">
        <f t="shared" si="11"/>
        <v>wtorek</v>
      </c>
      <c r="F121" s="38"/>
      <c r="G121" s="38" t="s">
        <v>59</v>
      </c>
      <c r="H121" s="38" t="s">
        <v>60</v>
      </c>
      <c r="I121" s="38" t="s">
        <v>85</v>
      </c>
      <c r="J121" s="38" t="s">
        <v>79</v>
      </c>
      <c r="K121" s="38" t="s">
        <v>61</v>
      </c>
      <c r="L121" s="38" t="s">
        <v>62</v>
      </c>
      <c r="M121" s="38" t="s">
        <v>82</v>
      </c>
      <c r="N121" s="38" t="s">
        <v>75</v>
      </c>
      <c r="O121" s="38" t="s">
        <v>83</v>
      </c>
      <c r="P121" s="38" t="s">
        <v>64</v>
      </c>
      <c r="Q121" s="38" t="s">
        <v>60</v>
      </c>
      <c r="R121" s="38" t="s">
        <v>60</v>
      </c>
      <c r="S121" s="38" t="s">
        <v>67</v>
      </c>
      <c r="T121" s="38" t="s">
        <v>69</v>
      </c>
      <c r="U121" s="38"/>
      <c r="V121" s="38" t="s">
        <v>60</v>
      </c>
      <c r="W121" s="38" t="s">
        <v>74</v>
      </c>
      <c r="X121" s="38" t="s">
        <v>60</v>
      </c>
      <c r="Y121" s="38" t="s">
        <v>84</v>
      </c>
      <c r="Z121" s="38" t="s">
        <v>60</v>
      </c>
      <c r="AA121" s="38" t="s">
        <v>71</v>
      </c>
      <c r="AB121" s="38" t="s">
        <v>68</v>
      </c>
      <c r="AC121" s="38" t="s">
        <v>60</v>
      </c>
      <c r="AD121" s="38" t="s">
        <v>60</v>
      </c>
      <c r="AE121" s="38" t="s">
        <v>60</v>
      </c>
      <c r="AF121" s="38"/>
      <c r="AG121" s="38" t="s">
        <v>60</v>
      </c>
      <c r="AH121" s="38" t="s">
        <v>60</v>
      </c>
      <c r="AI121" s="38" t="s">
        <v>60</v>
      </c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</row>
    <row r="122" spans="1:45">
      <c r="A122" s="34">
        <f t="shared" si="6"/>
        <v>2023</v>
      </c>
      <c r="B122" s="35">
        <f t="shared" si="7"/>
        <v>4</v>
      </c>
      <c r="C122" s="35">
        <f t="shared" si="8"/>
        <v>26</v>
      </c>
      <c r="D122" s="36">
        <f t="shared" si="9"/>
        <v>45042</v>
      </c>
      <c r="E122" s="37" t="str">
        <f t="shared" si="11"/>
        <v>środa</v>
      </c>
      <c r="F122" s="38"/>
      <c r="G122" s="38" t="s">
        <v>59</v>
      </c>
      <c r="H122" s="38" t="s">
        <v>60</v>
      </c>
      <c r="I122" s="38" t="s">
        <v>85</v>
      </c>
      <c r="J122" s="38" t="s">
        <v>79</v>
      </c>
      <c r="K122" s="38" t="s">
        <v>61</v>
      </c>
      <c r="L122" s="38" t="s">
        <v>62</v>
      </c>
      <c r="M122" s="38" t="s">
        <v>82</v>
      </c>
      <c r="N122" s="38" t="s">
        <v>75</v>
      </c>
      <c r="O122" s="38" t="s">
        <v>83</v>
      </c>
      <c r="P122" s="38" t="s">
        <v>64</v>
      </c>
      <c r="Q122" s="38" t="s">
        <v>65</v>
      </c>
      <c r="R122" s="38" t="s">
        <v>78</v>
      </c>
      <c r="S122" s="38" t="s">
        <v>67</v>
      </c>
      <c r="T122" s="38" t="s">
        <v>69</v>
      </c>
      <c r="U122" s="38"/>
      <c r="V122" s="38" t="s">
        <v>60</v>
      </c>
      <c r="W122" s="38" t="s">
        <v>74</v>
      </c>
      <c r="X122" s="38" t="s">
        <v>71</v>
      </c>
      <c r="Y122" s="38" t="s">
        <v>84</v>
      </c>
      <c r="Z122" s="38" t="s">
        <v>60</v>
      </c>
      <c r="AA122" s="38" t="s">
        <v>60</v>
      </c>
      <c r="AB122" s="38" t="s">
        <v>68</v>
      </c>
      <c r="AC122" s="38" t="s">
        <v>73</v>
      </c>
      <c r="AD122" s="38" t="s">
        <v>66</v>
      </c>
      <c r="AE122" s="38" t="s">
        <v>60</v>
      </c>
      <c r="AF122" s="38"/>
      <c r="AG122" s="38" t="s">
        <v>60</v>
      </c>
      <c r="AH122" s="38" t="s">
        <v>60</v>
      </c>
      <c r="AI122" s="38" t="s">
        <v>60</v>
      </c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</row>
    <row r="123" spans="1:45">
      <c r="A123" s="34">
        <f t="shared" si="6"/>
        <v>2023</v>
      </c>
      <c r="B123" s="35">
        <f t="shared" si="7"/>
        <v>4</v>
      </c>
      <c r="C123" s="35">
        <f t="shared" si="8"/>
        <v>27</v>
      </c>
      <c r="D123" s="36">
        <f t="shared" si="9"/>
        <v>45043</v>
      </c>
      <c r="E123" s="37" t="str">
        <f t="shared" si="11"/>
        <v>czwartek</v>
      </c>
      <c r="F123" s="38"/>
      <c r="G123" s="38" t="s">
        <v>59</v>
      </c>
      <c r="H123" s="38" t="s">
        <v>60</v>
      </c>
      <c r="I123" s="38" t="s">
        <v>60</v>
      </c>
      <c r="J123" s="38" t="s">
        <v>60</v>
      </c>
      <c r="K123" s="38" t="s">
        <v>61</v>
      </c>
      <c r="L123" s="38" t="s">
        <v>62</v>
      </c>
      <c r="M123" s="38" t="s">
        <v>82</v>
      </c>
      <c r="N123" s="38" t="s">
        <v>75</v>
      </c>
      <c r="O123" s="38" t="s">
        <v>83</v>
      </c>
      <c r="P123" s="38" t="s">
        <v>77</v>
      </c>
      <c r="Q123" s="38" t="s">
        <v>65</v>
      </c>
      <c r="R123" s="38" t="s">
        <v>60</v>
      </c>
      <c r="S123" s="38" t="s">
        <v>67</v>
      </c>
      <c r="T123" s="38" t="s">
        <v>69</v>
      </c>
      <c r="U123" s="38"/>
      <c r="V123" s="38" t="s">
        <v>60</v>
      </c>
      <c r="W123" s="38" t="s">
        <v>74</v>
      </c>
      <c r="X123" s="38" t="s">
        <v>73</v>
      </c>
      <c r="Y123" s="38" t="s">
        <v>84</v>
      </c>
      <c r="Z123" s="38" t="s">
        <v>60</v>
      </c>
      <c r="AA123" s="38" t="s">
        <v>71</v>
      </c>
      <c r="AB123" s="38" t="s">
        <v>68</v>
      </c>
      <c r="AC123" s="38" t="s">
        <v>60</v>
      </c>
      <c r="AD123" s="38" t="s">
        <v>66</v>
      </c>
      <c r="AE123" s="38" t="s">
        <v>60</v>
      </c>
      <c r="AF123" s="38"/>
      <c r="AG123" s="38" t="s">
        <v>60</v>
      </c>
      <c r="AH123" s="38" t="s">
        <v>60</v>
      </c>
      <c r="AI123" s="38" t="s">
        <v>60</v>
      </c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</row>
    <row r="124" spans="1:45">
      <c r="A124" s="34">
        <f t="shared" si="6"/>
        <v>2023</v>
      </c>
      <c r="B124" s="35">
        <f t="shared" si="7"/>
        <v>4</v>
      </c>
      <c r="C124" s="35">
        <f t="shared" si="8"/>
        <v>28</v>
      </c>
      <c r="D124" s="36">
        <f t="shared" si="9"/>
        <v>45044</v>
      </c>
      <c r="E124" s="37" t="str">
        <f t="shared" si="11"/>
        <v>piątek</v>
      </c>
      <c r="F124" s="38"/>
      <c r="G124" s="38" t="s">
        <v>60</v>
      </c>
      <c r="H124" s="38" t="s">
        <v>60</v>
      </c>
      <c r="I124" s="38" t="s">
        <v>60</v>
      </c>
      <c r="J124" s="38" t="s">
        <v>60</v>
      </c>
      <c r="K124" s="38" t="s">
        <v>61</v>
      </c>
      <c r="L124" s="38" t="s">
        <v>62</v>
      </c>
      <c r="M124" s="38" t="s">
        <v>82</v>
      </c>
      <c r="N124" s="38" t="s">
        <v>70</v>
      </c>
      <c r="O124" s="38" t="s">
        <v>83</v>
      </c>
      <c r="P124" s="38" t="s">
        <v>64</v>
      </c>
      <c r="Q124" s="38" t="s">
        <v>65</v>
      </c>
      <c r="R124" s="38" t="s">
        <v>60</v>
      </c>
      <c r="S124" s="38" t="s">
        <v>67</v>
      </c>
      <c r="T124" s="38" t="s">
        <v>69</v>
      </c>
      <c r="U124" s="38"/>
      <c r="V124" s="38" t="s">
        <v>69</v>
      </c>
      <c r="W124" s="38" t="s">
        <v>60</v>
      </c>
      <c r="X124" s="38" t="s">
        <v>60</v>
      </c>
      <c r="Y124" s="38" t="s">
        <v>60</v>
      </c>
      <c r="Z124" s="38" t="s">
        <v>78</v>
      </c>
      <c r="AA124" s="38" t="s">
        <v>60</v>
      </c>
      <c r="AB124" s="38" t="s">
        <v>68</v>
      </c>
      <c r="AC124" s="38" t="s">
        <v>73</v>
      </c>
      <c r="AD124" s="38" t="s">
        <v>60</v>
      </c>
      <c r="AE124" s="38" t="s">
        <v>60</v>
      </c>
      <c r="AF124" s="38"/>
      <c r="AG124" s="38" t="s">
        <v>60</v>
      </c>
      <c r="AH124" s="38" t="s">
        <v>71</v>
      </c>
      <c r="AI124" s="38" t="s">
        <v>63</v>
      </c>
      <c r="AJ124" s="38" t="s">
        <v>74</v>
      </c>
      <c r="AK124" s="38"/>
      <c r="AL124" s="38"/>
      <c r="AM124" s="38"/>
      <c r="AN124" s="38"/>
      <c r="AO124" s="38"/>
      <c r="AP124" s="38"/>
      <c r="AQ124" s="38"/>
      <c r="AR124" s="38"/>
      <c r="AS124" s="38"/>
    </row>
    <row r="125" spans="1:45">
      <c r="A125" s="34">
        <f t="shared" si="6"/>
        <v>2023</v>
      </c>
      <c r="B125" s="35">
        <f t="shared" si="7"/>
        <v>4</v>
      </c>
      <c r="C125" s="35">
        <f t="shared" si="8"/>
        <v>29</v>
      </c>
      <c r="D125" s="36">
        <f t="shared" si="9"/>
        <v>45045</v>
      </c>
      <c r="E125" s="37" t="str">
        <f t="shared" si="11"/>
        <v>sobota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 t="s">
        <v>60</v>
      </c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</row>
    <row r="126" spans="1:45">
      <c r="A126" s="34">
        <f t="shared" si="6"/>
        <v>2023</v>
      </c>
      <c r="B126" s="35">
        <f t="shared" si="7"/>
        <v>4</v>
      </c>
      <c r="C126" s="35">
        <f t="shared" si="8"/>
        <v>30</v>
      </c>
      <c r="D126" s="36">
        <f t="shared" si="9"/>
        <v>45046</v>
      </c>
      <c r="E126" s="37" t="str">
        <f t="shared" si="11"/>
        <v>niedziela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</row>
    <row r="127" spans="1:45">
      <c r="A127" s="34">
        <f t="shared" si="6"/>
        <v>2023</v>
      </c>
      <c r="B127" s="35">
        <f t="shared" si="7"/>
        <v>5</v>
      </c>
      <c r="C127" s="35">
        <f t="shared" si="8"/>
        <v>1</v>
      </c>
      <c r="D127" s="36">
        <f t="shared" si="9"/>
        <v>45047</v>
      </c>
      <c r="E127" s="37" t="s">
        <v>81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</row>
    <row r="128" spans="1:45">
      <c r="A128" s="34">
        <f t="shared" si="6"/>
        <v>2023</v>
      </c>
      <c r="B128" s="35">
        <f t="shared" si="7"/>
        <v>5</v>
      </c>
      <c r="C128" s="35">
        <f t="shared" si="8"/>
        <v>2</v>
      </c>
      <c r="D128" s="36">
        <f t="shared" si="9"/>
        <v>45048</v>
      </c>
      <c r="E128" s="37" t="str">
        <f>TEXT(D128,"dddd")</f>
        <v>wtorek</v>
      </c>
      <c r="F128" s="38"/>
      <c r="G128" s="38" t="s">
        <v>77</v>
      </c>
      <c r="H128" s="38"/>
      <c r="I128" s="38" t="s">
        <v>77</v>
      </c>
      <c r="J128" s="38" t="s">
        <v>77</v>
      </c>
      <c r="K128" s="38" t="s">
        <v>77</v>
      </c>
      <c r="L128" s="38" t="s">
        <v>77</v>
      </c>
      <c r="M128" s="38" t="s">
        <v>77</v>
      </c>
      <c r="N128" s="38" t="s">
        <v>77</v>
      </c>
      <c r="O128" s="38" t="s">
        <v>77</v>
      </c>
      <c r="P128" s="38" t="s">
        <v>64</v>
      </c>
      <c r="Q128" s="38" t="s">
        <v>60</v>
      </c>
      <c r="R128" s="38" t="s">
        <v>63</v>
      </c>
      <c r="S128" s="38" t="s">
        <v>63</v>
      </c>
      <c r="T128" s="38" t="s">
        <v>63</v>
      </c>
      <c r="U128" s="38"/>
      <c r="V128" s="38" t="s">
        <v>63</v>
      </c>
      <c r="W128" s="38" t="s">
        <v>77</v>
      </c>
      <c r="X128" s="38" t="s">
        <v>77</v>
      </c>
      <c r="Y128" s="38" t="s">
        <v>63</v>
      </c>
      <c r="Z128" s="38" t="s">
        <v>63</v>
      </c>
      <c r="AA128" s="38" t="s">
        <v>63</v>
      </c>
      <c r="AB128" s="38" t="s">
        <v>63</v>
      </c>
      <c r="AC128" s="38" t="s">
        <v>77</v>
      </c>
      <c r="AD128" s="38" t="s">
        <v>77</v>
      </c>
      <c r="AE128" s="38" t="s">
        <v>60</v>
      </c>
      <c r="AF128" s="38" t="s">
        <v>77</v>
      </c>
      <c r="AG128" s="38" t="s">
        <v>77</v>
      </c>
      <c r="AH128" s="38" t="s">
        <v>89</v>
      </c>
      <c r="AI128" s="38" t="s">
        <v>63</v>
      </c>
      <c r="AJ128" s="38" t="s">
        <v>77</v>
      </c>
      <c r="AK128" s="38"/>
      <c r="AL128" s="38"/>
      <c r="AM128" s="38"/>
      <c r="AN128" s="38"/>
      <c r="AO128" s="38"/>
      <c r="AP128" s="38"/>
      <c r="AQ128" s="38"/>
      <c r="AR128" s="38"/>
      <c r="AS128" s="38"/>
    </row>
    <row r="129" spans="1:45">
      <c r="A129" s="34">
        <f t="shared" si="6"/>
        <v>2023</v>
      </c>
      <c r="B129" s="35">
        <f t="shared" si="7"/>
        <v>5</v>
      </c>
      <c r="C129" s="35">
        <f t="shared" si="8"/>
        <v>3</v>
      </c>
      <c r="D129" s="36">
        <f t="shared" si="9"/>
        <v>45049</v>
      </c>
      <c r="E129" s="37" t="s">
        <v>81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 t="s">
        <v>60</v>
      </c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 t="s">
        <v>60</v>
      </c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</row>
    <row r="130" spans="1:45">
      <c r="A130" s="34">
        <f t="shared" si="6"/>
        <v>2023</v>
      </c>
      <c r="B130" s="35">
        <f t="shared" si="7"/>
        <v>5</v>
      </c>
      <c r="C130" s="35">
        <f t="shared" si="8"/>
        <v>4</v>
      </c>
      <c r="D130" s="36">
        <f t="shared" si="9"/>
        <v>45050</v>
      </c>
      <c r="E130" s="37" t="str">
        <f t="shared" ref="E130:E164" si="12">TEXT(D130,"dddd")</f>
        <v>czwartek</v>
      </c>
      <c r="F130" s="38"/>
      <c r="G130" s="38" t="s">
        <v>59</v>
      </c>
      <c r="H130" s="38" t="s">
        <v>60</v>
      </c>
      <c r="I130" s="38" t="s">
        <v>60</v>
      </c>
      <c r="J130" s="38" t="s">
        <v>79</v>
      </c>
      <c r="K130" s="38" t="s">
        <v>61</v>
      </c>
      <c r="L130" s="38" t="s">
        <v>77</v>
      </c>
      <c r="M130" s="38" t="s">
        <v>60</v>
      </c>
      <c r="N130" s="38" t="s">
        <v>75</v>
      </c>
      <c r="O130" s="38" t="s">
        <v>77</v>
      </c>
      <c r="P130" s="38" t="s">
        <v>64</v>
      </c>
      <c r="Q130" s="38" t="s">
        <v>65</v>
      </c>
      <c r="R130" s="38" t="s">
        <v>63</v>
      </c>
      <c r="S130" s="38" t="s">
        <v>63</v>
      </c>
      <c r="T130" s="38" t="s">
        <v>69</v>
      </c>
      <c r="U130" s="38"/>
      <c r="V130" s="38" t="s">
        <v>69</v>
      </c>
      <c r="W130" s="38" t="s">
        <v>60</v>
      </c>
      <c r="X130" s="38" t="s">
        <v>77</v>
      </c>
      <c r="Y130" s="38" t="s">
        <v>63</v>
      </c>
      <c r="Z130" s="38" t="s">
        <v>78</v>
      </c>
      <c r="AA130" s="38" t="s">
        <v>60</v>
      </c>
      <c r="AB130" s="38" t="s">
        <v>68</v>
      </c>
      <c r="AC130" s="38" t="s">
        <v>73</v>
      </c>
      <c r="AD130" s="38" t="s">
        <v>77</v>
      </c>
      <c r="AE130" s="38" t="s">
        <v>60</v>
      </c>
      <c r="AF130" s="38"/>
      <c r="AG130" s="38" t="s">
        <v>60</v>
      </c>
      <c r="AH130" s="38" t="s">
        <v>60</v>
      </c>
      <c r="AI130" s="38" t="s">
        <v>63</v>
      </c>
      <c r="AJ130" s="38" t="s">
        <v>84</v>
      </c>
      <c r="AK130" s="38"/>
      <c r="AL130" s="38"/>
      <c r="AM130" s="38"/>
      <c r="AN130" s="38"/>
      <c r="AO130" s="38"/>
      <c r="AP130" s="38"/>
      <c r="AQ130" s="38"/>
      <c r="AR130" s="38"/>
      <c r="AS130" s="38"/>
    </row>
    <row r="131" spans="1:45">
      <c r="A131" s="34">
        <f t="shared" si="6"/>
        <v>2023</v>
      </c>
      <c r="B131" s="35">
        <f t="shared" si="7"/>
        <v>5</v>
      </c>
      <c r="C131" s="35">
        <f t="shared" si="8"/>
        <v>5</v>
      </c>
      <c r="D131" s="36">
        <f t="shared" si="9"/>
        <v>45051</v>
      </c>
      <c r="E131" s="37" t="str">
        <f t="shared" si="12"/>
        <v>piątek</v>
      </c>
      <c r="F131" s="38"/>
      <c r="G131" s="38" t="s">
        <v>60</v>
      </c>
      <c r="H131" s="38" t="s">
        <v>60</v>
      </c>
      <c r="I131" s="38" t="s">
        <v>60</v>
      </c>
      <c r="J131" s="38" t="s">
        <v>79</v>
      </c>
      <c r="K131" s="38" t="s">
        <v>61</v>
      </c>
      <c r="L131" s="38" t="s">
        <v>77</v>
      </c>
      <c r="M131" s="38" t="s">
        <v>82</v>
      </c>
      <c r="N131" s="38" t="s">
        <v>75</v>
      </c>
      <c r="O131" s="38" t="s">
        <v>77</v>
      </c>
      <c r="P131" s="38" t="s">
        <v>60</v>
      </c>
      <c r="Q131" s="38" t="s">
        <v>65</v>
      </c>
      <c r="R131" s="38" t="s">
        <v>63</v>
      </c>
      <c r="S131" s="38" t="s">
        <v>63</v>
      </c>
      <c r="T131" s="38" t="s">
        <v>69</v>
      </c>
      <c r="U131" s="38"/>
      <c r="V131" s="38" t="s">
        <v>69</v>
      </c>
      <c r="W131" s="38" t="s">
        <v>74</v>
      </c>
      <c r="X131" s="38" t="s">
        <v>60</v>
      </c>
      <c r="Y131" s="38" t="s">
        <v>63</v>
      </c>
      <c r="Z131" s="38" t="s">
        <v>78</v>
      </c>
      <c r="AA131" s="38" t="s">
        <v>71</v>
      </c>
      <c r="AB131" s="38" t="s">
        <v>60</v>
      </c>
      <c r="AC131" s="38" t="s">
        <v>60</v>
      </c>
      <c r="AD131" s="38" t="s">
        <v>77</v>
      </c>
      <c r="AE131" s="38" t="s">
        <v>60</v>
      </c>
      <c r="AF131" s="38"/>
      <c r="AG131" s="38" t="s">
        <v>60</v>
      </c>
      <c r="AH131" s="38" t="s">
        <v>60</v>
      </c>
      <c r="AI131" s="38" t="s">
        <v>63</v>
      </c>
      <c r="AJ131" s="38" t="s">
        <v>84</v>
      </c>
      <c r="AK131" s="38"/>
      <c r="AL131" s="38"/>
      <c r="AM131" s="38"/>
      <c r="AN131" s="38"/>
      <c r="AO131" s="38"/>
      <c r="AP131" s="38"/>
      <c r="AQ131" s="38"/>
      <c r="AR131" s="38"/>
      <c r="AS131" s="38"/>
    </row>
    <row r="132" spans="1:45">
      <c r="A132" s="34">
        <f t="shared" si="6"/>
        <v>2023</v>
      </c>
      <c r="B132" s="35">
        <f t="shared" si="7"/>
        <v>5</v>
      </c>
      <c r="C132" s="35">
        <f t="shared" si="8"/>
        <v>6</v>
      </c>
      <c r="D132" s="36">
        <f t="shared" si="9"/>
        <v>45052</v>
      </c>
      <c r="E132" s="37" t="str">
        <f t="shared" si="12"/>
        <v>sobota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</row>
    <row r="133" spans="1:45">
      <c r="A133" s="34">
        <f t="shared" si="6"/>
        <v>2023</v>
      </c>
      <c r="B133" s="35">
        <f t="shared" si="7"/>
        <v>5</v>
      </c>
      <c r="C133" s="35">
        <f t="shared" si="8"/>
        <v>7</v>
      </c>
      <c r="D133" s="36">
        <f t="shared" si="9"/>
        <v>45053</v>
      </c>
      <c r="E133" s="37" t="str">
        <f t="shared" si="12"/>
        <v>niedziela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</row>
    <row r="134" spans="1:45">
      <c r="A134" s="34">
        <f t="shared" si="6"/>
        <v>2023</v>
      </c>
      <c r="B134" s="35">
        <f t="shared" si="7"/>
        <v>5</v>
      </c>
      <c r="C134" s="35">
        <f t="shared" si="8"/>
        <v>8</v>
      </c>
      <c r="D134" s="36">
        <f t="shared" si="9"/>
        <v>45054</v>
      </c>
      <c r="E134" s="37" t="str">
        <f t="shared" si="12"/>
        <v>poniedziałek</v>
      </c>
      <c r="F134" s="38"/>
      <c r="G134" s="38" t="s">
        <v>59</v>
      </c>
      <c r="H134" s="38" t="s">
        <v>60</v>
      </c>
      <c r="I134" s="38" t="s">
        <v>60</v>
      </c>
      <c r="J134" s="38" t="s">
        <v>79</v>
      </c>
      <c r="K134" s="38" t="s">
        <v>61</v>
      </c>
      <c r="L134" s="38" t="s">
        <v>62</v>
      </c>
      <c r="M134" s="38" t="s">
        <v>60</v>
      </c>
      <c r="N134" s="38" t="s">
        <v>75</v>
      </c>
      <c r="O134" s="38" t="s">
        <v>83</v>
      </c>
      <c r="P134" s="38" t="s">
        <v>64</v>
      </c>
      <c r="Q134" s="38" t="s">
        <v>60</v>
      </c>
      <c r="R134" s="38" t="s">
        <v>60</v>
      </c>
      <c r="S134" s="38" t="s">
        <v>67</v>
      </c>
      <c r="T134" s="38" t="s">
        <v>90</v>
      </c>
      <c r="U134" s="38"/>
      <c r="V134" s="38" t="s">
        <v>69</v>
      </c>
      <c r="W134" s="38" t="s">
        <v>74</v>
      </c>
      <c r="X134" s="38" t="s">
        <v>71</v>
      </c>
      <c r="Y134" s="38" t="s">
        <v>84</v>
      </c>
      <c r="Z134" s="38" t="s">
        <v>78</v>
      </c>
      <c r="AA134" s="38" t="s">
        <v>60</v>
      </c>
      <c r="AB134" s="38" t="s">
        <v>68</v>
      </c>
      <c r="AC134" s="38" t="s">
        <v>60</v>
      </c>
      <c r="AD134" s="38" t="s">
        <v>60</v>
      </c>
      <c r="AE134" s="38" t="s">
        <v>60</v>
      </c>
      <c r="AF134" s="38"/>
      <c r="AG134" s="38" t="s">
        <v>60</v>
      </c>
      <c r="AH134" s="38" t="s">
        <v>60</v>
      </c>
      <c r="AI134" s="38" t="s">
        <v>60</v>
      </c>
      <c r="AJ134" s="38" t="s">
        <v>66</v>
      </c>
      <c r="AK134" s="38" t="s">
        <v>73</v>
      </c>
      <c r="AL134" s="38"/>
      <c r="AM134" s="38" t="s">
        <v>85</v>
      </c>
      <c r="AN134" s="38"/>
      <c r="AO134" s="38"/>
      <c r="AP134" s="38"/>
      <c r="AQ134" s="38"/>
      <c r="AR134" s="38"/>
      <c r="AS134" s="38"/>
    </row>
    <row r="135" spans="1:45">
      <c r="A135" s="34">
        <f t="shared" ref="A135:A198" si="13">YEAR(D135)</f>
        <v>2023</v>
      </c>
      <c r="B135" s="35">
        <f t="shared" ref="B135:B198" si="14">MONTH(D135)</f>
        <v>5</v>
      </c>
      <c r="C135" s="35">
        <f t="shared" ref="C135:C198" si="15">DAY(D135)</f>
        <v>9</v>
      </c>
      <c r="D135" s="36">
        <f t="shared" si="9"/>
        <v>45055</v>
      </c>
      <c r="E135" s="37" t="str">
        <f t="shared" si="12"/>
        <v>wtorek</v>
      </c>
      <c r="F135" s="38"/>
      <c r="G135" s="38" t="s">
        <v>59</v>
      </c>
      <c r="H135" s="38" t="s">
        <v>60</v>
      </c>
      <c r="I135" s="38" t="s">
        <v>85</v>
      </c>
      <c r="J135" s="38" t="s">
        <v>79</v>
      </c>
      <c r="K135" s="38" t="s">
        <v>61</v>
      </c>
      <c r="L135" s="38" t="s">
        <v>62</v>
      </c>
      <c r="M135" s="38" t="s">
        <v>82</v>
      </c>
      <c r="N135" s="38" t="s">
        <v>75</v>
      </c>
      <c r="O135" s="38" t="s">
        <v>83</v>
      </c>
      <c r="P135" s="38" t="s">
        <v>64</v>
      </c>
      <c r="Q135" s="38" t="s">
        <v>60</v>
      </c>
      <c r="R135" s="38" t="s">
        <v>60</v>
      </c>
      <c r="S135" s="38" t="s">
        <v>67</v>
      </c>
      <c r="T135" s="38" t="s">
        <v>90</v>
      </c>
      <c r="U135" s="38"/>
      <c r="V135" s="38" t="s">
        <v>60</v>
      </c>
      <c r="W135" s="38" t="s">
        <v>74</v>
      </c>
      <c r="X135" s="38" t="s">
        <v>60</v>
      </c>
      <c r="Y135" s="38" t="s">
        <v>84</v>
      </c>
      <c r="Z135" s="38" t="s">
        <v>78</v>
      </c>
      <c r="AA135" s="38" t="s">
        <v>71</v>
      </c>
      <c r="AB135" s="38" t="s">
        <v>60</v>
      </c>
      <c r="AC135" s="38" t="s">
        <v>73</v>
      </c>
      <c r="AD135" s="38" t="s">
        <v>66</v>
      </c>
      <c r="AE135" s="38" t="s">
        <v>60</v>
      </c>
      <c r="AF135" s="38"/>
      <c r="AG135" s="38" t="s">
        <v>60</v>
      </c>
      <c r="AH135" s="38" t="s">
        <v>60</v>
      </c>
      <c r="AI135" s="38" t="s">
        <v>60</v>
      </c>
      <c r="AJ135" s="38" t="s">
        <v>60</v>
      </c>
      <c r="AK135" s="38" t="s">
        <v>69</v>
      </c>
      <c r="AL135" s="38"/>
      <c r="AM135" s="38" t="s">
        <v>69</v>
      </c>
      <c r="AN135" s="38"/>
      <c r="AO135" s="38"/>
      <c r="AP135" s="38"/>
      <c r="AQ135" s="38"/>
      <c r="AR135" s="38"/>
      <c r="AS135" s="38"/>
    </row>
    <row r="136" spans="1:45">
      <c r="A136" s="34">
        <f t="shared" si="13"/>
        <v>2023</v>
      </c>
      <c r="B136" s="35">
        <f t="shared" si="14"/>
        <v>5</v>
      </c>
      <c r="C136" s="35">
        <f t="shared" si="15"/>
        <v>10</v>
      </c>
      <c r="D136" s="36">
        <f t="shared" ref="D136:D199" si="16">D135+1</f>
        <v>45056</v>
      </c>
      <c r="E136" s="37" t="str">
        <f t="shared" si="12"/>
        <v>środa</v>
      </c>
      <c r="F136" s="38"/>
      <c r="G136" s="38" t="s">
        <v>59</v>
      </c>
      <c r="H136" s="38" t="s">
        <v>60</v>
      </c>
      <c r="I136" s="38" t="s">
        <v>85</v>
      </c>
      <c r="J136" s="38" t="s">
        <v>79</v>
      </c>
      <c r="K136" s="38" t="s">
        <v>61</v>
      </c>
      <c r="L136" s="38" t="s">
        <v>62</v>
      </c>
      <c r="M136" s="38" t="s">
        <v>82</v>
      </c>
      <c r="N136" s="38" t="s">
        <v>60</v>
      </c>
      <c r="O136" s="38" t="s">
        <v>83</v>
      </c>
      <c r="P136" s="38" t="s">
        <v>64</v>
      </c>
      <c r="Q136" s="38" t="s">
        <v>77</v>
      </c>
      <c r="R136" s="38" t="s">
        <v>60</v>
      </c>
      <c r="S136" s="38" t="s">
        <v>67</v>
      </c>
      <c r="T136" s="38" t="s">
        <v>90</v>
      </c>
      <c r="U136" s="38"/>
      <c r="V136" s="38" t="s">
        <v>60</v>
      </c>
      <c r="W136" s="38" t="s">
        <v>74</v>
      </c>
      <c r="X136" s="38" t="s">
        <v>71</v>
      </c>
      <c r="Y136" s="38" t="s">
        <v>60</v>
      </c>
      <c r="Z136" s="38" t="s">
        <v>60</v>
      </c>
      <c r="AA136" s="38" t="s">
        <v>60</v>
      </c>
      <c r="AB136" s="38" t="s">
        <v>68</v>
      </c>
      <c r="AC136" s="38" t="s">
        <v>73</v>
      </c>
      <c r="AD136" s="38" t="s">
        <v>66</v>
      </c>
      <c r="AE136" s="38" t="s">
        <v>60</v>
      </c>
      <c r="AF136" s="38"/>
      <c r="AG136" s="38" t="s">
        <v>60</v>
      </c>
      <c r="AH136" s="38" t="s">
        <v>78</v>
      </c>
      <c r="AI136" s="38" t="s">
        <v>60</v>
      </c>
      <c r="AJ136" s="38" t="s">
        <v>60</v>
      </c>
      <c r="AK136" s="38" t="s">
        <v>84</v>
      </c>
      <c r="AL136" s="38"/>
      <c r="AM136" s="38" t="s">
        <v>75</v>
      </c>
      <c r="AN136" s="38"/>
      <c r="AO136" s="38"/>
      <c r="AP136" s="38"/>
      <c r="AQ136" s="38"/>
      <c r="AR136" s="38"/>
      <c r="AS136" s="38"/>
    </row>
    <row r="137" spans="1:45">
      <c r="A137" s="34">
        <f t="shared" si="13"/>
        <v>2023</v>
      </c>
      <c r="B137" s="35">
        <f t="shared" si="14"/>
        <v>5</v>
      </c>
      <c r="C137" s="35">
        <f t="shared" si="15"/>
        <v>11</v>
      </c>
      <c r="D137" s="36">
        <f t="shared" si="16"/>
        <v>45057</v>
      </c>
      <c r="E137" s="37" t="str">
        <f t="shared" si="12"/>
        <v>czwartek</v>
      </c>
      <c r="F137" s="38"/>
      <c r="G137" s="38" t="s">
        <v>59</v>
      </c>
      <c r="H137" s="38" t="s">
        <v>60</v>
      </c>
      <c r="I137" s="38" t="s">
        <v>60</v>
      </c>
      <c r="J137" s="38" t="s">
        <v>91</v>
      </c>
      <c r="K137" s="38" t="s">
        <v>61</v>
      </c>
      <c r="L137" s="38" t="s">
        <v>91</v>
      </c>
      <c r="M137" s="38" t="s">
        <v>82</v>
      </c>
      <c r="N137" s="38" t="s">
        <v>75</v>
      </c>
      <c r="O137" s="38" t="s">
        <v>83</v>
      </c>
      <c r="P137" s="38" t="s">
        <v>64</v>
      </c>
      <c r="Q137" s="38" t="s">
        <v>60</v>
      </c>
      <c r="R137" s="38" t="s">
        <v>60</v>
      </c>
      <c r="S137" s="38" t="s">
        <v>67</v>
      </c>
      <c r="T137" s="38" t="s">
        <v>90</v>
      </c>
      <c r="U137" s="38"/>
      <c r="V137" s="38" t="s">
        <v>69</v>
      </c>
      <c r="W137" s="38" t="s">
        <v>74</v>
      </c>
      <c r="X137" s="38" t="s">
        <v>71</v>
      </c>
      <c r="Y137" s="38" t="s">
        <v>60</v>
      </c>
      <c r="Z137" s="38" t="s">
        <v>60</v>
      </c>
      <c r="AA137" s="38" t="s">
        <v>60</v>
      </c>
      <c r="AB137" s="38" t="s">
        <v>68</v>
      </c>
      <c r="AC137" s="38" t="s">
        <v>60</v>
      </c>
      <c r="AD137" s="38" t="s">
        <v>60</v>
      </c>
      <c r="AE137" s="38" t="s">
        <v>60</v>
      </c>
      <c r="AF137" s="38"/>
      <c r="AG137" s="38" t="s">
        <v>60</v>
      </c>
      <c r="AH137" s="38" t="s">
        <v>78</v>
      </c>
      <c r="AI137" s="38" t="s">
        <v>60</v>
      </c>
      <c r="AJ137" s="38" t="s">
        <v>66</v>
      </c>
      <c r="AK137" s="38" t="s">
        <v>79</v>
      </c>
      <c r="AL137" s="38"/>
      <c r="AM137" s="38" t="s">
        <v>92</v>
      </c>
      <c r="AN137" s="38"/>
      <c r="AO137" s="38"/>
      <c r="AP137" s="38"/>
      <c r="AQ137" s="38"/>
      <c r="AR137" s="38"/>
      <c r="AS137" s="38"/>
    </row>
    <row r="138" spans="1:45">
      <c r="A138" s="34">
        <f t="shared" si="13"/>
        <v>2023</v>
      </c>
      <c r="B138" s="35">
        <f t="shared" si="14"/>
        <v>5</v>
      </c>
      <c r="C138" s="35">
        <f t="shared" si="15"/>
        <v>12</v>
      </c>
      <c r="D138" s="36">
        <f t="shared" si="16"/>
        <v>45058</v>
      </c>
      <c r="E138" s="37" t="str">
        <f t="shared" si="12"/>
        <v>piątek</v>
      </c>
      <c r="F138" s="38"/>
      <c r="G138" s="38" t="s">
        <v>60</v>
      </c>
      <c r="H138" s="38" t="s">
        <v>60</v>
      </c>
      <c r="I138" s="38" t="s">
        <v>63</v>
      </c>
      <c r="J138" s="38" t="s">
        <v>79</v>
      </c>
      <c r="K138" s="38" t="s">
        <v>61</v>
      </c>
      <c r="L138" s="38" t="s">
        <v>62</v>
      </c>
      <c r="M138" s="38" t="s">
        <v>82</v>
      </c>
      <c r="N138" s="38" t="s">
        <v>60</v>
      </c>
      <c r="O138" s="38" t="s">
        <v>83</v>
      </c>
      <c r="P138" s="38" t="s">
        <v>60</v>
      </c>
      <c r="Q138" s="38" t="s">
        <v>65</v>
      </c>
      <c r="R138" s="38" t="s">
        <v>60</v>
      </c>
      <c r="S138" s="38" t="s">
        <v>67</v>
      </c>
      <c r="T138" s="38" t="s">
        <v>90</v>
      </c>
      <c r="U138" s="38"/>
      <c r="V138" s="38" t="s">
        <v>69</v>
      </c>
      <c r="W138" s="38" t="s">
        <v>74</v>
      </c>
      <c r="X138" s="38" t="s">
        <v>60</v>
      </c>
      <c r="Y138" s="38" t="s">
        <v>84</v>
      </c>
      <c r="Z138" s="38" t="s">
        <v>78</v>
      </c>
      <c r="AA138" s="38" t="s">
        <v>71</v>
      </c>
      <c r="AB138" s="38" t="s">
        <v>60</v>
      </c>
      <c r="AC138" s="38" t="s">
        <v>60</v>
      </c>
      <c r="AD138" s="38" t="s">
        <v>60</v>
      </c>
      <c r="AE138" s="38" t="s">
        <v>60</v>
      </c>
      <c r="AF138" s="38" t="s">
        <v>68</v>
      </c>
      <c r="AG138" s="38" t="s">
        <v>60</v>
      </c>
      <c r="AH138" s="38" t="s">
        <v>73</v>
      </c>
      <c r="AI138" s="38" t="s">
        <v>60</v>
      </c>
      <c r="AJ138" s="38" t="s">
        <v>60</v>
      </c>
      <c r="AK138" s="38" t="s">
        <v>75</v>
      </c>
      <c r="AL138" s="38"/>
      <c r="AM138" s="38" t="s">
        <v>64</v>
      </c>
      <c r="AN138" s="38"/>
      <c r="AO138" s="38"/>
      <c r="AP138" s="38"/>
      <c r="AQ138" s="38"/>
      <c r="AR138" s="38"/>
      <c r="AS138" s="38"/>
    </row>
    <row r="139" spans="1:45">
      <c r="A139" s="34">
        <f t="shared" si="13"/>
        <v>2023</v>
      </c>
      <c r="B139" s="35">
        <f t="shared" si="14"/>
        <v>5</v>
      </c>
      <c r="C139" s="35">
        <f t="shared" si="15"/>
        <v>13</v>
      </c>
      <c r="D139" s="36">
        <f t="shared" si="16"/>
        <v>45059</v>
      </c>
      <c r="E139" s="37" t="str">
        <f t="shared" si="12"/>
        <v>sobota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</row>
    <row r="140" spans="1:45">
      <c r="A140" s="34">
        <f t="shared" si="13"/>
        <v>2023</v>
      </c>
      <c r="B140" s="35">
        <f t="shared" si="14"/>
        <v>5</v>
      </c>
      <c r="C140" s="35">
        <f t="shared" si="15"/>
        <v>14</v>
      </c>
      <c r="D140" s="36">
        <f t="shared" si="16"/>
        <v>45060</v>
      </c>
      <c r="E140" s="37" t="str">
        <f t="shared" si="12"/>
        <v>niedziela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</row>
    <row r="141" spans="1:45">
      <c r="A141" s="34">
        <f t="shared" si="13"/>
        <v>2023</v>
      </c>
      <c r="B141" s="35">
        <f t="shared" si="14"/>
        <v>5</v>
      </c>
      <c r="C141" s="35">
        <f t="shared" si="15"/>
        <v>15</v>
      </c>
      <c r="D141" s="36">
        <f t="shared" si="16"/>
        <v>45061</v>
      </c>
      <c r="E141" s="37" t="str">
        <f t="shared" si="12"/>
        <v>poniedziałek</v>
      </c>
      <c r="F141" s="38"/>
      <c r="G141" s="38" t="s">
        <v>59</v>
      </c>
      <c r="H141" s="38" t="s">
        <v>60</v>
      </c>
      <c r="I141" s="38" t="s">
        <v>60</v>
      </c>
      <c r="J141" s="38" t="s">
        <v>79</v>
      </c>
      <c r="K141" s="38" t="s">
        <v>61</v>
      </c>
      <c r="L141" s="38" t="s">
        <v>62</v>
      </c>
      <c r="M141" s="38" t="s">
        <v>60</v>
      </c>
      <c r="N141" s="38" t="s">
        <v>75</v>
      </c>
      <c r="O141" s="38" t="s">
        <v>83</v>
      </c>
      <c r="P141" s="38" t="s">
        <v>64</v>
      </c>
      <c r="Q141" s="38" t="s">
        <v>60</v>
      </c>
      <c r="R141" s="38" t="s">
        <v>60</v>
      </c>
      <c r="S141" s="38" t="s">
        <v>67</v>
      </c>
      <c r="T141" s="38" t="s">
        <v>90</v>
      </c>
      <c r="U141" s="38"/>
      <c r="V141" s="38" t="s">
        <v>69</v>
      </c>
      <c r="W141" s="38" t="s">
        <v>74</v>
      </c>
      <c r="X141" s="38" t="s">
        <v>71</v>
      </c>
      <c r="Y141" s="38" t="s">
        <v>84</v>
      </c>
      <c r="Z141" s="38" t="s">
        <v>78</v>
      </c>
      <c r="AA141" s="38" t="s">
        <v>69</v>
      </c>
      <c r="AB141" s="38" t="s">
        <v>68</v>
      </c>
      <c r="AC141" s="38" t="s">
        <v>73</v>
      </c>
      <c r="AD141" s="38" t="s">
        <v>66</v>
      </c>
      <c r="AE141" s="38" t="s">
        <v>60</v>
      </c>
      <c r="AF141" s="38"/>
      <c r="AG141" s="38" t="s">
        <v>60</v>
      </c>
      <c r="AH141" s="38" t="s">
        <v>60</v>
      </c>
      <c r="AI141" s="38" t="s">
        <v>60</v>
      </c>
      <c r="AJ141" s="38" t="s">
        <v>60</v>
      </c>
      <c r="AK141" s="38" t="s">
        <v>60</v>
      </c>
      <c r="AL141" s="38"/>
      <c r="AM141" s="38" t="s">
        <v>60</v>
      </c>
      <c r="AN141" s="38"/>
      <c r="AO141" s="38"/>
      <c r="AP141" s="38"/>
      <c r="AQ141" s="38"/>
      <c r="AR141" s="38"/>
      <c r="AS141" s="38"/>
    </row>
    <row r="142" spans="1:45">
      <c r="A142" s="34">
        <f t="shared" si="13"/>
        <v>2023</v>
      </c>
      <c r="B142" s="35">
        <f t="shared" si="14"/>
        <v>5</v>
      </c>
      <c r="C142" s="35">
        <f t="shared" si="15"/>
        <v>16</v>
      </c>
      <c r="D142" s="36">
        <f t="shared" si="16"/>
        <v>45062</v>
      </c>
      <c r="E142" s="37" t="str">
        <f t="shared" si="12"/>
        <v>wtorek</v>
      </c>
      <c r="F142" s="38"/>
      <c r="G142" s="38" t="s">
        <v>59</v>
      </c>
      <c r="H142" s="38" t="s">
        <v>60</v>
      </c>
      <c r="I142" s="38" t="s">
        <v>60</v>
      </c>
      <c r="J142" s="38" t="s">
        <v>79</v>
      </c>
      <c r="K142" s="38" t="s">
        <v>61</v>
      </c>
      <c r="L142" s="38" t="s">
        <v>62</v>
      </c>
      <c r="M142" s="38" t="s">
        <v>82</v>
      </c>
      <c r="N142" s="38" t="s">
        <v>75</v>
      </c>
      <c r="O142" s="38" t="s">
        <v>83</v>
      </c>
      <c r="P142" s="38" t="s">
        <v>64</v>
      </c>
      <c r="Q142" s="38" t="s">
        <v>65</v>
      </c>
      <c r="R142" s="38" t="s">
        <v>66</v>
      </c>
      <c r="S142" s="38" t="s">
        <v>67</v>
      </c>
      <c r="T142" s="38" t="s">
        <v>90</v>
      </c>
      <c r="U142" s="38"/>
      <c r="V142" s="38" t="s">
        <v>69</v>
      </c>
      <c r="W142" s="38" t="s">
        <v>60</v>
      </c>
      <c r="X142" s="38" t="s">
        <v>60</v>
      </c>
      <c r="Y142" s="38" t="s">
        <v>84</v>
      </c>
      <c r="Z142" s="38" t="s">
        <v>60</v>
      </c>
      <c r="AA142" s="38" t="s">
        <v>60</v>
      </c>
      <c r="AB142" s="38" t="s">
        <v>60</v>
      </c>
      <c r="AC142" s="38" t="s">
        <v>73</v>
      </c>
      <c r="AD142" s="38" t="s">
        <v>60</v>
      </c>
      <c r="AE142" s="38" t="s">
        <v>60</v>
      </c>
      <c r="AF142" s="38"/>
      <c r="AG142" s="38" t="s">
        <v>60</v>
      </c>
      <c r="AH142" s="38" t="s">
        <v>60</v>
      </c>
      <c r="AI142" s="38" t="s">
        <v>60</v>
      </c>
      <c r="AJ142" s="38" t="s">
        <v>74</v>
      </c>
      <c r="AK142" s="38" t="s">
        <v>60</v>
      </c>
      <c r="AL142" s="38"/>
      <c r="AM142" s="38" t="s">
        <v>60</v>
      </c>
      <c r="AN142" s="38"/>
      <c r="AO142" s="38"/>
      <c r="AP142" s="38"/>
      <c r="AQ142" s="38"/>
      <c r="AR142" s="38"/>
      <c r="AS142" s="38"/>
    </row>
    <row r="143" spans="1:45">
      <c r="A143" s="34">
        <f t="shared" si="13"/>
        <v>2023</v>
      </c>
      <c r="B143" s="35">
        <f t="shared" si="14"/>
        <v>5</v>
      </c>
      <c r="C143" s="35">
        <f t="shared" si="15"/>
        <v>17</v>
      </c>
      <c r="D143" s="36">
        <f t="shared" si="16"/>
        <v>45063</v>
      </c>
      <c r="E143" s="37" t="str">
        <f t="shared" si="12"/>
        <v>środa</v>
      </c>
      <c r="F143" s="38"/>
      <c r="G143" s="38" t="s">
        <v>59</v>
      </c>
      <c r="H143" s="38" t="s">
        <v>60</v>
      </c>
      <c r="I143" s="38" t="s">
        <v>63</v>
      </c>
      <c r="J143" s="38" t="s">
        <v>79</v>
      </c>
      <c r="K143" s="38" t="s">
        <v>61</v>
      </c>
      <c r="L143" s="38" t="s">
        <v>62</v>
      </c>
      <c r="M143" s="38" t="s">
        <v>82</v>
      </c>
      <c r="N143" s="38" t="s">
        <v>60</v>
      </c>
      <c r="O143" s="38" t="s">
        <v>83</v>
      </c>
      <c r="P143" s="38" t="s">
        <v>64</v>
      </c>
      <c r="Q143" s="38" t="s">
        <v>65</v>
      </c>
      <c r="R143" s="38" t="s">
        <v>78</v>
      </c>
      <c r="S143" s="38" t="s">
        <v>67</v>
      </c>
      <c r="T143" s="38" t="s">
        <v>90</v>
      </c>
      <c r="U143" s="38"/>
      <c r="V143" s="38" t="s">
        <v>69</v>
      </c>
      <c r="W143" s="38" t="s">
        <v>60</v>
      </c>
      <c r="X143" s="38" t="s">
        <v>71</v>
      </c>
      <c r="Y143" s="38" t="s">
        <v>84</v>
      </c>
      <c r="Z143" s="38" t="s">
        <v>60</v>
      </c>
      <c r="AA143" s="38" t="s">
        <v>60</v>
      </c>
      <c r="AB143" s="38" t="s">
        <v>68</v>
      </c>
      <c r="AC143" s="38" t="s">
        <v>73</v>
      </c>
      <c r="AD143" s="38" t="s">
        <v>66</v>
      </c>
      <c r="AE143" s="38" t="s">
        <v>60</v>
      </c>
      <c r="AF143" s="38" t="s">
        <v>60</v>
      </c>
      <c r="AG143" s="38" t="s">
        <v>60</v>
      </c>
      <c r="AH143" s="38" t="s">
        <v>60</v>
      </c>
      <c r="AI143" s="38" t="s">
        <v>60</v>
      </c>
      <c r="AJ143" s="38" t="s">
        <v>74</v>
      </c>
      <c r="AK143" s="38" t="s">
        <v>60</v>
      </c>
      <c r="AL143" s="38"/>
      <c r="AM143" s="38" t="s">
        <v>60</v>
      </c>
      <c r="AN143" s="38"/>
      <c r="AO143" s="38"/>
      <c r="AP143" s="38"/>
      <c r="AQ143" s="38"/>
      <c r="AR143" s="38"/>
      <c r="AS143" s="38"/>
    </row>
    <row r="144" spans="1:45">
      <c r="A144" s="34">
        <f t="shared" si="13"/>
        <v>2023</v>
      </c>
      <c r="B144" s="35">
        <f t="shared" si="14"/>
        <v>5</v>
      </c>
      <c r="C144" s="35">
        <f t="shared" si="15"/>
        <v>18</v>
      </c>
      <c r="D144" s="36">
        <f t="shared" si="16"/>
        <v>45064</v>
      </c>
      <c r="E144" s="37" t="str">
        <f t="shared" si="12"/>
        <v>czwartek</v>
      </c>
      <c r="F144" s="38"/>
      <c r="G144" s="38" t="s">
        <v>60</v>
      </c>
      <c r="H144" s="38" t="s">
        <v>60</v>
      </c>
      <c r="I144" s="38" t="s">
        <v>60</v>
      </c>
      <c r="J144" s="38" t="s">
        <v>79</v>
      </c>
      <c r="K144" s="38" t="s">
        <v>61</v>
      </c>
      <c r="L144" s="38" t="s">
        <v>62</v>
      </c>
      <c r="M144" s="38" t="s">
        <v>60</v>
      </c>
      <c r="N144" s="38" t="s">
        <v>75</v>
      </c>
      <c r="O144" s="38" t="s">
        <v>83</v>
      </c>
      <c r="P144" s="38" t="s">
        <v>63</v>
      </c>
      <c r="Q144" s="38" t="s">
        <v>65</v>
      </c>
      <c r="R144" s="38" t="s">
        <v>60</v>
      </c>
      <c r="S144" s="38" t="s">
        <v>67</v>
      </c>
      <c r="T144" s="38" t="s">
        <v>90</v>
      </c>
      <c r="U144" s="38"/>
      <c r="V144" s="38" t="s">
        <v>69</v>
      </c>
      <c r="W144" s="38" t="s">
        <v>77</v>
      </c>
      <c r="X144" s="38" t="s">
        <v>60</v>
      </c>
      <c r="Y144" s="38" t="s">
        <v>84</v>
      </c>
      <c r="Z144" s="38" t="s">
        <v>78</v>
      </c>
      <c r="AA144" s="38" t="s">
        <v>71</v>
      </c>
      <c r="AB144" s="38" t="s">
        <v>60</v>
      </c>
      <c r="AC144" s="38" t="s">
        <v>88</v>
      </c>
      <c r="AD144" s="38" t="s">
        <v>60</v>
      </c>
      <c r="AE144" s="38" t="s">
        <v>60</v>
      </c>
      <c r="AF144" s="38" t="s">
        <v>60</v>
      </c>
      <c r="AG144" s="38" t="s">
        <v>60</v>
      </c>
      <c r="AH144" s="38" t="s">
        <v>73</v>
      </c>
      <c r="AI144" s="38" t="s">
        <v>60</v>
      </c>
      <c r="AJ144" s="38" t="s">
        <v>74</v>
      </c>
      <c r="AK144" s="38" t="s">
        <v>60</v>
      </c>
      <c r="AL144" s="38"/>
      <c r="AM144" s="38" t="s">
        <v>60</v>
      </c>
      <c r="AN144" s="38"/>
      <c r="AO144" s="38"/>
      <c r="AP144" s="38"/>
      <c r="AQ144" s="38"/>
      <c r="AR144" s="38"/>
      <c r="AS144" s="38"/>
    </row>
    <row r="145" spans="1:45">
      <c r="A145" s="34">
        <f t="shared" si="13"/>
        <v>2023</v>
      </c>
      <c r="B145" s="35">
        <f t="shared" si="14"/>
        <v>5</v>
      </c>
      <c r="C145" s="35">
        <f t="shared" si="15"/>
        <v>19</v>
      </c>
      <c r="D145" s="36">
        <f t="shared" si="16"/>
        <v>45065</v>
      </c>
      <c r="E145" s="37" t="str">
        <f t="shared" si="12"/>
        <v>piątek</v>
      </c>
      <c r="F145" s="38"/>
      <c r="G145" s="38" t="s">
        <v>60</v>
      </c>
      <c r="H145" s="38" t="s">
        <v>60</v>
      </c>
      <c r="I145" s="38" t="s">
        <v>85</v>
      </c>
      <c r="J145" s="38" t="s">
        <v>79</v>
      </c>
      <c r="K145" s="38" t="s">
        <v>61</v>
      </c>
      <c r="L145" s="38" t="s">
        <v>62</v>
      </c>
      <c r="M145" s="38" t="s">
        <v>82</v>
      </c>
      <c r="N145" s="38" t="s">
        <v>75</v>
      </c>
      <c r="O145" s="38" t="s">
        <v>83</v>
      </c>
      <c r="P145" s="38" t="s">
        <v>60</v>
      </c>
      <c r="Q145" s="38" t="s">
        <v>65</v>
      </c>
      <c r="R145" s="38" t="s">
        <v>60</v>
      </c>
      <c r="S145" s="38" t="s">
        <v>67</v>
      </c>
      <c r="T145" s="38" t="s">
        <v>90</v>
      </c>
      <c r="U145" s="38"/>
      <c r="V145" s="38" t="s">
        <v>69</v>
      </c>
      <c r="W145" s="38" t="s">
        <v>59</v>
      </c>
      <c r="X145" s="38" t="s">
        <v>71</v>
      </c>
      <c r="Y145" s="38" t="s">
        <v>84</v>
      </c>
      <c r="Z145" s="38" t="s">
        <v>78</v>
      </c>
      <c r="AA145" s="38" t="s">
        <v>69</v>
      </c>
      <c r="AB145" s="38" t="s">
        <v>68</v>
      </c>
      <c r="AC145" s="38" t="s">
        <v>60</v>
      </c>
      <c r="AD145" s="38" t="s">
        <v>66</v>
      </c>
      <c r="AE145" s="38" t="s">
        <v>60</v>
      </c>
      <c r="AF145" s="38" t="s">
        <v>60</v>
      </c>
      <c r="AG145" s="38" t="s">
        <v>60</v>
      </c>
      <c r="AH145" s="38" t="s">
        <v>64</v>
      </c>
      <c r="AI145" s="38" t="s">
        <v>60</v>
      </c>
      <c r="AJ145" s="38" t="s">
        <v>74</v>
      </c>
      <c r="AK145" s="38" t="s">
        <v>60</v>
      </c>
      <c r="AL145" s="38"/>
      <c r="AM145" s="38" t="s">
        <v>60</v>
      </c>
      <c r="AN145" s="38"/>
      <c r="AO145" s="38"/>
      <c r="AP145" s="38"/>
      <c r="AQ145" s="38"/>
      <c r="AR145" s="38"/>
      <c r="AS145" s="38"/>
    </row>
    <row r="146" spans="1:45" ht="16.5" customHeight="1">
      <c r="A146" s="34">
        <f t="shared" si="13"/>
        <v>2023</v>
      </c>
      <c r="B146" s="35">
        <f t="shared" si="14"/>
        <v>5</v>
      </c>
      <c r="C146" s="35">
        <f t="shared" si="15"/>
        <v>20</v>
      </c>
      <c r="D146" s="36">
        <f t="shared" si="16"/>
        <v>45066</v>
      </c>
      <c r="E146" s="37" t="str">
        <f t="shared" si="12"/>
        <v>sobota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</row>
    <row r="147" spans="1:45">
      <c r="A147" s="34">
        <f t="shared" si="13"/>
        <v>2023</v>
      </c>
      <c r="B147" s="35">
        <f t="shared" si="14"/>
        <v>5</v>
      </c>
      <c r="C147" s="35">
        <f t="shared" si="15"/>
        <v>21</v>
      </c>
      <c r="D147" s="36">
        <f t="shared" si="16"/>
        <v>45067</v>
      </c>
      <c r="E147" s="37" t="str">
        <f t="shared" si="12"/>
        <v>niedziela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</row>
    <row r="148" spans="1:45">
      <c r="A148" s="34">
        <f t="shared" si="13"/>
        <v>2023</v>
      </c>
      <c r="B148" s="35">
        <f t="shared" si="14"/>
        <v>5</v>
      </c>
      <c r="C148" s="35">
        <f t="shared" si="15"/>
        <v>22</v>
      </c>
      <c r="D148" s="36">
        <f t="shared" si="16"/>
        <v>45068</v>
      </c>
      <c r="E148" s="37" t="str">
        <f t="shared" si="12"/>
        <v>poniedziałek</v>
      </c>
      <c r="F148" s="38"/>
      <c r="G148" s="38" t="s">
        <v>59</v>
      </c>
      <c r="H148" s="38" t="s">
        <v>60</v>
      </c>
      <c r="I148" s="38" t="s">
        <v>60</v>
      </c>
      <c r="J148" s="38" t="s">
        <v>79</v>
      </c>
      <c r="K148" s="38" t="s">
        <v>61</v>
      </c>
      <c r="L148" s="38" t="s">
        <v>62</v>
      </c>
      <c r="M148" s="38" t="s">
        <v>82</v>
      </c>
      <c r="N148" s="38" t="s">
        <v>75</v>
      </c>
      <c r="O148" s="38" t="s">
        <v>83</v>
      </c>
      <c r="P148" s="38" t="s">
        <v>64</v>
      </c>
      <c r="Q148" s="38" t="s">
        <v>65</v>
      </c>
      <c r="R148" s="38" t="s">
        <v>60</v>
      </c>
      <c r="S148" s="38" t="s">
        <v>63</v>
      </c>
      <c r="T148" s="38" t="s">
        <v>63</v>
      </c>
      <c r="U148" s="38"/>
      <c r="V148" s="38" t="s">
        <v>60</v>
      </c>
      <c r="W148" s="38" t="s">
        <v>60</v>
      </c>
      <c r="X148" s="38" t="s">
        <v>60</v>
      </c>
      <c r="Y148" s="38" t="s">
        <v>84</v>
      </c>
      <c r="Z148" s="38" t="s">
        <v>78</v>
      </c>
      <c r="AA148" s="38" t="s">
        <v>60</v>
      </c>
      <c r="AB148" s="38" t="s">
        <v>60</v>
      </c>
      <c r="AC148" s="38" t="s">
        <v>73</v>
      </c>
      <c r="AD148" s="38" t="s">
        <v>66</v>
      </c>
      <c r="AE148" s="38" t="s">
        <v>60</v>
      </c>
      <c r="AF148" s="38" t="s">
        <v>60</v>
      </c>
      <c r="AG148" s="38" t="s">
        <v>60</v>
      </c>
      <c r="AH148" s="38" t="s">
        <v>60</v>
      </c>
      <c r="AI148" s="38" t="s">
        <v>60</v>
      </c>
      <c r="AJ148" s="38" t="s">
        <v>71</v>
      </c>
      <c r="AK148" s="38" t="s">
        <v>60</v>
      </c>
      <c r="AL148" s="38"/>
      <c r="AM148" s="38" t="s">
        <v>60</v>
      </c>
      <c r="AN148" s="38"/>
      <c r="AO148" s="38"/>
      <c r="AP148" s="38"/>
      <c r="AQ148" s="38"/>
      <c r="AR148" s="38"/>
      <c r="AS148" s="38"/>
    </row>
    <row r="149" spans="1:45">
      <c r="A149" s="34">
        <f t="shared" si="13"/>
        <v>2023</v>
      </c>
      <c r="B149" s="35">
        <f t="shared" si="14"/>
        <v>5</v>
      </c>
      <c r="C149" s="35">
        <f t="shared" si="15"/>
        <v>23</v>
      </c>
      <c r="D149" s="36">
        <f t="shared" si="16"/>
        <v>45069</v>
      </c>
      <c r="E149" s="37" t="str">
        <f t="shared" si="12"/>
        <v>wtorek</v>
      </c>
      <c r="F149" s="38"/>
      <c r="G149" s="38" t="s">
        <v>59</v>
      </c>
      <c r="H149" s="38" t="s">
        <v>60</v>
      </c>
      <c r="I149" s="38" t="s">
        <v>60</v>
      </c>
      <c r="J149" s="38" t="s">
        <v>60</v>
      </c>
      <c r="K149" s="38" t="s">
        <v>61</v>
      </c>
      <c r="L149" s="38" t="s">
        <v>62</v>
      </c>
      <c r="M149" s="38" t="s">
        <v>82</v>
      </c>
      <c r="N149" s="38" t="s">
        <v>75</v>
      </c>
      <c r="O149" s="38" t="s">
        <v>83</v>
      </c>
      <c r="P149" s="38" t="s">
        <v>64</v>
      </c>
      <c r="Q149" s="38" t="s">
        <v>77</v>
      </c>
      <c r="R149" s="38" t="s">
        <v>60</v>
      </c>
      <c r="S149" s="38" t="s">
        <v>67</v>
      </c>
      <c r="T149" s="38" t="s">
        <v>90</v>
      </c>
      <c r="U149" s="38"/>
      <c r="V149" s="38" t="s">
        <v>60</v>
      </c>
      <c r="W149" s="38" t="s">
        <v>60</v>
      </c>
      <c r="X149" s="38" t="s">
        <v>60</v>
      </c>
      <c r="Y149" s="38" t="s">
        <v>60</v>
      </c>
      <c r="Z149" s="38" t="s">
        <v>78</v>
      </c>
      <c r="AA149" s="38" t="s">
        <v>71</v>
      </c>
      <c r="AB149" s="38" t="s">
        <v>68</v>
      </c>
      <c r="AC149" s="38" t="s">
        <v>60</v>
      </c>
      <c r="AD149" s="38" t="s">
        <v>66</v>
      </c>
      <c r="AE149" s="38" t="s">
        <v>60</v>
      </c>
      <c r="AF149" s="38" t="s">
        <v>60</v>
      </c>
      <c r="AG149" s="38" t="s">
        <v>60</v>
      </c>
      <c r="AH149" s="38" t="s">
        <v>60</v>
      </c>
      <c r="AI149" s="38" t="s">
        <v>60</v>
      </c>
      <c r="AJ149" s="38" t="s">
        <v>74</v>
      </c>
      <c r="AK149" s="38" t="s">
        <v>60</v>
      </c>
      <c r="AL149" s="38"/>
      <c r="AM149" s="38" t="s">
        <v>60</v>
      </c>
      <c r="AN149" s="38"/>
      <c r="AO149" s="38"/>
      <c r="AP149" s="38"/>
      <c r="AQ149" s="38"/>
      <c r="AR149" s="38"/>
      <c r="AS149" s="38"/>
    </row>
    <row r="150" spans="1:45">
      <c r="A150" s="34">
        <f t="shared" si="13"/>
        <v>2023</v>
      </c>
      <c r="B150" s="35">
        <f t="shared" si="14"/>
        <v>5</v>
      </c>
      <c r="C150" s="35">
        <f t="shared" si="15"/>
        <v>24</v>
      </c>
      <c r="D150" s="36">
        <f t="shared" si="16"/>
        <v>45070</v>
      </c>
      <c r="E150" s="37" t="str">
        <f t="shared" si="12"/>
        <v>środa</v>
      </c>
      <c r="F150" s="38"/>
      <c r="G150" s="38" t="s">
        <v>59</v>
      </c>
      <c r="H150" s="38" t="s">
        <v>60</v>
      </c>
      <c r="I150" s="38" t="s">
        <v>85</v>
      </c>
      <c r="J150" s="38" t="s">
        <v>60</v>
      </c>
      <c r="K150" s="38" t="s">
        <v>61</v>
      </c>
      <c r="L150" s="38" t="s">
        <v>62</v>
      </c>
      <c r="M150" s="38" t="s">
        <v>82</v>
      </c>
      <c r="N150" s="38" t="s">
        <v>75</v>
      </c>
      <c r="O150" s="38" t="s">
        <v>83</v>
      </c>
      <c r="P150" s="38" t="s">
        <v>64</v>
      </c>
      <c r="Q150" s="38" t="s">
        <v>60</v>
      </c>
      <c r="R150" s="38" t="s">
        <v>60</v>
      </c>
      <c r="S150" s="38" t="s">
        <v>67</v>
      </c>
      <c r="T150" s="38" t="s">
        <v>90</v>
      </c>
      <c r="U150" s="38"/>
      <c r="V150" s="38" t="s">
        <v>60</v>
      </c>
      <c r="W150" s="38" t="s">
        <v>60</v>
      </c>
      <c r="X150" s="38" t="s">
        <v>71</v>
      </c>
      <c r="Y150" s="38" t="s">
        <v>60</v>
      </c>
      <c r="Z150" s="38" t="s">
        <v>60</v>
      </c>
      <c r="AA150" s="38" t="s">
        <v>60</v>
      </c>
      <c r="AB150" s="38" t="s">
        <v>68</v>
      </c>
      <c r="AC150" s="38" t="s">
        <v>73</v>
      </c>
      <c r="AD150" s="38" t="s">
        <v>66</v>
      </c>
      <c r="AE150" s="38" t="s">
        <v>60</v>
      </c>
      <c r="AF150" s="38" t="s">
        <v>60</v>
      </c>
      <c r="AG150" s="38" t="s">
        <v>60</v>
      </c>
      <c r="AH150" s="38" t="s">
        <v>78</v>
      </c>
      <c r="AI150" s="38" t="s">
        <v>60</v>
      </c>
      <c r="AJ150" s="38" t="s">
        <v>74</v>
      </c>
      <c r="AK150" s="38" t="s">
        <v>60</v>
      </c>
      <c r="AL150" s="38"/>
      <c r="AM150" s="38" t="s">
        <v>60</v>
      </c>
      <c r="AN150" s="38"/>
      <c r="AO150" s="38"/>
      <c r="AP150" s="38"/>
      <c r="AQ150" s="38"/>
      <c r="AR150" s="38"/>
      <c r="AS150" s="38"/>
    </row>
    <row r="151" spans="1:45">
      <c r="A151" s="34">
        <f t="shared" si="13"/>
        <v>2023</v>
      </c>
      <c r="B151" s="35">
        <f t="shared" si="14"/>
        <v>5</v>
      </c>
      <c r="C151" s="35">
        <f t="shared" si="15"/>
        <v>25</v>
      </c>
      <c r="D151" s="36">
        <f t="shared" si="16"/>
        <v>45071</v>
      </c>
      <c r="E151" s="37" t="str">
        <f t="shared" si="12"/>
        <v>czwartek</v>
      </c>
      <c r="F151" s="38"/>
      <c r="G151" s="38" t="s">
        <v>59</v>
      </c>
      <c r="H151" s="38" t="s">
        <v>60</v>
      </c>
      <c r="I151" s="38" t="s">
        <v>85</v>
      </c>
      <c r="J151" s="38" t="s">
        <v>60</v>
      </c>
      <c r="K151" s="38" t="s">
        <v>61</v>
      </c>
      <c r="L151" s="38" t="s">
        <v>62</v>
      </c>
      <c r="M151" s="38" t="s">
        <v>82</v>
      </c>
      <c r="N151" s="38" t="s">
        <v>75</v>
      </c>
      <c r="O151" s="38" t="s">
        <v>83</v>
      </c>
      <c r="P151" s="38" t="s">
        <v>64</v>
      </c>
      <c r="Q151" s="38" t="s">
        <v>60</v>
      </c>
      <c r="R151" s="38" t="s">
        <v>66</v>
      </c>
      <c r="S151" s="38" t="s">
        <v>67</v>
      </c>
      <c r="T151" s="38" t="s">
        <v>90</v>
      </c>
      <c r="U151" s="38"/>
      <c r="V151" s="38" t="s">
        <v>88</v>
      </c>
      <c r="W151" s="38" t="s">
        <v>74</v>
      </c>
      <c r="X151" s="38" t="s">
        <v>60</v>
      </c>
      <c r="Y151" s="38" t="s">
        <v>60</v>
      </c>
      <c r="Z151" s="38" t="s">
        <v>60</v>
      </c>
      <c r="AA151" s="38" t="s">
        <v>71</v>
      </c>
      <c r="AB151" s="38" t="s">
        <v>68</v>
      </c>
      <c r="AC151" s="38" t="s">
        <v>60</v>
      </c>
      <c r="AD151" s="38" t="s">
        <v>70</v>
      </c>
      <c r="AE151" s="38" t="s">
        <v>60</v>
      </c>
      <c r="AF151" s="38" t="s">
        <v>60</v>
      </c>
      <c r="AG151" s="38" t="s">
        <v>60</v>
      </c>
      <c r="AH151" s="38" t="s">
        <v>78</v>
      </c>
      <c r="AI151" s="38" t="s">
        <v>60</v>
      </c>
      <c r="AJ151" s="38" t="s">
        <v>73</v>
      </c>
      <c r="AK151" s="38" t="s">
        <v>60</v>
      </c>
      <c r="AL151" s="38"/>
      <c r="AM151" s="38" t="s">
        <v>60</v>
      </c>
      <c r="AN151" s="38"/>
      <c r="AO151" s="38"/>
      <c r="AP151" s="38"/>
      <c r="AQ151" s="38"/>
      <c r="AR151" s="38"/>
      <c r="AS151" s="38"/>
    </row>
    <row r="152" spans="1:45">
      <c r="A152" s="34">
        <f t="shared" si="13"/>
        <v>2023</v>
      </c>
      <c r="B152" s="35">
        <f t="shared" si="14"/>
        <v>5</v>
      </c>
      <c r="C152" s="35">
        <f t="shared" si="15"/>
        <v>26</v>
      </c>
      <c r="D152" s="36">
        <f t="shared" si="16"/>
        <v>45072</v>
      </c>
      <c r="E152" s="37" t="str">
        <f t="shared" si="12"/>
        <v>piątek</v>
      </c>
      <c r="F152" s="38"/>
      <c r="G152" s="38" t="s">
        <v>60</v>
      </c>
      <c r="H152" s="38" t="s">
        <v>60</v>
      </c>
      <c r="I152" s="38" t="s">
        <v>60</v>
      </c>
      <c r="J152" s="38" t="s">
        <v>79</v>
      </c>
      <c r="K152" s="38" t="s">
        <v>61</v>
      </c>
      <c r="L152" s="38" t="s">
        <v>62</v>
      </c>
      <c r="M152" s="38" t="s">
        <v>82</v>
      </c>
      <c r="N152" s="38" t="s">
        <v>60</v>
      </c>
      <c r="O152" s="38" t="s">
        <v>83</v>
      </c>
      <c r="P152" s="38" t="s">
        <v>60</v>
      </c>
      <c r="Q152" s="38" t="s">
        <v>60</v>
      </c>
      <c r="R152" s="38" t="s">
        <v>60</v>
      </c>
      <c r="S152" s="38" t="s">
        <v>67</v>
      </c>
      <c r="T152" s="38" t="s">
        <v>90</v>
      </c>
      <c r="U152" s="38"/>
      <c r="V152" s="38" t="s">
        <v>88</v>
      </c>
      <c r="W152" s="38" t="s">
        <v>73</v>
      </c>
      <c r="X152" s="38" t="s">
        <v>78</v>
      </c>
      <c r="Y152" s="38" t="s">
        <v>88</v>
      </c>
      <c r="Z152" s="38" t="s">
        <v>60</v>
      </c>
      <c r="AA152" s="38" t="s">
        <v>60</v>
      </c>
      <c r="AB152" s="38" t="s">
        <v>60</v>
      </c>
      <c r="AC152" s="38" t="s">
        <v>60</v>
      </c>
      <c r="AD152" s="38" t="s">
        <v>88</v>
      </c>
      <c r="AE152" s="38" t="s">
        <v>60</v>
      </c>
      <c r="AF152" s="38" t="s">
        <v>60</v>
      </c>
      <c r="AG152" s="38" t="s">
        <v>60</v>
      </c>
      <c r="AH152" s="38" t="s">
        <v>74</v>
      </c>
      <c r="AI152" s="38" t="s">
        <v>88</v>
      </c>
      <c r="AJ152" s="38" t="s">
        <v>60</v>
      </c>
      <c r="AK152" s="38" t="s">
        <v>60</v>
      </c>
      <c r="AL152" s="38"/>
      <c r="AM152" s="38" t="s">
        <v>60</v>
      </c>
      <c r="AN152" s="38"/>
      <c r="AO152" s="38"/>
      <c r="AP152" s="38"/>
      <c r="AQ152" s="38"/>
      <c r="AR152" s="38"/>
      <c r="AS152" s="38"/>
    </row>
    <row r="153" spans="1:45">
      <c r="A153" s="34">
        <f t="shared" si="13"/>
        <v>2023</v>
      </c>
      <c r="B153" s="35">
        <f t="shared" si="14"/>
        <v>5</v>
      </c>
      <c r="C153" s="35">
        <f t="shared" si="15"/>
        <v>27</v>
      </c>
      <c r="D153" s="36">
        <f t="shared" si="16"/>
        <v>45073</v>
      </c>
      <c r="E153" s="37" t="str">
        <f t="shared" si="12"/>
        <v>sobota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</row>
    <row r="154" spans="1:45">
      <c r="A154" s="34">
        <f t="shared" si="13"/>
        <v>2023</v>
      </c>
      <c r="B154" s="35">
        <f t="shared" si="14"/>
        <v>5</v>
      </c>
      <c r="C154" s="35">
        <f t="shared" si="15"/>
        <v>28</v>
      </c>
      <c r="D154" s="36">
        <f t="shared" si="16"/>
        <v>45074</v>
      </c>
      <c r="E154" s="37" t="str">
        <f t="shared" si="12"/>
        <v>niedziela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</row>
    <row r="155" spans="1:45">
      <c r="A155" s="34">
        <f t="shared" si="13"/>
        <v>2023</v>
      </c>
      <c r="B155" s="35">
        <f t="shared" si="14"/>
        <v>5</v>
      </c>
      <c r="C155" s="35">
        <f t="shared" si="15"/>
        <v>29</v>
      </c>
      <c r="D155" s="36">
        <f t="shared" si="16"/>
        <v>45075</v>
      </c>
      <c r="E155" s="37" t="str">
        <f t="shared" si="12"/>
        <v>poniedziałek</v>
      </c>
      <c r="F155" s="38"/>
      <c r="G155" s="38" t="s">
        <v>59</v>
      </c>
      <c r="H155" s="38" t="s">
        <v>60</v>
      </c>
      <c r="I155" s="38" t="s">
        <v>60</v>
      </c>
      <c r="J155" s="38" t="s">
        <v>79</v>
      </c>
      <c r="K155" s="38" t="s">
        <v>61</v>
      </c>
      <c r="L155" s="38" t="s">
        <v>62</v>
      </c>
      <c r="M155" s="38" t="s">
        <v>60</v>
      </c>
      <c r="N155" s="38" t="s">
        <v>75</v>
      </c>
      <c r="O155" s="38" t="s">
        <v>83</v>
      </c>
      <c r="P155" s="38" t="s">
        <v>64</v>
      </c>
      <c r="Q155" s="38" t="s">
        <v>60</v>
      </c>
      <c r="R155" s="38" t="s">
        <v>60</v>
      </c>
      <c r="S155" s="38" t="s">
        <v>67</v>
      </c>
      <c r="T155" s="38" t="s">
        <v>90</v>
      </c>
      <c r="U155" s="38"/>
      <c r="V155" s="38" t="s">
        <v>69</v>
      </c>
      <c r="W155" s="38" t="s">
        <v>60</v>
      </c>
      <c r="X155" s="38" t="s">
        <v>73</v>
      </c>
      <c r="Y155" s="38" t="s">
        <v>84</v>
      </c>
      <c r="Z155" s="38" t="s">
        <v>78</v>
      </c>
      <c r="AA155" s="38" t="s">
        <v>71</v>
      </c>
      <c r="AB155" s="38" t="s">
        <v>68</v>
      </c>
      <c r="AC155" s="38" t="s">
        <v>60</v>
      </c>
      <c r="AD155" s="38" t="s">
        <v>66</v>
      </c>
      <c r="AE155" s="38" t="s">
        <v>60</v>
      </c>
      <c r="AF155" s="38" t="s">
        <v>60</v>
      </c>
      <c r="AG155" s="38" t="s">
        <v>60</v>
      </c>
      <c r="AH155" s="38" t="s">
        <v>60</v>
      </c>
      <c r="AI155" s="38" t="s">
        <v>93</v>
      </c>
      <c r="AJ155" s="38" t="s">
        <v>74</v>
      </c>
      <c r="AK155" s="38" t="s">
        <v>60</v>
      </c>
      <c r="AL155" s="38"/>
      <c r="AM155" s="38" t="s">
        <v>60</v>
      </c>
      <c r="AN155" s="38"/>
      <c r="AO155" s="38"/>
      <c r="AP155" s="38"/>
      <c r="AQ155" s="38"/>
      <c r="AR155" s="38"/>
      <c r="AS155" s="38"/>
    </row>
    <row r="156" spans="1:45">
      <c r="A156" s="34">
        <f t="shared" si="13"/>
        <v>2023</v>
      </c>
      <c r="B156" s="35">
        <f t="shared" si="14"/>
        <v>5</v>
      </c>
      <c r="C156" s="35">
        <f t="shared" si="15"/>
        <v>30</v>
      </c>
      <c r="D156" s="36">
        <f t="shared" si="16"/>
        <v>45076</v>
      </c>
      <c r="E156" s="37" t="str">
        <f t="shared" si="12"/>
        <v>wtorek</v>
      </c>
      <c r="F156" s="38"/>
      <c r="G156" s="38" t="s">
        <v>59</v>
      </c>
      <c r="H156" s="38" t="s">
        <v>60</v>
      </c>
      <c r="I156" s="38" t="s">
        <v>60</v>
      </c>
      <c r="J156" s="38" t="s">
        <v>79</v>
      </c>
      <c r="K156" s="38" t="s">
        <v>61</v>
      </c>
      <c r="L156" s="38" t="s">
        <v>62</v>
      </c>
      <c r="M156" s="38" t="s">
        <v>82</v>
      </c>
      <c r="N156" s="38" t="s">
        <v>75</v>
      </c>
      <c r="O156" s="38" t="s">
        <v>83</v>
      </c>
      <c r="P156" s="38" t="s">
        <v>64</v>
      </c>
      <c r="Q156" s="38" t="s">
        <v>77</v>
      </c>
      <c r="R156" s="38" t="s">
        <v>60</v>
      </c>
      <c r="S156" s="38" t="s">
        <v>67</v>
      </c>
      <c r="T156" s="38" t="s">
        <v>90</v>
      </c>
      <c r="U156" s="38"/>
      <c r="V156" s="38" t="s">
        <v>88</v>
      </c>
      <c r="W156" s="38" t="s">
        <v>71</v>
      </c>
      <c r="X156" s="38" t="s">
        <v>60</v>
      </c>
      <c r="Y156" s="38" t="s">
        <v>84</v>
      </c>
      <c r="Z156" s="38" t="s">
        <v>60</v>
      </c>
      <c r="AA156" s="38" t="s">
        <v>60</v>
      </c>
      <c r="AB156" s="38" t="s">
        <v>68</v>
      </c>
      <c r="AC156" s="38" t="s">
        <v>60</v>
      </c>
      <c r="AD156" s="38" t="s">
        <v>94</v>
      </c>
      <c r="AE156" s="38" t="s">
        <v>60</v>
      </c>
      <c r="AF156" s="38" t="s">
        <v>60</v>
      </c>
      <c r="AG156" s="38" t="s">
        <v>60</v>
      </c>
      <c r="AH156" s="38" t="s">
        <v>60</v>
      </c>
      <c r="AI156" s="38" t="s">
        <v>93</v>
      </c>
      <c r="AJ156" s="38" t="s">
        <v>74</v>
      </c>
      <c r="AK156" s="38" t="s">
        <v>60</v>
      </c>
      <c r="AL156" s="38"/>
      <c r="AM156" s="38" t="s">
        <v>60</v>
      </c>
      <c r="AN156" s="38"/>
      <c r="AO156" s="38"/>
      <c r="AP156" s="38"/>
      <c r="AQ156" s="38"/>
      <c r="AR156" s="38"/>
      <c r="AS156" s="38"/>
    </row>
    <row r="157" spans="1:45">
      <c r="A157" s="34">
        <f t="shared" si="13"/>
        <v>2023</v>
      </c>
      <c r="B157" s="35">
        <f t="shared" si="14"/>
        <v>5</v>
      </c>
      <c r="C157" s="35">
        <f t="shared" si="15"/>
        <v>31</v>
      </c>
      <c r="D157" s="36">
        <f t="shared" si="16"/>
        <v>45077</v>
      </c>
      <c r="E157" s="37" t="str">
        <f t="shared" si="12"/>
        <v>środa</v>
      </c>
      <c r="F157" s="38"/>
      <c r="G157" s="38" t="s">
        <v>59</v>
      </c>
      <c r="H157" s="38" t="s">
        <v>60</v>
      </c>
      <c r="I157" s="38" t="s">
        <v>60</v>
      </c>
      <c r="J157" s="38" t="s">
        <v>79</v>
      </c>
      <c r="K157" s="38" t="s">
        <v>61</v>
      </c>
      <c r="L157" s="38" t="s">
        <v>62</v>
      </c>
      <c r="M157" s="38" t="s">
        <v>82</v>
      </c>
      <c r="N157" s="38" t="s">
        <v>60</v>
      </c>
      <c r="O157" s="38" t="s">
        <v>83</v>
      </c>
      <c r="P157" s="38" t="s">
        <v>64</v>
      </c>
      <c r="Q157" s="38" t="s">
        <v>65</v>
      </c>
      <c r="R157" s="38" t="s">
        <v>60</v>
      </c>
      <c r="S157" s="38" t="s">
        <v>67</v>
      </c>
      <c r="T157" s="38" t="s">
        <v>90</v>
      </c>
      <c r="U157" s="38"/>
      <c r="V157" s="38" t="s">
        <v>88</v>
      </c>
      <c r="W157" s="38" t="s">
        <v>74</v>
      </c>
      <c r="X157" s="38" t="s">
        <v>60</v>
      </c>
      <c r="Y157" s="38" t="s">
        <v>84</v>
      </c>
      <c r="Z157" s="38" t="s">
        <v>60</v>
      </c>
      <c r="AA157" s="38" t="s">
        <v>60</v>
      </c>
      <c r="AB157" s="38" t="s">
        <v>60</v>
      </c>
      <c r="AC157" s="38" t="s">
        <v>73</v>
      </c>
      <c r="AD157" s="38" t="s">
        <v>70</v>
      </c>
      <c r="AE157" s="38" t="s">
        <v>60</v>
      </c>
      <c r="AF157" s="38" t="s">
        <v>60</v>
      </c>
      <c r="AG157" s="38" t="s">
        <v>60</v>
      </c>
      <c r="AH157" s="38" t="s">
        <v>78</v>
      </c>
      <c r="AI157" s="38" t="s">
        <v>93</v>
      </c>
      <c r="AJ157" s="38" t="s">
        <v>60</v>
      </c>
      <c r="AK157" s="38" t="s">
        <v>60</v>
      </c>
      <c r="AL157" s="38"/>
      <c r="AM157" s="38" t="s">
        <v>60</v>
      </c>
      <c r="AN157" s="38"/>
      <c r="AO157" s="38"/>
      <c r="AP157" s="38"/>
      <c r="AQ157" s="38"/>
      <c r="AR157" s="38"/>
      <c r="AS157" s="38"/>
    </row>
    <row r="158" spans="1:45">
      <c r="A158" s="34">
        <f t="shared" si="13"/>
        <v>2023</v>
      </c>
      <c r="B158" s="35">
        <f t="shared" si="14"/>
        <v>6</v>
      </c>
      <c r="C158" s="35">
        <f t="shared" si="15"/>
        <v>1</v>
      </c>
      <c r="D158" s="36">
        <f t="shared" si="16"/>
        <v>45078</v>
      </c>
      <c r="E158" s="37" t="str">
        <f t="shared" si="12"/>
        <v>czwartek</v>
      </c>
      <c r="F158" s="38"/>
      <c r="G158" s="38" t="s">
        <v>59</v>
      </c>
      <c r="H158" s="38" t="s">
        <v>60</v>
      </c>
      <c r="I158" s="38" t="s">
        <v>85</v>
      </c>
      <c r="J158" s="38" t="s">
        <v>79</v>
      </c>
      <c r="K158" s="38" t="s">
        <v>61</v>
      </c>
      <c r="L158" s="38" t="s">
        <v>62</v>
      </c>
      <c r="M158" s="38" t="s">
        <v>82</v>
      </c>
      <c r="N158" s="38" t="s">
        <v>75</v>
      </c>
      <c r="O158" s="38" t="s">
        <v>83</v>
      </c>
      <c r="P158" s="38" t="s">
        <v>64</v>
      </c>
      <c r="Q158" s="38" t="s">
        <v>77</v>
      </c>
      <c r="R158" s="38" t="s">
        <v>66</v>
      </c>
      <c r="S158" s="38" t="s">
        <v>67</v>
      </c>
      <c r="T158" s="38" t="s">
        <v>90</v>
      </c>
      <c r="U158" s="38"/>
      <c r="V158" s="38" t="s">
        <v>69</v>
      </c>
      <c r="W158" s="38" t="s">
        <v>60</v>
      </c>
      <c r="X158" s="38" t="s">
        <v>60</v>
      </c>
      <c r="Y158" s="38" t="s">
        <v>84</v>
      </c>
      <c r="Z158" s="38" t="s">
        <v>78</v>
      </c>
      <c r="AA158" s="38" t="s">
        <v>60</v>
      </c>
      <c r="AB158" s="38" t="s">
        <v>68</v>
      </c>
      <c r="AC158" s="38" t="s">
        <v>73</v>
      </c>
      <c r="AD158" s="38" t="s">
        <v>71</v>
      </c>
      <c r="AE158" s="38" t="s">
        <v>60</v>
      </c>
      <c r="AF158" s="38" t="s">
        <v>60</v>
      </c>
      <c r="AG158" s="38" t="s">
        <v>60</v>
      </c>
      <c r="AH158" s="38" t="s">
        <v>74</v>
      </c>
      <c r="AI158" s="38" t="s">
        <v>60</v>
      </c>
      <c r="AJ158" s="38" t="s">
        <v>60</v>
      </c>
      <c r="AK158" s="38" t="s">
        <v>60</v>
      </c>
      <c r="AL158" s="38" t="s">
        <v>69</v>
      </c>
      <c r="AM158" s="38" t="s">
        <v>60</v>
      </c>
      <c r="AN158" s="38"/>
      <c r="AO158" s="38"/>
      <c r="AP158" s="38"/>
      <c r="AQ158" s="38"/>
      <c r="AR158" s="38"/>
      <c r="AS158" s="38"/>
    </row>
    <row r="159" spans="1:45">
      <c r="A159" s="34">
        <f t="shared" si="13"/>
        <v>2023</v>
      </c>
      <c r="B159" s="35">
        <f t="shared" si="14"/>
        <v>6</v>
      </c>
      <c r="C159" s="35">
        <f t="shared" si="15"/>
        <v>2</v>
      </c>
      <c r="D159" s="36">
        <f t="shared" si="16"/>
        <v>45079</v>
      </c>
      <c r="E159" s="37" t="str">
        <f t="shared" si="12"/>
        <v>piątek</v>
      </c>
      <c r="F159" s="38"/>
      <c r="G159" s="38" t="s">
        <v>60</v>
      </c>
      <c r="H159" s="38" t="s">
        <v>60</v>
      </c>
      <c r="I159" s="38" t="s">
        <v>60</v>
      </c>
      <c r="J159" s="38" t="s">
        <v>79</v>
      </c>
      <c r="K159" s="38" t="s">
        <v>77</v>
      </c>
      <c r="L159" s="38" t="s">
        <v>62</v>
      </c>
      <c r="M159" s="38" t="s">
        <v>82</v>
      </c>
      <c r="N159" s="38" t="s">
        <v>63</v>
      </c>
      <c r="O159" s="38" t="s">
        <v>83</v>
      </c>
      <c r="P159" s="38" t="s">
        <v>60</v>
      </c>
      <c r="Q159" s="38" t="s">
        <v>65</v>
      </c>
      <c r="R159" s="38" t="s">
        <v>66</v>
      </c>
      <c r="S159" s="38" t="s">
        <v>67</v>
      </c>
      <c r="T159" s="38" t="s">
        <v>90</v>
      </c>
      <c r="U159" s="38"/>
      <c r="V159" s="38" t="s">
        <v>60</v>
      </c>
      <c r="W159" s="38" t="s">
        <v>60</v>
      </c>
      <c r="X159" s="38" t="s">
        <v>71</v>
      </c>
      <c r="Y159" s="38" t="s">
        <v>84</v>
      </c>
      <c r="Z159" s="38" t="s">
        <v>78</v>
      </c>
      <c r="AA159" s="38" t="s">
        <v>60</v>
      </c>
      <c r="AB159" s="38" t="s">
        <v>60</v>
      </c>
      <c r="AC159" s="38" t="s">
        <v>60</v>
      </c>
      <c r="AD159" s="38" t="s">
        <v>70</v>
      </c>
      <c r="AE159" s="38" t="s">
        <v>60</v>
      </c>
      <c r="AF159" s="38" t="s">
        <v>60</v>
      </c>
      <c r="AG159" s="38" t="s">
        <v>60</v>
      </c>
      <c r="AH159" s="38" t="s">
        <v>60</v>
      </c>
      <c r="AI159" s="38" t="s">
        <v>60</v>
      </c>
      <c r="AJ159" s="38" t="s">
        <v>60</v>
      </c>
      <c r="AK159" s="38" t="s">
        <v>60</v>
      </c>
      <c r="AL159" s="38" t="s">
        <v>68</v>
      </c>
      <c r="AM159" s="38" t="s">
        <v>60</v>
      </c>
      <c r="AN159" s="38"/>
      <c r="AO159" s="38"/>
      <c r="AP159" s="38"/>
      <c r="AQ159" s="38"/>
      <c r="AR159" s="38"/>
      <c r="AS159" s="38"/>
    </row>
    <row r="160" spans="1:45">
      <c r="A160" s="34">
        <f t="shared" si="13"/>
        <v>2023</v>
      </c>
      <c r="B160" s="35">
        <f t="shared" si="14"/>
        <v>6</v>
      </c>
      <c r="C160" s="35">
        <f t="shared" si="15"/>
        <v>3</v>
      </c>
      <c r="D160" s="36">
        <f t="shared" si="16"/>
        <v>45080</v>
      </c>
      <c r="E160" s="37" t="str">
        <f t="shared" si="12"/>
        <v>sobota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</row>
    <row r="161" spans="1:45">
      <c r="A161" s="34">
        <f t="shared" si="13"/>
        <v>2023</v>
      </c>
      <c r="B161" s="35">
        <f t="shared" si="14"/>
        <v>6</v>
      </c>
      <c r="C161" s="35">
        <f t="shared" si="15"/>
        <v>4</v>
      </c>
      <c r="D161" s="36">
        <f t="shared" si="16"/>
        <v>45081</v>
      </c>
      <c r="E161" s="37" t="str">
        <f t="shared" si="12"/>
        <v>niedziela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</row>
    <row r="162" spans="1:45">
      <c r="A162" s="34">
        <f t="shared" si="13"/>
        <v>2023</v>
      </c>
      <c r="B162" s="35">
        <f t="shared" si="14"/>
        <v>6</v>
      </c>
      <c r="C162" s="35">
        <f t="shared" si="15"/>
        <v>5</v>
      </c>
      <c r="D162" s="36">
        <f t="shared" si="16"/>
        <v>45082</v>
      </c>
      <c r="E162" s="37" t="str">
        <f t="shared" si="12"/>
        <v>poniedziałek</v>
      </c>
      <c r="F162" s="38"/>
      <c r="G162" s="38" t="s">
        <v>59</v>
      </c>
      <c r="H162" s="38" t="s">
        <v>60</v>
      </c>
      <c r="I162" s="38" t="s">
        <v>85</v>
      </c>
      <c r="J162" s="38" t="s">
        <v>79</v>
      </c>
      <c r="K162" s="38" t="s">
        <v>60</v>
      </c>
      <c r="L162" s="38" t="s">
        <v>62</v>
      </c>
      <c r="M162" s="38" t="s">
        <v>82</v>
      </c>
      <c r="N162" s="38" t="s">
        <v>75</v>
      </c>
      <c r="O162" s="38" t="s">
        <v>83</v>
      </c>
      <c r="P162" s="38" t="s">
        <v>64</v>
      </c>
      <c r="Q162" s="38" t="s">
        <v>60</v>
      </c>
      <c r="R162" s="38" t="s">
        <v>60</v>
      </c>
      <c r="S162" s="38" t="s">
        <v>67</v>
      </c>
      <c r="T162" s="38" t="s">
        <v>90</v>
      </c>
      <c r="U162" s="38"/>
      <c r="V162" s="38" t="s">
        <v>69</v>
      </c>
      <c r="W162" s="38" t="s">
        <v>60</v>
      </c>
      <c r="X162" s="38" t="s">
        <v>60</v>
      </c>
      <c r="Y162" s="38" t="s">
        <v>84</v>
      </c>
      <c r="Z162" s="38" t="s">
        <v>60</v>
      </c>
      <c r="AA162" s="38" t="s">
        <v>60</v>
      </c>
      <c r="AB162" s="38" t="s">
        <v>68</v>
      </c>
      <c r="AC162" s="38" t="s">
        <v>60</v>
      </c>
      <c r="AD162" s="38" t="s">
        <v>66</v>
      </c>
      <c r="AE162" s="38" t="s">
        <v>60</v>
      </c>
      <c r="AF162" s="38" t="s">
        <v>60</v>
      </c>
      <c r="AG162" s="38" t="s">
        <v>60</v>
      </c>
      <c r="AH162" s="38" t="s">
        <v>60</v>
      </c>
      <c r="AI162" s="38" t="s">
        <v>60</v>
      </c>
      <c r="AJ162" s="38" t="s">
        <v>74</v>
      </c>
      <c r="AK162" s="38" t="s">
        <v>73</v>
      </c>
      <c r="AL162" s="38" t="s">
        <v>71</v>
      </c>
      <c r="AM162" s="38" t="s">
        <v>78</v>
      </c>
      <c r="AN162" s="38"/>
      <c r="AO162" s="38"/>
      <c r="AP162" s="38"/>
      <c r="AQ162" s="38"/>
      <c r="AR162" s="38"/>
      <c r="AS162" s="38"/>
    </row>
    <row r="163" spans="1:45">
      <c r="A163" s="34">
        <f t="shared" si="13"/>
        <v>2023</v>
      </c>
      <c r="B163" s="35">
        <f t="shared" si="14"/>
        <v>6</v>
      </c>
      <c r="C163" s="35">
        <f t="shared" si="15"/>
        <v>6</v>
      </c>
      <c r="D163" s="36">
        <f t="shared" si="16"/>
        <v>45083</v>
      </c>
      <c r="E163" s="37" t="str">
        <f t="shared" si="12"/>
        <v>wtorek</v>
      </c>
      <c r="F163" s="38"/>
      <c r="G163" s="38" t="s">
        <v>59</v>
      </c>
      <c r="H163" s="38" t="s">
        <v>60</v>
      </c>
      <c r="I163" s="38" t="s">
        <v>60</v>
      </c>
      <c r="J163" s="38" t="s">
        <v>79</v>
      </c>
      <c r="K163" s="38" t="s">
        <v>60</v>
      </c>
      <c r="L163" s="38" t="s">
        <v>62</v>
      </c>
      <c r="M163" s="38" t="s">
        <v>82</v>
      </c>
      <c r="N163" s="38" t="s">
        <v>75</v>
      </c>
      <c r="O163" s="38" t="s">
        <v>83</v>
      </c>
      <c r="P163" s="38" t="s">
        <v>64</v>
      </c>
      <c r="Q163" s="38" t="s">
        <v>77</v>
      </c>
      <c r="R163" s="38" t="s">
        <v>66</v>
      </c>
      <c r="S163" s="38" t="s">
        <v>67</v>
      </c>
      <c r="T163" s="38" t="s">
        <v>90</v>
      </c>
      <c r="U163" s="38"/>
      <c r="V163" s="38" t="s">
        <v>63</v>
      </c>
      <c r="W163" s="38" t="s">
        <v>60</v>
      </c>
      <c r="X163" s="38" t="s">
        <v>71</v>
      </c>
      <c r="Y163" s="38" t="s">
        <v>84</v>
      </c>
      <c r="Z163" s="38" t="s">
        <v>60</v>
      </c>
      <c r="AA163" s="38" t="s">
        <v>60</v>
      </c>
      <c r="AB163" s="38" t="s">
        <v>60</v>
      </c>
      <c r="AC163" s="38" t="s">
        <v>73</v>
      </c>
      <c r="AD163" s="38" t="s">
        <v>60</v>
      </c>
      <c r="AE163" s="38" t="s">
        <v>60</v>
      </c>
      <c r="AF163" s="38" t="s">
        <v>60</v>
      </c>
      <c r="AG163" s="38" t="s">
        <v>60</v>
      </c>
      <c r="AH163" s="38" t="s">
        <v>60</v>
      </c>
      <c r="AI163" s="38" t="s">
        <v>60</v>
      </c>
      <c r="AJ163" s="38" t="s">
        <v>74</v>
      </c>
      <c r="AK163" s="38" t="s">
        <v>69</v>
      </c>
      <c r="AL163" s="38" t="s">
        <v>69</v>
      </c>
      <c r="AM163" s="38" t="s">
        <v>69</v>
      </c>
      <c r="AN163" s="38"/>
      <c r="AO163" s="38"/>
      <c r="AP163" s="38"/>
      <c r="AQ163" s="38"/>
      <c r="AR163" s="38"/>
      <c r="AS163" s="38"/>
    </row>
    <row r="164" spans="1:45">
      <c r="A164" s="34">
        <f t="shared" si="13"/>
        <v>2023</v>
      </c>
      <c r="B164" s="35">
        <f t="shared" si="14"/>
        <v>6</v>
      </c>
      <c r="C164" s="35">
        <f t="shared" si="15"/>
        <v>7</v>
      </c>
      <c r="D164" s="36">
        <f t="shared" si="16"/>
        <v>45084</v>
      </c>
      <c r="E164" s="37" t="str">
        <f t="shared" si="12"/>
        <v>środa</v>
      </c>
      <c r="F164" s="38"/>
      <c r="G164" s="38" t="s">
        <v>59</v>
      </c>
      <c r="H164" s="38" t="s">
        <v>60</v>
      </c>
      <c r="I164" s="38" t="s">
        <v>85</v>
      </c>
      <c r="J164" s="38" t="s">
        <v>79</v>
      </c>
      <c r="K164" s="38" t="s">
        <v>61</v>
      </c>
      <c r="L164" s="38" t="s">
        <v>62</v>
      </c>
      <c r="M164" s="38" t="s">
        <v>60</v>
      </c>
      <c r="N164" s="38" t="s">
        <v>60</v>
      </c>
      <c r="O164" s="38" t="s">
        <v>83</v>
      </c>
      <c r="P164" s="38" t="s">
        <v>64</v>
      </c>
      <c r="Q164" s="38" t="s">
        <v>65</v>
      </c>
      <c r="R164" s="38" t="s">
        <v>60</v>
      </c>
      <c r="S164" s="38" t="s">
        <v>67</v>
      </c>
      <c r="T164" s="38" t="s">
        <v>90</v>
      </c>
      <c r="U164" s="38"/>
      <c r="V164" s="38" t="s">
        <v>69</v>
      </c>
      <c r="W164" s="38" t="s">
        <v>60</v>
      </c>
      <c r="X164" s="38" t="s">
        <v>60</v>
      </c>
      <c r="Y164" s="38" t="s">
        <v>84</v>
      </c>
      <c r="Z164" s="38" t="s">
        <v>60</v>
      </c>
      <c r="AA164" s="38" t="s">
        <v>60</v>
      </c>
      <c r="AB164" s="38" t="s">
        <v>60</v>
      </c>
      <c r="AC164" s="38" t="s">
        <v>60</v>
      </c>
      <c r="AD164" s="38" t="s">
        <v>70</v>
      </c>
      <c r="AE164" s="38" t="s">
        <v>60</v>
      </c>
      <c r="AF164" s="38" t="s">
        <v>77</v>
      </c>
      <c r="AG164" s="38" t="s">
        <v>60</v>
      </c>
      <c r="AH164" s="38" t="s">
        <v>60</v>
      </c>
      <c r="AI164" s="38" t="s">
        <v>60</v>
      </c>
      <c r="AJ164" s="38" t="s">
        <v>60</v>
      </c>
      <c r="AK164" s="38" t="s">
        <v>66</v>
      </c>
      <c r="AL164" s="38" t="s">
        <v>71</v>
      </c>
      <c r="AM164" s="38" t="s">
        <v>78</v>
      </c>
      <c r="AN164" s="38"/>
      <c r="AO164" s="38"/>
      <c r="AP164" s="38"/>
      <c r="AQ164" s="38"/>
      <c r="AR164" s="38"/>
      <c r="AS164" s="38"/>
    </row>
    <row r="165" spans="1:45">
      <c r="A165" s="34">
        <f t="shared" si="13"/>
        <v>2023</v>
      </c>
      <c r="B165" s="35">
        <f t="shared" si="14"/>
        <v>6</v>
      </c>
      <c r="C165" s="35">
        <f t="shared" si="15"/>
        <v>8</v>
      </c>
      <c r="D165" s="36">
        <f t="shared" si="16"/>
        <v>45085</v>
      </c>
      <c r="E165" s="37" t="s">
        <v>81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</row>
    <row r="166" spans="1:45">
      <c r="A166" s="34">
        <f t="shared" si="13"/>
        <v>2023</v>
      </c>
      <c r="B166" s="35">
        <f t="shared" si="14"/>
        <v>6</v>
      </c>
      <c r="C166" s="35">
        <f t="shared" si="15"/>
        <v>9</v>
      </c>
      <c r="D166" s="36">
        <f t="shared" si="16"/>
        <v>45086</v>
      </c>
      <c r="E166" s="37" t="str">
        <f t="shared" ref="E166:E172" si="17">TEXT(D166,"dddd")</f>
        <v>piątek</v>
      </c>
      <c r="F166" s="38"/>
      <c r="G166" s="38" t="s">
        <v>60</v>
      </c>
      <c r="H166" s="38" t="s">
        <v>76</v>
      </c>
      <c r="I166" s="38" t="s">
        <v>76</v>
      </c>
      <c r="J166" s="38" t="s">
        <v>60</v>
      </c>
      <c r="K166" s="38" t="s">
        <v>77</v>
      </c>
      <c r="L166" s="38" t="s">
        <v>62</v>
      </c>
      <c r="M166" s="38" t="s">
        <v>77</v>
      </c>
      <c r="N166" s="38" t="s">
        <v>60</v>
      </c>
      <c r="O166" s="38" t="s">
        <v>77</v>
      </c>
      <c r="P166" s="38" t="s">
        <v>77</v>
      </c>
      <c r="Q166" s="38" t="s">
        <v>60</v>
      </c>
      <c r="R166" s="38" t="s">
        <v>60</v>
      </c>
      <c r="S166" s="38" t="s">
        <v>77</v>
      </c>
      <c r="T166" s="38" t="s">
        <v>77</v>
      </c>
      <c r="U166" s="38"/>
      <c r="V166" s="38" t="s">
        <v>60</v>
      </c>
      <c r="W166" s="38" t="s">
        <v>60</v>
      </c>
      <c r="X166" s="38" t="s">
        <v>60</v>
      </c>
      <c r="Y166" s="38" t="s">
        <v>77</v>
      </c>
      <c r="Z166" s="38" t="s">
        <v>77</v>
      </c>
      <c r="AA166" s="38" t="s">
        <v>77</v>
      </c>
      <c r="AB166" s="38" t="s">
        <v>77</v>
      </c>
      <c r="AC166" s="38" t="s">
        <v>77</v>
      </c>
      <c r="AD166" s="38" t="s">
        <v>70</v>
      </c>
      <c r="AE166" s="38" t="s">
        <v>77</v>
      </c>
      <c r="AF166" s="38" t="s">
        <v>77</v>
      </c>
      <c r="AG166" s="38" t="s">
        <v>60</v>
      </c>
      <c r="AH166" s="38" t="s">
        <v>77</v>
      </c>
      <c r="AI166" s="38" t="s">
        <v>77</v>
      </c>
      <c r="AJ166" s="38" t="s">
        <v>77</v>
      </c>
      <c r="AK166" s="38" t="s">
        <v>60</v>
      </c>
      <c r="AL166" s="38" t="s">
        <v>60</v>
      </c>
      <c r="AM166" s="38" t="s">
        <v>60</v>
      </c>
      <c r="AN166" s="38"/>
      <c r="AO166" s="38"/>
      <c r="AP166" s="38"/>
      <c r="AQ166" s="38"/>
      <c r="AR166" s="38"/>
      <c r="AS166" s="38"/>
    </row>
    <row r="167" spans="1:45">
      <c r="A167" s="34">
        <f t="shared" si="13"/>
        <v>2023</v>
      </c>
      <c r="B167" s="35">
        <f t="shared" si="14"/>
        <v>6</v>
      </c>
      <c r="C167" s="35">
        <f t="shared" si="15"/>
        <v>10</v>
      </c>
      <c r="D167" s="36">
        <f t="shared" si="16"/>
        <v>45087</v>
      </c>
      <c r="E167" s="37" t="str">
        <f t="shared" si="17"/>
        <v>sobota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</row>
    <row r="168" spans="1:45">
      <c r="A168" s="34">
        <f t="shared" si="13"/>
        <v>2023</v>
      </c>
      <c r="B168" s="35">
        <f t="shared" si="14"/>
        <v>6</v>
      </c>
      <c r="C168" s="35">
        <f t="shared" si="15"/>
        <v>11</v>
      </c>
      <c r="D168" s="36">
        <f t="shared" si="16"/>
        <v>45088</v>
      </c>
      <c r="E168" s="37" t="str">
        <f t="shared" si="17"/>
        <v>niedziela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</row>
    <row r="169" spans="1:45">
      <c r="A169" s="34">
        <f t="shared" si="13"/>
        <v>2023</v>
      </c>
      <c r="B169" s="35">
        <f t="shared" si="14"/>
        <v>6</v>
      </c>
      <c r="C169" s="35">
        <f t="shared" si="15"/>
        <v>12</v>
      </c>
      <c r="D169" s="36">
        <f t="shared" si="16"/>
        <v>45089</v>
      </c>
      <c r="E169" s="37" t="str">
        <f t="shared" si="17"/>
        <v>poniedziałek</v>
      </c>
      <c r="F169" s="38"/>
      <c r="G169" s="38" t="s">
        <v>59</v>
      </c>
      <c r="H169" s="38" t="s">
        <v>60</v>
      </c>
      <c r="I169" s="38" t="s">
        <v>60</v>
      </c>
      <c r="J169" s="38" t="s">
        <v>79</v>
      </c>
      <c r="K169" s="38" t="s">
        <v>61</v>
      </c>
      <c r="L169" s="38" t="s">
        <v>62</v>
      </c>
      <c r="M169" s="38" t="s">
        <v>60</v>
      </c>
      <c r="N169" s="38" t="s">
        <v>75</v>
      </c>
      <c r="O169" s="38" t="s">
        <v>83</v>
      </c>
      <c r="P169" s="38" t="s">
        <v>77</v>
      </c>
      <c r="Q169" s="38" t="s">
        <v>60</v>
      </c>
      <c r="R169" s="38" t="s">
        <v>60</v>
      </c>
      <c r="S169" s="38" t="s">
        <v>67</v>
      </c>
      <c r="T169" s="38" t="s">
        <v>90</v>
      </c>
      <c r="U169" s="38"/>
      <c r="V169" s="38" t="s">
        <v>69</v>
      </c>
      <c r="W169" s="38" t="s">
        <v>74</v>
      </c>
      <c r="X169" s="38" t="s">
        <v>68</v>
      </c>
      <c r="Y169" s="38" t="s">
        <v>84</v>
      </c>
      <c r="Z169" s="38" t="s">
        <v>78</v>
      </c>
      <c r="AA169" s="38" t="s">
        <v>71</v>
      </c>
      <c r="AB169" s="38" t="s">
        <v>60</v>
      </c>
      <c r="AC169" s="38" t="s">
        <v>73</v>
      </c>
      <c r="AD169" s="38" t="s">
        <v>66</v>
      </c>
      <c r="AE169" s="38" t="s">
        <v>60</v>
      </c>
      <c r="AF169" s="38" t="s">
        <v>60</v>
      </c>
      <c r="AG169" s="38" t="s">
        <v>60</v>
      </c>
      <c r="AH169" s="38" t="s">
        <v>60</v>
      </c>
      <c r="AI169" s="38" t="s">
        <v>60</v>
      </c>
      <c r="AJ169" s="38" t="s">
        <v>60</v>
      </c>
      <c r="AK169" s="38" t="s">
        <v>60</v>
      </c>
      <c r="AL169" s="38" t="s">
        <v>60</v>
      </c>
      <c r="AM169" s="38" t="s">
        <v>60</v>
      </c>
      <c r="AN169" s="38"/>
      <c r="AO169" s="38"/>
      <c r="AP169" s="38"/>
      <c r="AQ169" s="38"/>
      <c r="AR169" s="38"/>
      <c r="AS169" s="38"/>
    </row>
    <row r="170" spans="1:45">
      <c r="A170" s="34">
        <f t="shared" si="13"/>
        <v>2023</v>
      </c>
      <c r="B170" s="35">
        <f t="shared" si="14"/>
        <v>6</v>
      </c>
      <c r="C170" s="35">
        <f t="shared" si="15"/>
        <v>13</v>
      </c>
      <c r="D170" s="36">
        <f t="shared" si="16"/>
        <v>45090</v>
      </c>
      <c r="E170" s="37" t="str">
        <f t="shared" si="17"/>
        <v>wtorek</v>
      </c>
      <c r="F170" s="38"/>
      <c r="G170" s="38" t="s">
        <v>59</v>
      </c>
      <c r="H170" s="38" t="s">
        <v>60</v>
      </c>
      <c r="I170" s="38" t="s">
        <v>85</v>
      </c>
      <c r="J170" s="38" t="s">
        <v>79</v>
      </c>
      <c r="K170" s="38" t="s">
        <v>61</v>
      </c>
      <c r="L170" s="38" t="s">
        <v>62</v>
      </c>
      <c r="M170" s="38" t="s">
        <v>82</v>
      </c>
      <c r="N170" s="38" t="s">
        <v>75</v>
      </c>
      <c r="O170" s="38" t="s">
        <v>83</v>
      </c>
      <c r="P170" s="38" t="s">
        <v>64</v>
      </c>
      <c r="Q170" s="38" t="s">
        <v>60</v>
      </c>
      <c r="R170" s="38" t="s">
        <v>60</v>
      </c>
      <c r="S170" s="38" t="s">
        <v>67</v>
      </c>
      <c r="T170" s="38" t="s">
        <v>90</v>
      </c>
      <c r="U170" s="38"/>
      <c r="V170" s="38" t="s">
        <v>69</v>
      </c>
      <c r="W170" s="38" t="s">
        <v>74</v>
      </c>
      <c r="X170" s="38" t="s">
        <v>60</v>
      </c>
      <c r="Y170" s="38" t="s">
        <v>84</v>
      </c>
      <c r="Z170" s="38" t="s">
        <v>78</v>
      </c>
      <c r="AA170" s="38" t="s">
        <v>71</v>
      </c>
      <c r="AB170" s="38" t="s">
        <v>68</v>
      </c>
      <c r="AC170" s="38" t="s">
        <v>60</v>
      </c>
      <c r="AD170" s="38" t="s">
        <v>66</v>
      </c>
      <c r="AE170" s="38" t="s">
        <v>60</v>
      </c>
      <c r="AF170" s="38" t="s">
        <v>60</v>
      </c>
      <c r="AG170" s="38" t="s">
        <v>60</v>
      </c>
      <c r="AH170" s="38" t="s">
        <v>60</v>
      </c>
      <c r="AI170" s="38" t="s">
        <v>60</v>
      </c>
      <c r="AJ170" s="38" t="s">
        <v>60</v>
      </c>
      <c r="AK170" s="38" t="s">
        <v>60</v>
      </c>
      <c r="AL170" s="38" t="s">
        <v>60</v>
      </c>
      <c r="AM170" s="38" t="s">
        <v>60</v>
      </c>
      <c r="AN170" s="38"/>
      <c r="AO170" s="38"/>
      <c r="AP170" s="38"/>
      <c r="AQ170" s="38"/>
      <c r="AR170" s="38"/>
      <c r="AS170" s="38"/>
    </row>
    <row r="171" spans="1:45">
      <c r="A171" s="34">
        <f t="shared" si="13"/>
        <v>2023</v>
      </c>
      <c r="B171" s="35">
        <f t="shared" si="14"/>
        <v>6</v>
      </c>
      <c r="C171" s="35">
        <f t="shared" si="15"/>
        <v>14</v>
      </c>
      <c r="D171" s="36">
        <f t="shared" si="16"/>
        <v>45091</v>
      </c>
      <c r="E171" s="37" t="str">
        <f t="shared" si="17"/>
        <v>środa</v>
      </c>
      <c r="F171" s="38"/>
      <c r="G171" s="38" t="s">
        <v>59</v>
      </c>
      <c r="H171" s="38" t="s">
        <v>60</v>
      </c>
      <c r="I171" s="38" t="s">
        <v>60</v>
      </c>
      <c r="J171" s="38" t="s">
        <v>79</v>
      </c>
      <c r="K171" s="38" t="s">
        <v>61</v>
      </c>
      <c r="L171" s="38" t="s">
        <v>62</v>
      </c>
      <c r="M171" s="38" t="s">
        <v>82</v>
      </c>
      <c r="N171" s="38" t="s">
        <v>75</v>
      </c>
      <c r="O171" s="38" t="s">
        <v>83</v>
      </c>
      <c r="P171" s="38" t="s">
        <v>64</v>
      </c>
      <c r="Q171" s="38" t="s">
        <v>77</v>
      </c>
      <c r="R171" s="38" t="s">
        <v>60</v>
      </c>
      <c r="S171" s="38" t="s">
        <v>67</v>
      </c>
      <c r="T171" s="38" t="s">
        <v>90</v>
      </c>
      <c r="U171" s="38"/>
      <c r="V171" s="38" t="s">
        <v>69</v>
      </c>
      <c r="W171" s="38" t="s">
        <v>74</v>
      </c>
      <c r="X171" s="38" t="s">
        <v>71</v>
      </c>
      <c r="Y171" s="38" t="s">
        <v>84</v>
      </c>
      <c r="Z171" s="38" t="s">
        <v>78</v>
      </c>
      <c r="AA171" s="38" t="s">
        <v>60</v>
      </c>
      <c r="AB171" s="38" t="s">
        <v>68</v>
      </c>
      <c r="AC171" s="38" t="s">
        <v>60</v>
      </c>
      <c r="AD171" s="38" t="s">
        <v>66</v>
      </c>
      <c r="AE171" s="38" t="s">
        <v>60</v>
      </c>
      <c r="AF171" s="38" t="s">
        <v>60</v>
      </c>
      <c r="AG171" s="38" t="s">
        <v>60</v>
      </c>
      <c r="AH171" s="38" t="s">
        <v>60</v>
      </c>
      <c r="AI171" s="38" t="s">
        <v>60</v>
      </c>
      <c r="AJ171" s="38" t="s">
        <v>60</v>
      </c>
      <c r="AK171" s="38" t="s">
        <v>60</v>
      </c>
      <c r="AL171" s="38" t="s">
        <v>60</v>
      </c>
      <c r="AM171" s="38" t="s">
        <v>60</v>
      </c>
      <c r="AN171" s="38"/>
      <c r="AO171" s="38"/>
      <c r="AP171" s="38"/>
      <c r="AQ171" s="38"/>
      <c r="AR171" s="38"/>
      <c r="AS171" s="38"/>
    </row>
    <row r="172" spans="1:45">
      <c r="A172" s="34">
        <f t="shared" si="13"/>
        <v>2023</v>
      </c>
      <c r="B172" s="35">
        <f t="shared" si="14"/>
        <v>6</v>
      </c>
      <c r="C172" s="35">
        <f t="shared" si="15"/>
        <v>15</v>
      </c>
      <c r="D172" s="36">
        <f t="shared" si="16"/>
        <v>45092</v>
      </c>
      <c r="E172" s="37" t="str">
        <f t="shared" si="17"/>
        <v>czwartek</v>
      </c>
      <c r="F172" s="38"/>
      <c r="G172" s="38" t="s">
        <v>59</v>
      </c>
      <c r="H172" s="38" t="s">
        <v>60</v>
      </c>
      <c r="I172" s="38" t="s">
        <v>60</v>
      </c>
      <c r="J172" s="38" t="s">
        <v>79</v>
      </c>
      <c r="K172" s="38" t="s">
        <v>61</v>
      </c>
      <c r="L172" s="38" t="s">
        <v>60</v>
      </c>
      <c r="M172" s="38" t="s">
        <v>82</v>
      </c>
      <c r="N172" s="38" t="s">
        <v>63</v>
      </c>
      <c r="O172" s="38" t="s">
        <v>83</v>
      </c>
      <c r="P172" s="38" t="s">
        <v>64</v>
      </c>
      <c r="Q172" s="38" t="s">
        <v>65</v>
      </c>
      <c r="R172" s="38" t="s">
        <v>71</v>
      </c>
      <c r="S172" s="38" t="s">
        <v>67</v>
      </c>
      <c r="T172" s="38" t="s">
        <v>90</v>
      </c>
      <c r="U172" s="38"/>
      <c r="V172" s="38" t="s">
        <v>69</v>
      </c>
      <c r="W172" s="38" t="s">
        <v>60</v>
      </c>
      <c r="X172" s="38" t="s">
        <v>60</v>
      </c>
      <c r="Y172" s="38" t="s">
        <v>84</v>
      </c>
      <c r="Z172" s="38" t="s">
        <v>60</v>
      </c>
      <c r="AA172" s="38" t="s">
        <v>60</v>
      </c>
      <c r="AB172" s="38" t="s">
        <v>68</v>
      </c>
      <c r="AC172" s="38" t="s">
        <v>73</v>
      </c>
      <c r="AD172" s="38" t="s">
        <v>66</v>
      </c>
      <c r="AE172" s="38" t="s">
        <v>60</v>
      </c>
      <c r="AF172" s="38" t="s">
        <v>60</v>
      </c>
      <c r="AG172" s="38" t="s">
        <v>60</v>
      </c>
      <c r="AH172" s="38" t="s">
        <v>78</v>
      </c>
      <c r="AI172" s="38" t="s">
        <v>60</v>
      </c>
      <c r="AJ172" s="38" t="s">
        <v>74</v>
      </c>
      <c r="AK172" s="38" t="s">
        <v>60</v>
      </c>
      <c r="AL172" s="38" t="s">
        <v>60</v>
      </c>
      <c r="AM172" s="38" t="s">
        <v>60</v>
      </c>
      <c r="AN172" s="38"/>
      <c r="AO172" s="38"/>
      <c r="AP172" s="38"/>
      <c r="AQ172" s="38"/>
      <c r="AR172" s="38"/>
      <c r="AS172" s="38"/>
    </row>
    <row r="173" spans="1:45">
      <c r="A173" s="34">
        <f t="shared" si="13"/>
        <v>2023</v>
      </c>
      <c r="B173" s="35">
        <f t="shared" si="14"/>
        <v>6</v>
      </c>
      <c r="C173" s="35">
        <f t="shared" si="15"/>
        <v>16</v>
      </c>
      <c r="D173" s="36">
        <f t="shared" si="16"/>
        <v>45093</v>
      </c>
      <c r="E173" s="37" t="s">
        <v>95</v>
      </c>
      <c r="F173" s="38"/>
      <c r="G173" s="38" t="s">
        <v>60</v>
      </c>
      <c r="H173" s="38" t="s">
        <v>60</v>
      </c>
      <c r="I173" s="38" t="s">
        <v>63</v>
      </c>
      <c r="J173" s="38" t="s">
        <v>79</v>
      </c>
      <c r="K173" s="38" t="s">
        <v>61</v>
      </c>
      <c r="L173" s="38" t="s">
        <v>60</v>
      </c>
      <c r="M173" s="38" t="s">
        <v>82</v>
      </c>
      <c r="N173" s="38" t="s">
        <v>75</v>
      </c>
      <c r="O173" s="38" t="s">
        <v>83</v>
      </c>
      <c r="P173" s="38" t="s">
        <v>60</v>
      </c>
      <c r="Q173" s="38" t="s">
        <v>65</v>
      </c>
      <c r="R173" s="38" t="s">
        <v>66</v>
      </c>
      <c r="S173" s="38" t="s">
        <v>67</v>
      </c>
      <c r="T173" s="38" t="s">
        <v>90</v>
      </c>
      <c r="U173" s="38"/>
      <c r="V173" s="38" t="s">
        <v>88</v>
      </c>
      <c r="W173" s="38" t="s">
        <v>60</v>
      </c>
      <c r="X173" s="38" t="s">
        <v>60</v>
      </c>
      <c r="Y173" s="38" t="s">
        <v>84</v>
      </c>
      <c r="Z173" s="38" t="s">
        <v>60</v>
      </c>
      <c r="AA173" s="38" t="s">
        <v>68</v>
      </c>
      <c r="AB173" s="38" t="s">
        <v>60</v>
      </c>
      <c r="AC173" s="38" t="s">
        <v>60</v>
      </c>
      <c r="AD173" s="38" t="s">
        <v>71</v>
      </c>
      <c r="AE173" s="38" t="s">
        <v>60</v>
      </c>
      <c r="AF173" s="38" t="s">
        <v>60</v>
      </c>
      <c r="AG173" s="38" t="s">
        <v>60</v>
      </c>
      <c r="AH173" s="38" t="s">
        <v>78</v>
      </c>
      <c r="AI173" s="38" t="s">
        <v>60</v>
      </c>
      <c r="AJ173" s="38" t="s">
        <v>74</v>
      </c>
      <c r="AK173" s="38" t="s">
        <v>60</v>
      </c>
      <c r="AL173" s="38" t="s">
        <v>60</v>
      </c>
      <c r="AM173" s="38" t="s">
        <v>60</v>
      </c>
      <c r="AN173" s="38"/>
      <c r="AO173" s="38"/>
      <c r="AP173" s="38"/>
      <c r="AQ173" s="38"/>
      <c r="AR173" s="38"/>
      <c r="AS173" s="38"/>
    </row>
    <row r="174" spans="1:45">
      <c r="A174" s="34">
        <f t="shared" si="13"/>
        <v>2023</v>
      </c>
      <c r="B174" s="35">
        <f t="shared" si="14"/>
        <v>6</v>
      </c>
      <c r="C174" s="35">
        <f t="shared" si="15"/>
        <v>17</v>
      </c>
      <c r="D174" s="36">
        <f t="shared" si="16"/>
        <v>45094</v>
      </c>
      <c r="E174" s="37" t="str">
        <f t="shared" ref="E174:E232" si="18">TEXT(D174,"dddd")</f>
        <v>sobota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</row>
    <row r="175" spans="1:45">
      <c r="A175" s="34">
        <f t="shared" si="13"/>
        <v>2023</v>
      </c>
      <c r="B175" s="35">
        <f t="shared" si="14"/>
        <v>6</v>
      </c>
      <c r="C175" s="35">
        <f t="shared" si="15"/>
        <v>18</v>
      </c>
      <c r="D175" s="36">
        <f t="shared" si="16"/>
        <v>45095</v>
      </c>
      <c r="E175" s="37" t="str">
        <f t="shared" si="18"/>
        <v>niedziela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</row>
    <row r="176" spans="1:45">
      <c r="A176" s="34">
        <f t="shared" si="13"/>
        <v>2023</v>
      </c>
      <c r="B176" s="35">
        <f t="shared" si="14"/>
        <v>6</v>
      </c>
      <c r="C176" s="35">
        <f t="shared" si="15"/>
        <v>19</v>
      </c>
      <c r="D176" s="36">
        <f t="shared" si="16"/>
        <v>45096</v>
      </c>
      <c r="E176" s="37" t="str">
        <f t="shared" si="18"/>
        <v>poniedziałek</v>
      </c>
      <c r="F176" s="38"/>
      <c r="G176" s="38" t="s">
        <v>59</v>
      </c>
      <c r="H176" s="38" t="s">
        <v>60</v>
      </c>
      <c r="I176" s="38" t="s">
        <v>60</v>
      </c>
      <c r="J176" s="38" t="s">
        <v>79</v>
      </c>
      <c r="K176" s="38" t="s">
        <v>61</v>
      </c>
      <c r="L176" s="38" t="s">
        <v>62</v>
      </c>
      <c r="M176" s="38" t="s">
        <v>60</v>
      </c>
      <c r="N176" s="38" t="s">
        <v>75</v>
      </c>
      <c r="O176" s="38" t="s">
        <v>83</v>
      </c>
      <c r="P176" s="38" t="s">
        <v>64</v>
      </c>
      <c r="Q176" s="38" t="s">
        <v>65</v>
      </c>
      <c r="R176" s="38" t="s">
        <v>60</v>
      </c>
      <c r="S176" s="38" t="s">
        <v>67</v>
      </c>
      <c r="T176" s="38" t="s">
        <v>90</v>
      </c>
      <c r="U176" s="38"/>
      <c r="V176" s="38" t="s">
        <v>60</v>
      </c>
      <c r="W176" s="38" t="s">
        <v>74</v>
      </c>
      <c r="X176" s="38" t="s">
        <v>60</v>
      </c>
      <c r="Y176" s="38" t="s">
        <v>84</v>
      </c>
      <c r="Z176" s="38" t="s">
        <v>78</v>
      </c>
      <c r="AA176" s="38" t="s">
        <v>71</v>
      </c>
      <c r="AB176" s="38" t="s">
        <v>68</v>
      </c>
      <c r="AC176" s="38" t="s">
        <v>60</v>
      </c>
      <c r="AD176" s="38" t="s">
        <v>77</v>
      </c>
      <c r="AE176" s="38" t="s">
        <v>60</v>
      </c>
      <c r="AF176" s="38" t="s">
        <v>60</v>
      </c>
      <c r="AG176" s="38" t="s">
        <v>60</v>
      </c>
      <c r="AH176" s="38" t="s">
        <v>60</v>
      </c>
      <c r="AI176" s="38" t="s">
        <v>60</v>
      </c>
      <c r="AJ176" s="38" t="s">
        <v>66</v>
      </c>
      <c r="AK176" s="38" t="s">
        <v>60</v>
      </c>
      <c r="AL176" s="38" t="s">
        <v>60</v>
      </c>
      <c r="AM176" s="38" t="s">
        <v>60</v>
      </c>
      <c r="AN176" s="38"/>
      <c r="AO176" s="38"/>
      <c r="AP176" s="38"/>
      <c r="AQ176" s="38"/>
      <c r="AR176" s="38"/>
      <c r="AS176" s="38"/>
    </row>
    <row r="177" spans="1:45">
      <c r="A177" s="34">
        <f t="shared" si="13"/>
        <v>2023</v>
      </c>
      <c r="B177" s="35">
        <f t="shared" si="14"/>
        <v>6</v>
      </c>
      <c r="C177" s="35">
        <f t="shared" si="15"/>
        <v>20</v>
      </c>
      <c r="D177" s="36">
        <f t="shared" si="16"/>
        <v>45097</v>
      </c>
      <c r="E177" s="37" t="str">
        <f t="shared" si="18"/>
        <v>wtorek</v>
      </c>
      <c r="F177" s="38"/>
      <c r="G177" s="38" t="s">
        <v>59</v>
      </c>
      <c r="H177" s="38" t="s">
        <v>60</v>
      </c>
      <c r="I177" s="38" t="s">
        <v>85</v>
      </c>
      <c r="J177" s="38" t="s">
        <v>79</v>
      </c>
      <c r="K177" s="38" t="s">
        <v>61</v>
      </c>
      <c r="L177" s="38" t="s">
        <v>62</v>
      </c>
      <c r="M177" s="38" t="s">
        <v>82</v>
      </c>
      <c r="N177" s="38" t="s">
        <v>75</v>
      </c>
      <c r="O177" s="38" t="s">
        <v>83</v>
      </c>
      <c r="P177" s="38" t="s">
        <v>64</v>
      </c>
      <c r="Q177" s="38" t="s">
        <v>65</v>
      </c>
      <c r="R177" s="38" t="s">
        <v>60</v>
      </c>
      <c r="S177" s="38" t="s">
        <v>67</v>
      </c>
      <c r="T177" s="38" t="s">
        <v>90</v>
      </c>
      <c r="U177" s="38"/>
      <c r="V177" s="38" t="s">
        <v>60</v>
      </c>
      <c r="W177" s="38" t="s">
        <v>74</v>
      </c>
      <c r="X177" s="38" t="s">
        <v>60</v>
      </c>
      <c r="Y177" s="38" t="s">
        <v>84</v>
      </c>
      <c r="Z177" s="38" t="s">
        <v>60</v>
      </c>
      <c r="AA177" s="38" t="s">
        <v>60</v>
      </c>
      <c r="AB177" s="38" t="s">
        <v>68</v>
      </c>
      <c r="AC177" s="38" t="s">
        <v>73</v>
      </c>
      <c r="AD177" s="38" t="s">
        <v>77</v>
      </c>
      <c r="AE177" s="38" t="s">
        <v>60</v>
      </c>
      <c r="AF177" s="38" t="s">
        <v>60</v>
      </c>
      <c r="AG177" s="38" t="s">
        <v>60</v>
      </c>
      <c r="AH177" s="38" t="s">
        <v>78</v>
      </c>
      <c r="AI177" s="38" t="s">
        <v>60</v>
      </c>
      <c r="AJ177" s="38" t="s">
        <v>66</v>
      </c>
      <c r="AK177" s="38" t="s">
        <v>60</v>
      </c>
      <c r="AL177" s="38" t="s">
        <v>60</v>
      </c>
      <c r="AM177" s="38" t="s">
        <v>60</v>
      </c>
      <c r="AN177" s="38"/>
      <c r="AO177" s="38"/>
      <c r="AP177" s="38"/>
      <c r="AQ177" s="38"/>
      <c r="AR177" s="38"/>
      <c r="AS177" s="38"/>
    </row>
    <row r="178" spans="1:45">
      <c r="A178" s="34">
        <f t="shared" si="13"/>
        <v>2023</v>
      </c>
      <c r="B178" s="35">
        <f t="shared" si="14"/>
        <v>6</v>
      </c>
      <c r="C178" s="35">
        <f t="shared" si="15"/>
        <v>21</v>
      </c>
      <c r="D178" s="36">
        <f t="shared" si="16"/>
        <v>45098</v>
      </c>
      <c r="E178" s="37" t="str">
        <f t="shared" si="18"/>
        <v>środa</v>
      </c>
      <c r="F178" s="38"/>
      <c r="G178" s="38" t="s">
        <v>59</v>
      </c>
      <c r="H178" s="38" t="s">
        <v>60</v>
      </c>
      <c r="I178" s="38" t="s">
        <v>85</v>
      </c>
      <c r="J178" s="38" t="s">
        <v>60</v>
      </c>
      <c r="K178" s="38" t="s">
        <v>61</v>
      </c>
      <c r="L178" s="38" t="s">
        <v>62</v>
      </c>
      <c r="M178" s="38" t="s">
        <v>82</v>
      </c>
      <c r="N178" s="38" t="s">
        <v>75</v>
      </c>
      <c r="O178" s="38" t="s">
        <v>83</v>
      </c>
      <c r="P178" s="38" t="s">
        <v>64</v>
      </c>
      <c r="Q178" s="38" t="s">
        <v>65</v>
      </c>
      <c r="R178" s="38" t="s">
        <v>66</v>
      </c>
      <c r="S178" s="38" t="s">
        <v>67</v>
      </c>
      <c r="T178" s="38" t="s">
        <v>90</v>
      </c>
      <c r="U178" s="38"/>
      <c r="V178" s="38" t="s">
        <v>69</v>
      </c>
      <c r="W178" s="38" t="s">
        <v>74</v>
      </c>
      <c r="X178" s="38" t="s">
        <v>71</v>
      </c>
      <c r="Y178" s="38" t="s">
        <v>84</v>
      </c>
      <c r="Z178" s="38" t="s">
        <v>60</v>
      </c>
      <c r="AA178" s="38" t="s">
        <v>68</v>
      </c>
      <c r="AB178" s="38" t="s">
        <v>60</v>
      </c>
      <c r="AC178" s="38" t="s">
        <v>60</v>
      </c>
      <c r="AD178" s="38" t="s">
        <v>70</v>
      </c>
      <c r="AE178" s="38" t="s">
        <v>60</v>
      </c>
      <c r="AF178" s="38" t="s">
        <v>60</v>
      </c>
      <c r="AG178" s="38" t="s">
        <v>60</v>
      </c>
      <c r="AH178" s="38" t="s">
        <v>78</v>
      </c>
      <c r="AI178" s="38" t="s">
        <v>60</v>
      </c>
      <c r="AJ178" s="38" t="s">
        <v>60</v>
      </c>
      <c r="AK178" s="38" t="s">
        <v>60</v>
      </c>
      <c r="AL178" s="38" t="s">
        <v>60</v>
      </c>
      <c r="AM178" s="38" t="s">
        <v>60</v>
      </c>
      <c r="AN178" s="38"/>
      <c r="AO178" s="38"/>
      <c r="AP178" s="38"/>
      <c r="AQ178" s="38"/>
      <c r="AR178" s="38"/>
      <c r="AS178" s="38"/>
    </row>
    <row r="179" spans="1:45">
      <c r="A179" s="34">
        <f t="shared" si="13"/>
        <v>2023</v>
      </c>
      <c r="B179" s="35">
        <f t="shared" si="14"/>
        <v>6</v>
      </c>
      <c r="C179" s="35">
        <f t="shared" si="15"/>
        <v>22</v>
      </c>
      <c r="D179" s="36">
        <f t="shared" si="16"/>
        <v>45099</v>
      </c>
      <c r="E179" s="37" t="str">
        <f t="shared" si="18"/>
        <v>czwartek</v>
      </c>
      <c r="F179" s="38"/>
      <c r="G179" s="38" t="s">
        <v>59</v>
      </c>
      <c r="H179" s="38" t="s">
        <v>60</v>
      </c>
      <c r="I179" s="38" t="s">
        <v>60</v>
      </c>
      <c r="J179" s="38" t="s">
        <v>60</v>
      </c>
      <c r="K179" s="38" t="s">
        <v>61</v>
      </c>
      <c r="L179" s="38" t="s">
        <v>62</v>
      </c>
      <c r="M179" s="38" t="s">
        <v>82</v>
      </c>
      <c r="N179" s="38" t="s">
        <v>75</v>
      </c>
      <c r="O179" s="38" t="s">
        <v>83</v>
      </c>
      <c r="P179" s="38" t="s">
        <v>64</v>
      </c>
      <c r="Q179" s="38" t="s">
        <v>65</v>
      </c>
      <c r="R179" s="38" t="s">
        <v>60</v>
      </c>
      <c r="S179" s="38" t="s">
        <v>67</v>
      </c>
      <c r="T179" s="38" t="s">
        <v>90</v>
      </c>
      <c r="U179" s="38"/>
      <c r="V179" s="38" t="s">
        <v>69</v>
      </c>
      <c r="W179" s="38" t="s">
        <v>74</v>
      </c>
      <c r="X179" s="38" t="s">
        <v>71</v>
      </c>
      <c r="Y179" s="38" t="s">
        <v>60</v>
      </c>
      <c r="Z179" s="38" t="s">
        <v>78</v>
      </c>
      <c r="AA179" s="38" t="s">
        <v>60</v>
      </c>
      <c r="AB179" s="38" t="s">
        <v>68</v>
      </c>
      <c r="AC179" s="38" t="s">
        <v>73</v>
      </c>
      <c r="AD179" s="38" t="s">
        <v>66</v>
      </c>
      <c r="AE179" s="38" t="s">
        <v>60</v>
      </c>
      <c r="AF179" s="38" t="s">
        <v>77</v>
      </c>
      <c r="AG179" s="38" t="s">
        <v>60</v>
      </c>
      <c r="AH179" s="38" t="s">
        <v>84</v>
      </c>
      <c r="AI179" s="38" t="s">
        <v>60</v>
      </c>
      <c r="AJ179" s="38" t="s">
        <v>60</v>
      </c>
      <c r="AK179" s="38" t="s">
        <v>60</v>
      </c>
      <c r="AL179" s="38" t="s">
        <v>60</v>
      </c>
      <c r="AM179" s="38" t="s">
        <v>60</v>
      </c>
      <c r="AN179" s="38"/>
      <c r="AO179" s="38"/>
      <c r="AP179" s="38"/>
      <c r="AQ179" s="38"/>
      <c r="AR179" s="38"/>
      <c r="AS179" s="38"/>
    </row>
    <row r="180" spans="1:45">
      <c r="A180" s="34">
        <f t="shared" si="13"/>
        <v>2023</v>
      </c>
      <c r="B180" s="35">
        <f t="shared" si="14"/>
        <v>6</v>
      </c>
      <c r="C180" s="35">
        <f t="shared" si="15"/>
        <v>23</v>
      </c>
      <c r="D180" s="36">
        <f t="shared" si="16"/>
        <v>45100</v>
      </c>
      <c r="E180" s="37" t="str">
        <f t="shared" si="18"/>
        <v>piątek</v>
      </c>
      <c r="F180" s="38"/>
      <c r="G180" s="38" t="s">
        <v>60</v>
      </c>
      <c r="H180" s="38" t="s">
        <v>60</v>
      </c>
      <c r="I180" s="38" t="s">
        <v>85</v>
      </c>
      <c r="J180" s="38" t="s">
        <v>60</v>
      </c>
      <c r="K180" s="38" t="s">
        <v>61</v>
      </c>
      <c r="L180" s="38" t="s">
        <v>62</v>
      </c>
      <c r="M180" s="38" t="s">
        <v>82</v>
      </c>
      <c r="N180" s="38" t="s">
        <v>63</v>
      </c>
      <c r="O180" s="38" t="s">
        <v>83</v>
      </c>
      <c r="P180" s="38" t="s">
        <v>60</v>
      </c>
      <c r="Q180" s="38" t="s">
        <v>65</v>
      </c>
      <c r="R180" s="38" t="s">
        <v>60</v>
      </c>
      <c r="S180" s="38" t="s">
        <v>67</v>
      </c>
      <c r="T180" s="38" t="s">
        <v>90</v>
      </c>
      <c r="U180" s="38"/>
      <c r="V180" s="38" t="s">
        <v>69</v>
      </c>
      <c r="W180" s="38" t="s">
        <v>74</v>
      </c>
      <c r="X180" s="38" t="s">
        <v>77</v>
      </c>
      <c r="Y180" s="38" t="s">
        <v>84</v>
      </c>
      <c r="Z180" s="38" t="s">
        <v>78</v>
      </c>
      <c r="AA180" s="38" t="s">
        <v>68</v>
      </c>
      <c r="AB180" s="38" t="s">
        <v>60</v>
      </c>
      <c r="AC180" s="38" t="s">
        <v>60</v>
      </c>
      <c r="AD180" s="38" t="s">
        <v>70</v>
      </c>
      <c r="AE180" s="38" t="s">
        <v>60</v>
      </c>
      <c r="AF180" s="38" t="s">
        <v>77</v>
      </c>
      <c r="AG180" s="38" t="s">
        <v>60</v>
      </c>
      <c r="AH180" s="38" t="s">
        <v>60</v>
      </c>
      <c r="AI180" s="38" t="s">
        <v>60</v>
      </c>
      <c r="AJ180" s="38" t="s">
        <v>60</v>
      </c>
      <c r="AK180" s="38" t="s">
        <v>60</v>
      </c>
      <c r="AL180" s="38" t="s">
        <v>60</v>
      </c>
      <c r="AM180" s="38" t="s">
        <v>60</v>
      </c>
      <c r="AN180" s="38"/>
      <c r="AO180" s="38"/>
      <c r="AP180" s="38"/>
      <c r="AQ180" s="38"/>
      <c r="AR180" s="38"/>
      <c r="AS180" s="38"/>
    </row>
    <row r="181" spans="1:45">
      <c r="A181" s="34">
        <f t="shared" si="13"/>
        <v>2023</v>
      </c>
      <c r="B181" s="35">
        <f t="shared" si="14"/>
        <v>6</v>
      </c>
      <c r="C181" s="35">
        <f t="shared" si="15"/>
        <v>24</v>
      </c>
      <c r="D181" s="36">
        <f t="shared" si="16"/>
        <v>45101</v>
      </c>
      <c r="E181" s="37" t="str">
        <f t="shared" si="18"/>
        <v>sobota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</row>
    <row r="182" spans="1:45">
      <c r="A182" s="34">
        <f t="shared" si="13"/>
        <v>2023</v>
      </c>
      <c r="B182" s="35">
        <f t="shared" si="14"/>
        <v>6</v>
      </c>
      <c r="C182" s="35">
        <f t="shared" si="15"/>
        <v>25</v>
      </c>
      <c r="D182" s="36">
        <f t="shared" si="16"/>
        <v>45102</v>
      </c>
      <c r="E182" s="37" t="str">
        <f t="shared" si="18"/>
        <v>niedziela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</row>
    <row r="183" spans="1:45">
      <c r="A183" s="34">
        <f t="shared" si="13"/>
        <v>2023</v>
      </c>
      <c r="B183" s="35">
        <f t="shared" si="14"/>
        <v>6</v>
      </c>
      <c r="C183" s="35">
        <f t="shared" si="15"/>
        <v>26</v>
      </c>
      <c r="D183" s="36">
        <f t="shared" si="16"/>
        <v>45103</v>
      </c>
      <c r="E183" s="37" t="str">
        <f t="shared" si="18"/>
        <v>poniedziałek</v>
      </c>
      <c r="F183" s="38"/>
      <c r="G183" s="38" t="s">
        <v>59</v>
      </c>
      <c r="H183" s="38" t="s">
        <v>60</v>
      </c>
      <c r="I183" s="38" t="s">
        <v>85</v>
      </c>
      <c r="J183" s="38" t="s">
        <v>79</v>
      </c>
      <c r="K183" s="38" t="s">
        <v>61</v>
      </c>
      <c r="L183" s="38" t="s">
        <v>62</v>
      </c>
      <c r="M183" s="38" t="s">
        <v>82</v>
      </c>
      <c r="N183" s="38" t="s">
        <v>60</v>
      </c>
      <c r="O183" s="38" t="s">
        <v>83</v>
      </c>
      <c r="P183" s="38" t="s">
        <v>64</v>
      </c>
      <c r="Q183" s="38" t="s">
        <v>77</v>
      </c>
      <c r="R183" s="38" t="s">
        <v>76</v>
      </c>
      <c r="S183" s="38" t="s">
        <v>67</v>
      </c>
      <c r="T183" s="38" t="s">
        <v>90</v>
      </c>
      <c r="U183" s="38"/>
      <c r="V183" s="38" t="s">
        <v>60</v>
      </c>
      <c r="W183" s="38" t="s">
        <v>60</v>
      </c>
      <c r="X183" s="38" t="s">
        <v>71</v>
      </c>
      <c r="Y183" s="38" t="s">
        <v>84</v>
      </c>
      <c r="Z183" s="38" t="s">
        <v>78</v>
      </c>
      <c r="AA183" s="38" t="s">
        <v>68</v>
      </c>
      <c r="AB183" s="38" t="s">
        <v>60</v>
      </c>
      <c r="AC183" s="38" t="s">
        <v>73</v>
      </c>
      <c r="AD183" s="38" t="s">
        <v>60</v>
      </c>
      <c r="AE183" s="38" t="s">
        <v>60</v>
      </c>
      <c r="AF183" s="38" t="s">
        <v>60</v>
      </c>
      <c r="AG183" s="38" t="s">
        <v>60</v>
      </c>
      <c r="AH183" s="38" t="s">
        <v>60</v>
      </c>
      <c r="AI183" s="38" t="s">
        <v>60</v>
      </c>
      <c r="AJ183" s="38" t="s">
        <v>60</v>
      </c>
      <c r="AK183" s="38" t="s">
        <v>60</v>
      </c>
      <c r="AL183" s="38" t="s">
        <v>60</v>
      </c>
      <c r="AM183" s="38" t="s">
        <v>60</v>
      </c>
      <c r="AN183" s="38"/>
      <c r="AO183" s="38"/>
      <c r="AP183" s="38"/>
      <c r="AQ183" s="38"/>
      <c r="AR183" s="38"/>
      <c r="AS183" s="38"/>
    </row>
    <row r="184" spans="1:45">
      <c r="A184" s="34">
        <f t="shared" si="13"/>
        <v>2023</v>
      </c>
      <c r="B184" s="35">
        <f t="shared" si="14"/>
        <v>6</v>
      </c>
      <c r="C184" s="35">
        <f t="shared" si="15"/>
        <v>27</v>
      </c>
      <c r="D184" s="36">
        <f t="shared" si="16"/>
        <v>45104</v>
      </c>
      <c r="E184" s="37" t="str">
        <f t="shared" si="18"/>
        <v>wtorek</v>
      </c>
      <c r="F184" s="38"/>
      <c r="G184" s="38" t="s">
        <v>59</v>
      </c>
      <c r="H184" s="38" t="s">
        <v>60</v>
      </c>
      <c r="I184" s="38" t="s">
        <v>85</v>
      </c>
      <c r="J184" s="38" t="s">
        <v>79</v>
      </c>
      <c r="K184" s="38" t="s">
        <v>61</v>
      </c>
      <c r="L184" s="38" t="s">
        <v>62</v>
      </c>
      <c r="M184" s="38" t="s">
        <v>60</v>
      </c>
      <c r="N184" s="38" t="s">
        <v>75</v>
      </c>
      <c r="O184" s="38" t="s">
        <v>83</v>
      </c>
      <c r="P184" s="38" t="s">
        <v>64</v>
      </c>
      <c r="Q184" s="38" t="s">
        <v>65</v>
      </c>
      <c r="R184" s="38" t="s">
        <v>76</v>
      </c>
      <c r="S184" s="38" t="s">
        <v>67</v>
      </c>
      <c r="T184" s="38" t="s">
        <v>90</v>
      </c>
      <c r="U184" s="38"/>
      <c r="V184" s="38" t="s">
        <v>60</v>
      </c>
      <c r="W184" s="38" t="s">
        <v>74</v>
      </c>
      <c r="X184" s="38" t="s">
        <v>60</v>
      </c>
      <c r="Y184" s="38" t="s">
        <v>60</v>
      </c>
      <c r="Z184" s="38" t="s">
        <v>78</v>
      </c>
      <c r="AA184" s="38" t="s">
        <v>60</v>
      </c>
      <c r="AB184" s="38" t="s">
        <v>68</v>
      </c>
      <c r="AC184" s="38" t="s">
        <v>73</v>
      </c>
      <c r="AD184" s="38" t="s">
        <v>60</v>
      </c>
      <c r="AE184" s="38" t="s">
        <v>60</v>
      </c>
      <c r="AF184" s="38" t="s">
        <v>60</v>
      </c>
      <c r="AG184" s="38" t="s">
        <v>60</v>
      </c>
      <c r="AH184" s="38" t="s">
        <v>60</v>
      </c>
      <c r="AI184" s="38" t="s">
        <v>60</v>
      </c>
      <c r="AJ184" s="38" t="s">
        <v>66</v>
      </c>
      <c r="AK184" s="38" t="s">
        <v>60</v>
      </c>
      <c r="AL184" s="38" t="s">
        <v>60</v>
      </c>
      <c r="AM184" s="38" t="s">
        <v>60</v>
      </c>
      <c r="AN184" s="38"/>
      <c r="AO184" s="38"/>
      <c r="AP184" s="38"/>
      <c r="AQ184" s="38"/>
      <c r="AR184" s="38"/>
      <c r="AS184" s="38"/>
    </row>
    <row r="185" spans="1:45">
      <c r="A185" s="34">
        <f t="shared" si="13"/>
        <v>2023</v>
      </c>
      <c r="B185" s="35">
        <f t="shared" si="14"/>
        <v>6</v>
      </c>
      <c r="C185" s="35">
        <f t="shared" si="15"/>
        <v>28</v>
      </c>
      <c r="D185" s="36">
        <f t="shared" si="16"/>
        <v>45105</v>
      </c>
      <c r="E185" s="37" t="str">
        <f t="shared" si="18"/>
        <v>środa</v>
      </c>
      <c r="F185" s="38"/>
      <c r="G185" s="38" t="s">
        <v>59</v>
      </c>
      <c r="H185" s="38" t="s">
        <v>60</v>
      </c>
      <c r="I185" s="38" t="s">
        <v>60</v>
      </c>
      <c r="J185" s="38" t="s">
        <v>79</v>
      </c>
      <c r="K185" s="38" t="s">
        <v>61</v>
      </c>
      <c r="L185" s="38" t="s">
        <v>62</v>
      </c>
      <c r="M185" s="38" t="s">
        <v>82</v>
      </c>
      <c r="N185" s="38" t="s">
        <v>75</v>
      </c>
      <c r="O185" s="38" t="s">
        <v>83</v>
      </c>
      <c r="P185" s="38" t="s">
        <v>64</v>
      </c>
      <c r="Q185" s="38" t="s">
        <v>65</v>
      </c>
      <c r="R185" s="38" t="s">
        <v>76</v>
      </c>
      <c r="S185" s="38" t="s">
        <v>67</v>
      </c>
      <c r="T185" s="38" t="s">
        <v>90</v>
      </c>
      <c r="U185" s="38"/>
      <c r="V185" s="38" t="s">
        <v>69</v>
      </c>
      <c r="W185" s="38" t="s">
        <v>74</v>
      </c>
      <c r="X185" s="38" t="s">
        <v>71</v>
      </c>
      <c r="Y185" s="38" t="s">
        <v>60</v>
      </c>
      <c r="Z185" s="38" t="s">
        <v>60</v>
      </c>
      <c r="AA185" s="38" t="s">
        <v>68</v>
      </c>
      <c r="AB185" s="38" t="s">
        <v>60</v>
      </c>
      <c r="AC185" s="38" t="s">
        <v>60</v>
      </c>
      <c r="AD185" s="38" t="s">
        <v>60</v>
      </c>
      <c r="AE185" s="38" t="s">
        <v>60</v>
      </c>
      <c r="AF185" s="38" t="s">
        <v>60</v>
      </c>
      <c r="AG185" s="38" t="s">
        <v>60</v>
      </c>
      <c r="AH185" s="38" t="s">
        <v>78</v>
      </c>
      <c r="AI185" s="38" t="s">
        <v>60</v>
      </c>
      <c r="AJ185" s="38" t="s">
        <v>66</v>
      </c>
      <c r="AK185" s="38" t="s">
        <v>60</v>
      </c>
      <c r="AL185" s="38" t="s">
        <v>60</v>
      </c>
      <c r="AM185" s="38" t="s">
        <v>60</v>
      </c>
      <c r="AN185" s="38"/>
      <c r="AO185" s="38"/>
      <c r="AP185" s="38"/>
      <c r="AQ185" s="38"/>
      <c r="AR185" s="38"/>
      <c r="AS185" s="38"/>
    </row>
    <row r="186" spans="1:45">
      <c r="A186" s="34">
        <f t="shared" si="13"/>
        <v>2023</v>
      </c>
      <c r="B186" s="35">
        <f t="shared" si="14"/>
        <v>6</v>
      </c>
      <c r="C186" s="35">
        <f t="shared" si="15"/>
        <v>29</v>
      </c>
      <c r="D186" s="36">
        <f t="shared" si="16"/>
        <v>45106</v>
      </c>
      <c r="E186" s="37" t="str">
        <f t="shared" si="18"/>
        <v>czwartek</v>
      </c>
      <c r="F186" s="38"/>
      <c r="G186" s="38" t="s">
        <v>59</v>
      </c>
      <c r="H186" s="38" t="s">
        <v>60</v>
      </c>
      <c r="I186" s="38" t="s">
        <v>63</v>
      </c>
      <c r="J186" s="38" t="s">
        <v>79</v>
      </c>
      <c r="K186" s="38" t="s">
        <v>61</v>
      </c>
      <c r="L186" s="38" t="s">
        <v>62</v>
      </c>
      <c r="M186" s="38" t="s">
        <v>82</v>
      </c>
      <c r="N186" s="38" t="s">
        <v>75</v>
      </c>
      <c r="O186" s="38" t="s">
        <v>83</v>
      </c>
      <c r="P186" s="38" t="s">
        <v>64</v>
      </c>
      <c r="Q186" s="38" t="s">
        <v>65</v>
      </c>
      <c r="R186" s="38" t="s">
        <v>76</v>
      </c>
      <c r="S186" s="38" t="s">
        <v>96</v>
      </c>
      <c r="T186" s="38" t="s">
        <v>90</v>
      </c>
      <c r="U186" s="38"/>
      <c r="V186" s="38" t="s">
        <v>69</v>
      </c>
      <c r="W186" s="38" t="s">
        <v>60</v>
      </c>
      <c r="X186" s="38" t="s">
        <v>60</v>
      </c>
      <c r="Y186" s="38" t="s">
        <v>84</v>
      </c>
      <c r="Z186" s="38" t="s">
        <v>60</v>
      </c>
      <c r="AA186" s="38" t="s">
        <v>71</v>
      </c>
      <c r="AB186" s="38" t="s">
        <v>68</v>
      </c>
      <c r="AC186" s="38" t="s">
        <v>73</v>
      </c>
      <c r="AD186" s="38" t="s">
        <v>66</v>
      </c>
      <c r="AE186" s="38" t="s">
        <v>60</v>
      </c>
      <c r="AF186" s="38" t="s">
        <v>60</v>
      </c>
      <c r="AG186" s="38" t="s">
        <v>60</v>
      </c>
      <c r="AH186" s="38" t="s">
        <v>78</v>
      </c>
      <c r="AI186" s="38" t="s">
        <v>60</v>
      </c>
      <c r="AJ186" s="38" t="s">
        <v>74</v>
      </c>
      <c r="AK186" s="38" t="s">
        <v>60</v>
      </c>
      <c r="AL186" s="38" t="s">
        <v>60</v>
      </c>
      <c r="AM186" s="38" t="s">
        <v>60</v>
      </c>
      <c r="AN186" s="38"/>
      <c r="AO186" s="38"/>
      <c r="AP186" s="38"/>
      <c r="AQ186" s="38"/>
      <c r="AR186" s="38"/>
      <c r="AS186" s="38"/>
    </row>
    <row r="187" spans="1:45">
      <c r="A187" s="34">
        <f t="shared" si="13"/>
        <v>2023</v>
      </c>
      <c r="B187" s="35">
        <f t="shared" si="14"/>
        <v>6</v>
      </c>
      <c r="C187" s="35">
        <f t="shared" si="15"/>
        <v>30</v>
      </c>
      <c r="D187" s="36">
        <f t="shared" si="16"/>
        <v>45107</v>
      </c>
      <c r="E187" s="37" t="str">
        <f t="shared" si="18"/>
        <v>piątek</v>
      </c>
      <c r="F187" s="38"/>
      <c r="G187" s="38" t="s">
        <v>77</v>
      </c>
      <c r="H187" s="38" t="s">
        <v>60</v>
      </c>
      <c r="I187" s="38" t="s">
        <v>85</v>
      </c>
      <c r="J187" s="38" t="s">
        <v>79</v>
      </c>
      <c r="K187" s="38" t="s">
        <v>61</v>
      </c>
      <c r="L187" s="38" t="s">
        <v>62</v>
      </c>
      <c r="M187" s="38" t="s">
        <v>82</v>
      </c>
      <c r="N187" s="38" t="s">
        <v>75</v>
      </c>
      <c r="O187" s="38" t="s">
        <v>83</v>
      </c>
      <c r="P187" s="38" t="s">
        <v>60</v>
      </c>
      <c r="Q187" s="38" t="s">
        <v>65</v>
      </c>
      <c r="R187" s="38" t="s">
        <v>76</v>
      </c>
      <c r="S187" s="38" t="s">
        <v>96</v>
      </c>
      <c r="T187" s="38" t="s">
        <v>90</v>
      </c>
      <c r="U187" s="38"/>
      <c r="V187" s="38" t="s">
        <v>69</v>
      </c>
      <c r="W187" s="38" t="s">
        <v>77</v>
      </c>
      <c r="X187" s="38" t="s">
        <v>71</v>
      </c>
      <c r="Y187" s="38" t="s">
        <v>60</v>
      </c>
      <c r="Z187" s="38" t="s">
        <v>60</v>
      </c>
      <c r="AA187" s="38" t="s">
        <v>60</v>
      </c>
      <c r="AB187" s="38" t="s">
        <v>77</v>
      </c>
      <c r="AC187" s="38" t="s">
        <v>77</v>
      </c>
      <c r="AD187" s="38" t="s">
        <v>66</v>
      </c>
      <c r="AE187" s="38" t="s">
        <v>60</v>
      </c>
      <c r="AF187" s="38" t="s">
        <v>60</v>
      </c>
      <c r="AG187" s="38" t="s">
        <v>60</v>
      </c>
      <c r="AH187" s="38" t="s">
        <v>78</v>
      </c>
      <c r="AI187" s="38" t="s">
        <v>60</v>
      </c>
      <c r="AJ187" s="38" t="s">
        <v>74</v>
      </c>
      <c r="AK187" s="38" t="s">
        <v>60</v>
      </c>
      <c r="AL187" s="38" t="s">
        <v>60</v>
      </c>
      <c r="AM187" s="38" t="s">
        <v>60</v>
      </c>
      <c r="AN187" s="38"/>
      <c r="AO187" s="38"/>
      <c r="AP187" s="38"/>
      <c r="AQ187" s="38"/>
      <c r="AR187" s="38"/>
      <c r="AS187" s="38"/>
    </row>
    <row r="188" spans="1:45">
      <c r="A188" s="34">
        <f t="shared" si="13"/>
        <v>2023</v>
      </c>
      <c r="B188" s="35">
        <f t="shared" si="14"/>
        <v>7</v>
      </c>
      <c r="C188" s="35">
        <f t="shared" si="15"/>
        <v>1</v>
      </c>
      <c r="D188" s="36">
        <f t="shared" si="16"/>
        <v>45108</v>
      </c>
      <c r="E188" s="37" t="str">
        <f t="shared" si="18"/>
        <v>sobota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</row>
    <row r="189" spans="1:45">
      <c r="A189" s="34">
        <f t="shared" si="13"/>
        <v>2023</v>
      </c>
      <c r="B189" s="35">
        <f t="shared" si="14"/>
        <v>7</v>
      </c>
      <c r="C189" s="35">
        <f t="shared" si="15"/>
        <v>2</v>
      </c>
      <c r="D189" s="36">
        <f t="shared" si="16"/>
        <v>45109</v>
      </c>
      <c r="E189" s="37" t="str">
        <f t="shared" si="18"/>
        <v>niedziela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</row>
    <row r="190" spans="1:45">
      <c r="A190" s="34">
        <f t="shared" si="13"/>
        <v>2023</v>
      </c>
      <c r="B190" s="35">
        <f t="shared" si="14"/>
        <v>7</v>
      </c>
      <c r="C190" s="35">
        <f t="shared" si="15"/>
        <v>3</v>
      </c>
      <c r="D190" s="36">
        <f t="shared" si="16"/>
        <v>45110</v>
      </c>
      <c r="E190" s="37" t="str">
        <f t="shared" si="18"/>
        <v>poniedziałek</v>
      </c>
      <c r="F190" s="38"/>
      <c r="G190" s="38" t="s">
        <v>60</v>
      </c>
      <c r="H190" s="38" t="s">
        <v>60</v>
      </c>
      <c r="I190" s="38" t="s">
        <v>85</v>
      </c>
      <c r="J190" s="38" t="s">
        <v>63</v>
      </c>
      <c r="K190" s="38" t="s">
        <v>61</v>
      </c>
      <c r="L190" s="38" t="s">
        <v>62</v>
      </c>
      <c r="M190" s="38" t="s">
        <v>82</v>
      </c>
      <c r="N190" s="38" t="s">
        <v>75</v>
      </c>
      <c r="O190" s="38" t="s">
        <v>83</v>
      </c>
      <c r="P190" s="38" t="s">
        <v>64</v>
      </c>
      <c r="Q190" s="38" t="s">
        <v>65</v>
      </c>
      <c r="R190" s="38" t="s">
        <v>60</v>
      </c>
      <c r="S190" s="38" t="s">
        <v>67</v>
      </c>
      <c r="T190" s="38" t="s">
        <v>90</v>
      </c>
      <c r="U190" s="38"/>
      <c r="V190" s="38" t="s">
        <v>60</v>
      </c>
      <c r="W190" s="38" t="s">
        <v>77</v>
      </c>
      <c r="X190" s="38" t="s">
        <v>60</v>
      </c>
      <c r="Y190" s="38" t="s">
        <v>63</v>
      </c>
      <c r="Z190" s="38" t="s">
        <v>78</v>
      </c>
      <c r="AA190" s="38" t="s">
        <v>60</v>
      </c>
      <c r="AB190" s="38" t="s">
        <v>77</v>
      </c>
      <c r="AC190" s="38" t="s">
        <v>60</v>
      </c>
      <c r="AD190" s="38" t="s">
        <v>66</v>
      </c>
      <c r="AE190" s="38" t="s">
        <v>77</v>
      </c>
      <c r="AF190" s="38" t="s">
        <v>60</v>
      </c>
      <c r="AG190" s="38" t="s">
        <v>60</v>
      </c>
      <c r="AH190" s="38" t="s">
        <v>60</v>
      </c>
      <c r="AI190" s="38" t="s">
        <v>60</v>
      </c>
      <c r="AJ190" s="38" t="s">
        <v>74</v>
      </c>
      <c r="AK190" s="38" t="s">
        <v>60</v>
      </c>
      <c r="AL190" s="38" t="s">
        <v>60</v>
      </c>
      <c r="AM190" s="38" t="s">
        <v>60</v>
      </c>
      <c r="AN190" s="38"/>
      <c r="AO190" s="38"/>
      <c r="AP190" s="38"/>
      <c r="AQ190" s="38"/>
      <c r="AR190" s="38"/>
      <c r="AS190" s="38"/>
    </row>
    <row r="191" spans="1:45">
      <c r="A191" s="34">
        <f t="shared" si="13"/>
        <v>2023</v>
      </c>
      <c r="B191" s="35">
        <f t="shared" si="14"/>
        <v>7</v>
      </c>
      <c r="C191" s="35">
        <f t="shared" si="15"/>
        <v>4</v>
      </c>
      <c r="D191" s="36">
        <f t="shared" si="16"/>
        <v>45111</v>
      </c>
      <c r="E191" s="37" t="str">
        <f t="shared" si="18"/>
        <v>wtorek</v>
      </c>
      <c r="F191" s="38"/>
      <c r="G191" s="38" t="s">
        <v>59</v>
      </c>
      <c r="H191" s="38" t="s">
        <v>60</v>
      </c>
      <c r="I191" s="38" t="s">
        <v>60</v>
      </c>
      <c r="J191" s="38" t="s">
        <v>63</v>
      </c>
      <c r="K191" s="38" t="s">
        <v>61</v>
      </c>
      <c r="L191" s="38" t="s">
        <v>62</v>
      </c>
      <c r="M191" s="38" t="s">
        <v>82</v>
      </c>
      <c r="N191" s="38" t="s">
        <v>75</v>
      </c>
      <c r="O191" s="38" t="s">
        <v>83</v>
      </c>
      <c r="P191" s="38" t="s">
        <v>64</v>
      </c>
      <c r="Q191" s="38" t="s">
        <v>60</v>
      </c>
      <c r="R191" s="38" t="s">
        <v>60</v>
      </c>
      <c r="S191" s="38" t="s">
        <v>67</v>
      </c>
      <c r="T191" s="38" t="s">
        <v>90</v>
      </c>
      <c r="U191" s="38"/>
      <c r="V191" s="38" t="s">
        <v>60</v>
      </c>
      <c r="W191" s="38" t="s">
        <v>84</v>
      </c>
      <c r="X191" s="38" t="s">
        <v>71</v>
      </c>
      <c r="Y191" s="38" t="s">
        <v>63</v>
      </c>
      <c r="Z191" s="38" t="s">
        <v>78</v>
      </c>
      <c r="AA191" s="38" t="s">
        <v>60</v>
      </c>
      <c r="AB191" s="38" t="s">
        <v>68</v>
      </c>
      <c r="AC191" s="38" t="s">
        <v>73</v>
      </c>
      <c r="AD191" s="38" t="s">
        <v>66</v>
      </c>
      <c r="AE191" s="38" t="s">
        <v>77</v>
      </c>
      <c r="AF191" s="38" t="s">
        <v>60</v>
      </c>
      <c r="AG191" s="38" t="s">
        <v>60</v>
      </c>
      <c r="AH191" s="38" t="s">
        <v>60</v>
      </c>
      <c r="AI191" s="38" t="s">
        <v>60</v>
      </c>
      <c r="AJ191" s="38" t="s">
        <v>74</v>
      </c>
      <c r="AK191" s="38" t="s">
        <v>60</v>
      </c>
      <c r="AL191" s="38" t="s">
        <v>60</v>
      </c>
      <c r="AM191" s="38" t="s">
        <v>60</v>
      </c>
      <c r="AN191" s="38"/>
      <c r="AO191" s="38"/>
      <c r="AP191" s="38"/>
      <c r="AQ191" s="38"/>
      <c r="AR191" s="38"/>
      <c r="AS191" s="38"/>
    </row>
    <row r="192" spans="1:45">
      <c r="A192" s="34">
        <f t="shared" si="13"/>
        <v>2023</v>
      </c>
      <c r="B192" s="35">
        <f t="shared" si="14"/>
        <v>7</v>
      </c>
      <c r="C192" s="35">
        <f t="shared" si="15"/>
        <v>5</v>
      </c>
      <c r="D192" s="36">
        <f t="shared" si="16"/>
        <v>45112</v>
      </c>
      <c r="E192" s="37" t="str">
        <f t="shared" si="18"/>
        <v>środa</v>
      </c>
      <c r="F192" s="38"/>
      <c r="G192" s="38" t="s">
        <v>59</v>
      </c>
      <c r="H192" s="38" t="s">
        <v>60</v>
      </c>
      <c r="I192" s="38" t="s">
        <v>60</v>
      </c>
      <c r="J192" s="38" t="s">
        <v>63</v>
      </c>
      <c r="K192" s="38" t="s">
        <v>61</v>
      </c>
      <c r="L192" s="38" t="s">
        <v>62</v>
      </c>
      <c r="M192" s="38" t="s">
        <v>60</v>
      </c>
      <c r="N192" s="38" t="s">
        <v>60</v>
      </c>
      <c r="O192" s="38" t="s">
        <v>83</v>
      </c>
      <c r="P192" s="38" t="s">
        <v>77</v>
      </c>
      <c r="Q192" s="38" t="s">
        <v>65</v>
      </c>
      <c r="R192" s="38" t="s">
        <v>60</v>
      </c>
      <c r="S192" s="38" t="s">
        <v>67</v>
      </c>
      <c r="T192" s="38" t="s">
        <v>90</v>
      </c>
      <c r="U192" s="38"/>
      <c r="V192" s="38" t="s">
        <v>60</v>
      </c>
      <c r="W192" s="38" t="s">
        <v>60</v>
      </c>
      <c r="X192" s="38" t="s">
        <v>68</v>
      </c>
      <c r="Y192" s="38" t="s">
        <v>63</v>
      </c>
      <c r="Z192" s="38" t="s">
        <v>78</v>
      </c>
      <c r="AA192" s="38" t="s">
        <v>71</v>
      </c>
      <c r="AB192" s="38" t="s">
        <v>60</v>
      </c>
      <c r="AC192" s="38" t="s">
        <v>60</v>
      </c>
      <c r="AD192" s="38" t="s">
        <v>66</v>
      </c>
      <c r="AE192" s="38" t="s">
        <v>77</v>
      </c>
      <c r="AF192" s="38" t="s">
        <v>60</v>
      </c>
      <c r="AG192" s="38" t="s">
        <v>60</v>
      </c>
      <c r="AH192" s="38" t="s">
        <v>84</v>
      </c>
      <c r="AI192" s="38" t="s">
        <v>60</v>
      </c>
      <c r="AJ192" s="38" t="s">
        <v>74</v>
      </c>
      <c r="AK192" s="38" t="s">
        <v>60</v>
      </c>
      <c r="AL192" s="38" t="s">
        <v>60</v>
      </c>
      <c r="AM192" s="38" t="s">
        <v>60</v>
      </c>
      <c r="AN192" s="38"/>
      <c r="AO192" s="38"/>
      <c r="AP192" s="38"/>
      <c r="AQ192" s="38"/>
      <c r="AR192" s="38"/>
      <c r="AS192" s="38"/>
    </row>
    <row r="193" spans="1:45">
      <c r="A193" s="34">
        <f t="shared" si="13"/>
        <v>2023</v>
      </c>
      <c r="B193" s="35">
        <f t="shared" si="14"/>
        <v>7</v>
      </c>
      <c r="C193" s="35">
        <f t="shared" si="15"/>
        <v>6</v>
      </c>
      <c r="D193" s="36">
        <f t="shared" si="16"/>
        <v>45113</v>
      </c>
      <c r="E193" s="37" t="str">
        <f t="shared" si="18"/>
        <v>czwartek</v>
      </c>
      <c r="F193" s="38"/>
      <c r="G193" s="38" t="s">
        <v>59</v>
      </c>
      <c r="H193" s="38" t="s">
        <v>60</v>
      </c>
      <c r="I193" s="38" t="s">
        <v>60</v>
      </c>
      <c r="J193" s="38" t="s">
        <v>63</v>
      </c>
      <c r="K193" s="38" t="s">
        <v>61</v>
      </c>
      <c r="L193" s="38" t="s">
        <v>62</v>
      </c>
      <c r="M193" s="38" t="s">
        <v>60</v>
      </c>
      <c r="N193" s="38" t="s">
        <v>63</v>
      </c>
      <c r="O193" s="38" t="s">
        <v>77</v>
      </c>
      <c r="P193" s="38" t="s">
        <v>64</v>
      </c>
      <c r="Q193" s="38" t="s">
        <v>65</v>
      </c>
      <c r="R193" s="38" t="s">
        <v>60</v>
      </c>
      <c r="S193" s="38" t="s">
        <v>77</v>
      </c>
      <c r="T193" s="38" t="s">
        <v>90</v>
      </c>
      <c r="U193" s="38"/>
      <c r="V193" s="38" t="s">
        <v>69</v>
      </c>
      <c r="W193" s="38" t="s">
        <v>60</v>
      </c>
      <c r="X193" s="38" t="s">
        <v>71</v>
      </c>
      <c r="Y193" s="38" t="s">
        <v>63</v>
      </c>
      <c r="Z193" s="38" t="s">
        <v>78</v>
      </c>
      <c r="AA193" s="38" t="s">
        <v>60</v>
      </c>
      <c r="AB193" s="38" t="s">
        <v>68</v>
      </c>
      <c r="AC193" s="38" t="s">
        <v>73</v>
      </c>
      <c r="AD193" s="38" t="s">
        <v>79</v>
      </c>
      <c r="AE193" s="38" t="s">
        <v>77</v>
      </c>
      <c r="AF193" s="38" t="s">
        <v>60</v>
      </c>
      <c r="AG193" s="38" t="s">
        <v>60</v>
      </c>
      <c r="AH193" s="38" t="s">
        <v>84</v>
      </c>
      <c r="AI193" s="38" t="s">
        <v>60</v>
      </c>
      <c r="AJ193" s="38" t="s">
        <v>60</v>
      </c>
      <c r="AK193" s="38" t="s">
        <v>60</v>
      </c>
      <c r="AL193" s="38" t="s">
        <v>60</v>
      </c>
      <c r="AM193" s="38" t="s">
        <v>60</v>
      </c>
      <c r="AN193" s="38"/>
      <c r="AO193" s="38"/>
      <c r="AP193" s="38"/>
      <c r="AQ193" s="38"/>
      <c r="AR193" s="38"/>
      <c r="AS193" s="38"/>
    </row>
    <row r="194" spans="1:45">
      <c r="A194" s="34">
        <f t="shared" si="13"/>
        <v>2023</v>
      </c>
      <c r="B194" s="35">
        <f t="shared" si="14"/>
        <v>7</v>
      </c>
      <c r="C194" s="35">
        <f t="shared" si="15"/>
        <v>7</v>
      </c>
      <c r="D194" s="36">
        <f t="shared" si="16"/>
        <v>45114</v>
      </c>
      <c r="E194" s="37" t="str">
        <f t="shared" si="18"/>
        <v>piątek</v>
      </c>
      <c r="F194" s="38"/>
      <c r="G194" s="38" t="s">
        <v>60</v>
      </c>
      <c r="H194" s="38" t="s">
        <v>60</v>
      </c>
      <c r="I194" s="38" t="s">
        <v>60</v>
      </c>
      <c r="J194" s="38" t="s">
        <v>63</v>
      </c>
      <c r="K194" s="38" t="s">
        <v>61</v>
      </c>
      <c r="L194" s="38" t="s">
        <v>62</v>
      </c>
      <c r="M194" s="38" t="s">
        <v>82</v>
      </c>
      <c r="N194" s="38" t="s">
        <v>75</v>
      </c>
      <c r="O194" s="38" t="s">
        <v>83</v>
      </c>
      <c r="P194" s="38" t="s">
        <v>60</v>
      </c>
      <c r="Q194" s="38" t="s">
        <v>65</v>
      </c>
      <c r="R194" s="38" t="s">
        <v>66</v>
      </c>
      <c r="S194" s="38" t="s">
        <v>67</v>
      </c>
      <c r="T194" s="38" t="s">
        <v>90</v>
      </c>
      <c r="U194" s="38"/>
      <c r="V194" s="38" t="s">
        <v>69</v>
      </c>
      <c r="W194" s="38" t="s">
        <v>60</v>
      </c>
      <c r="X194" s="38" t="s">
        <v>60</v>
      </c>
      <c r="Y194" s="38" t="s">
        <v>63</v>
      </c>
      <c r="Z194" s="38" t="s">
        <v>78</v>
      </c>
      <c r="AA194" s="38" t="s">
        <v>71</v>
      </c>
      <c r="AB194" s="38" t="s">
        <v>60</v>
      </c>
      <c r="AC194" s="38" t="s">
        <v>60</v>
      </c>
      <c r="AD194" s="38" t="s">
        <v>84</v>
      </c>
      <c r="AE194" s="38" t="s">
        <v>77</v>
      </c>
      <c r="AF194" s="38" t="s">
        <v>60</v>
      </c>
      <c r="AG194" s="38" t="s">
        <v>60</v>
      </c>
      <c r="AH194" s="38" t="s">
        <v>60</v>
      </c>
      <c r="AI194" s="38" t="s">
        <v>60</v>
      </c>
      <c r="AJ194" s="38" t="s">
        <v>60</v>
      </c>
      <c r="AK194" s="38" t="s">
        <v>60</v>
      </c>
      <c r="AL194" s="38" t="s">
        <v>60</v>
      </c>
      <c r="AM194" s="38" t="s">
        <v>60</v>
      </c>
      <c r="AN194" s="38"/>
      <c r="AO194" s="38"/>
      <c r="AP194" s="38"/>
      <c r="AQ194" s="38"/>
      <c r="AR194" s="38"/>
      <c r="AS194" s="38"/>
    </row>
    <row r="195" spans="1:45">
      <c r="A195" s="34">
        <f t="shared" si="13"/>
        <v>2023</v>
      </c>
      <c r="B195" s="35">
        <f t="shared" si="14"/>
        <v>7</v>
      </c>
      <c r="C195" s="35">
        <f t="shared" si="15"/>
        <v>8</v>
      </c>
      <c r="D195" s="36">
        <f t="shared" si="16"/>
        <v>45115</v>
      </c>
      <c r="E195" s="37" t="str">
        <f t="shared" si="18"/>
        <v>sobota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</row>
    <row r="196" spans="1:45">
      <c r="A196" s="34">
        <f t="shared" si="13"/>
        <v>2023</v>
      </c>
      <c r="B196" s="35">
        <f t="shared" si="14"/>
        <v>7</v>
      </c>
      <c r="C196" s="35">
        <f t="shared" si="15"/>
        <v>9</v>
      </c>
      <c r="D196" s="36">
        <f t="shared" si="16"/>
        <v>45116</v>
      </c>
      <c r="E196" s="37" t="str">
        <f t="shared" si="18"/>
        <v>niedziela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</row>
    <row r="197" spans="1:45">
      <c r="A197" s="34">
        <f t="shared" si="13"/>
        <v>2023</v>
      </c>
      <c r="B197" s="35">
        <f t="shared" si="14"/>
        <v>7</v>
      </c>
      <c r="C197" s="35">
        <f t="shared" si="15"/>
        <v>10</v>
      </c>
      <c r="D197" s="36">
        <f t="shared" si="16"/>
        <v>45117</v>
      </c>
      <c r="E197" s="37" t="str">
        <f t="shared" si="18"/>
        <v>poniedziałek</v>
      </c>
      <c r="F197" s="38"/>
      <c r="G197" s="38" t="s">
        <v>59</v>
      </c>
      <c r="H197" s="38" t="s">
        <v>60</v>
      </c>
      <c r="I197" s="38" t="s">
        <v>60</v>
      </c>
      <c r="J197" s="38" t="s">
        <v>79</v>
      </c>
      <c r="K197" s="38" t="s">
        <v>61</v>
      </c>
      <c r="L197" s="38" t="s">
        <v>62</v>
      </c>
      <c r="M197" s="38" t="s">
        <v>60</v>
      </c>
      <c r="N197" s="38" t="s">
        <v>75</v>
      </c>
      <c r="O197" s="38" t="s">
        <v>83</v>
      </c>
      <c r="P197" s="38" t="s">
        <v>64</v>
      </c>
      <c r="Q197" s="38" t="s">
        <v>60</v>
      </c>
      <c r="R197" s="38" t="s">
        <v>60</v>
      </c>
      <c r="S197" s="38" t="s">
        <v>67</v>
      </c>
      <c r="T197" s="38" t="s">
        <v>90</v>
      </c>
      <c r="U197" s="38"/>
      <c r="V197" s="38" t="s">
        <v>60</v>
      </c>
      <c r="W197" s="38" t="s">
        <v>74</v>
      </c>
      <c r="X197" s="38" t="s">
        <v>71</v>
      </c>
      <c r="Y197" s="38" t="s">
        <v>63</v>
      </c>
      <c r="Z197" s="38" t="s">
        <v>60</v>
      </c>
      <c r="AA197" s="38" t="s">
        <v>63</v>
      </c>
      <c r="AB197" s="38" t="s">
        <v>68</v>
      </c>
      <c r="AC197" s="38" t="s">
        <v>60</v>
      </c>
      <c r="AD197" s="38" t="s">
        <v>84</v>
      </c>
      <c r="AE197" s="38" t="s">
        <v>60</v>
      </c>
      <c r="AF197" s="38" t="s">
        <v>60</v>
      </c>
      <c r="AG197" s="38" t="s">
        <v>60</v>
      </c>
      <c r="AH197" s="38" t="s">
        <v>60</v>
      </c>
      <c r="AI197" s="38" t="s">
        <v>60</v>
      </c>
      <c r="AJ197" s="38" t="s">
        <v>60</v>
      </c>
      <c r="AK197" s="38" t="s">
        <v>60</v>
      </c>
      <c r="AL197" s="38" t="s">
        <v>60</v>
      </c>
      <c r="AM197" s="38" t="s">
        <v>60</v>
      </c>
      <c r="AN197" s="38"/>
      <c r="AO197" s="38"/>
      <c r="AP197" s="38"/>
      <c r="AQ197" s="38"/>
      <c r="AR197" s="38"/>
      <c r="AS197" s="38"/>
    </row>
    <row r="198" spans="1:45">
      <c r="A198" s="34">
        <f t="shared" si="13"/>
        <v>2023</v>
      </c>
      <c r="B198" s="35">
        <f t="shared" si="14"/>
        <v>7</v>
      </c>
      <c r="C198" s="35">
        <f t="shared" si="15"/>
        <v>11</v>
      </c>
      <c r="D198" s="36">
        <f t="shared" si="16"/>
        <v>45118</v>
      </c>
      <c r="E198" s="37" t="str">
        <f t="shared" si="18"/>
        <v>wtorek</v>
      </c>
      <c r="F198" s="38"/>
      <c r="G198" s="38" t="s">
        <v>59</v>
      </c>
      <c r="H198" s="38" t="s">
        <v>60</v>
      </c>
      <c r="I198" s="38" t="s">
        <v>60</v>
      </c>
      <c r="J198" s="38" t="s">
        <v>79</v>
      </c>
      <c r="K198" s="38" t="s">
        <v>60</v>
      </c>
      <c r="L198" s="38" t="s">
        <v>62</v>
      </c>
      <c r="M198" s="38" t="s">
        <v>82</v>
      </c>
      <c r="N198" s="38" t="s">
        <v>60</v>
      </c>
      <c r="O198" s="38" t="s">
        <v>77</v>
      </c>
      <c r="P198" s="38" t="s">
        <v>64</v>
      </c>
      <c r="Q198" s="38" t="s">
        <v>65</v>
      </c>
      <c r="R198" s="38" t="s">
        <v>60</v>
      </c>
      <c r="S198" s="38" t="s">
        <v>67</v>
      </c>
      <c r="T198" s="38" t="s">
        <v>90</v>
      </c>
      <c r="U198" s="38"/>
      <c r="V198" s="38" t="s">
        <v>69</v>
      </c>
      <c r="W198" s="38" t="s">
        <v>60</v>
      </c>
      <c r="X198" s="38" t="s">
        <v>71</v>
      </c>
      <c r="Y198" s="38" t="s">
        <v>63</v>
      </c>
      <c r="Z198" s="38" t="s">
        <v>60</v>
      </c>
      <c r="AA198" s="38" t="s">
        <v>63</v>
      </c>
      <c r="AB198" s="38" t="s">
        <v>60</v>
      </c>
      <c r="AC198" s="38" t="s">
        <v>60</v>
      </c>
      <c r="AD198" s="38" t="s">
        <v>84</v>
      </c>
      <c r="AE198" s="38" t="s">
        <v>60</v>
      </c>
      <c r="AF198" s="38" t="s">
        <v>60</v>
      </c>
      <c r="AG198" s="38" t="s">
        <v>60</v>
      </c>
      <c r="AH198" s="38" t="s">
        <v>60</v>
      </c>
      <c r="AI198" s="38" t="s">
        <v>60</v>
      </c>
      <c r="AJ198" s="38" t="s">
        <v>60</v>
      </c>
      <c r="AK198" s="38" t="s">
        <v>60</v>
      </c>
      <c r="AL198" s="38" t="s">
        <v>60</v>
      </c>
      <c r="AM198" s="38" t="s">
        <v>60</v>
      </c>
      <c r="AN198" s="38"/>
      <c r="AO198" s="38"/>
      <c r="AP198" s="38"/>
      <c r="AQ198" s="38"/>
      <c r="AR198" s="38"/>
      <c r="AS198" s="38"/>
    </row>
    <row r="199" spans="1:45">
      <c r="A199" s="34">
        <f t="shared" ref="A199:A262" si="19">YEAR(D199)</f>
        <v>2023</v>
      </c>
      <c r="B199" s="35">
        <f t="shared" ref="B199:B262" si="20">MONTH(D199)</f>
        <v>7</v>
      </c>
      <c r="C199" s="35">
        <f t="shared" ref="C199:C262" si="21">DAY(D199)</f>
        <v>12</v>
      </c>
      <c r="D199" s="36">
        <f t="shared" si="16"/>
        <v>45119</v>
      </c>
      <c r="E199" s="37" t="str">
        <f t="shared" si="18"/>
        <v>środa</v>
      </c>
      <c r="F199" s="38"/>
      <c r="G199" s="38" t="s">
        <v>59</v>
      </c>
      <c r="H199" s="38" t="s">
        <v>76</v>
      </c>
      <c r="I199" s="38" t="s">
        <v>60</v>
      </c>
      <c r="J199" s="38" t="s">
        <v>79</v>
      </c>
      <c r="K199" s="38" t="s">
        <v>61</v>
      </c>
      <c r="L199" s="38" t="s">
        <v>62</v>
      </c>
      <c r="M199" s="38" t="s">
        <v>82</v>
      </c>
      <c r="N199" s="38" t="s">
        <v>75</v>
      </c>
      <c r="O199" s="38" t="s">
        <v>83</v>
      </c>
      <c r="P199" s="38" t="s">
        <v>64</v>
      </c>
      <c r="Q199" s="38" t="s">
        <v>65</v>
      </c>
      <c r="R199" s="38" t="s">
        <v>60</v>
      </c>
      <c r="S199" s="38" t="s">
        <v>67</v>
      </c>
      <c r="T199" s="38" t="s">
        <v>90</v>
      </c>
      <c r="U199" s="38"/>
      <c r="V199" s="38" t="s">
        <v>69</v>
      </c>
      <c r="W199" s="38" t="s">
        <v>60</v>
      </c>
      <c r="X199" s="38" t="s">
        <v>71</v>
      </c>
      <c r="Y199" s="38" t="s">
        <v>63</v>
      </c>
      <c r="Z199" s="38" t="s">
        <v>60</v>
      </c>
      <c r="AA199" s="38" t="s">
        <v>63</v>
      </c>
      <c r="AB199" s="38" t="s">
        <v>68</v>
      </c>
      <c r="AC199" s="38" t="s">
        <v>73</v>
      </c>
      <c r="AD199" s="38" t="s">
        <v>97</v>
      </c>
      <c r="AE199" s="38" t="s">
        <v>60</v>
      </c>
      <c r="AF199" s="38" t="s">
        <v>60</v>
      </c>
      <c r="AG199" s="38" t="s">
        <v>60</v>
      </c>
      <c r="AH199" s="38" t="s">
        <v>78</v>
      </c>
      <c r="AI199" s="38" t="s">
        <v>60</v>
      </c>
      <c r="AJ199" s="38" t="s">
        <v>60</v>
      </c>
      <c r="AK199" s="38" t="s">
        <v>60</v>
      </c>
      <c r="AL199" s="38" t="s">
        <v>60</v>
      </c>
      <c r="AM199" s="38" t="s">
        <v>60</v>
      </c>
      <c r="AN199" s="38"/>
      <c r="AO199" s="38"/>
      <c r="AP199" s="38"/>
      <c r="AQ199" s="38"/>
      <c r="AR199" s="38"/>
      <c r="AS199" s="38"/>
    </row>
    <row r="200" spans="1:45">
      <c r="A200" s="34">
        <f t="shared" si="19"/>
        <v>2023</v>
      </c>
      <c r="B200" s="35">
        <f t="shared" si="20"/>
        <v>7</v>
      </c>
      <c r="C200" s="35">
        <f t="shared" si="21"/>
        <v>13</v>
      </c>
      <c r="D200" s="36">
        <f t="shared" ref="D200:D263" si="22">D199+1</f>
        <v>45120</v>
      </c>
      <c r="E200" s="37" t="str">
        <f t="shared" si="18"/>
        <v>czwartek</v>
      </c>
      <c r="F200" s="38"/>
      <c r="G200" s="38" t="s">
        <v>59</v>
      </c>
      <c r="H200" s="38" t="s">
        <v>60</v>
      </c>
      <c r="I200" s="38" t="s">
        <v>60</v>
      </c>
      <c r="J200" s="38" t="s">
        <v>79</v>
      </c>
      <c r="K200" s="38" t="s">
        <v>61</v>
      </c>
      <c r="L200" s="38" t="s">
        <v>62</v>
      </c>
      <c r="M200" s="38" t="s">
        <v>82</v>
      </c>
      <c r="N200" s="38" t="s">
        <v>75</v>
      </c>
      <c r="O200" s="38" t="s">
        <v>83</v>
      </c>
      <c r="P200" s="38" t="s">
        <v>64</v>
      </c>
      <c r="Q200" s="38" t="s">
        <v>77</v>
      </c>
      <c r="R200" s="38" t="s">
        <v>60</v>
      </c>
      <c r="S200" s="38" t="s">
        <v>67</v>
      </c>
      <c r="T200" s="38" t="s">
        <v>90</v>
      </c>
      <c r="U200" s="38"/>
      <c r="V200" s="38" t="s">
        <v>69</v>
      </c>
      <c r="W200" s="38" t="s">
        <v>73</v>
      </c>
      <c r="X200" s="38" t="s">
        <v>71</v>
      </c>
      <c r="Y200" s="38" t="s">
        <v>63</v>
      </c>
      <c r="Z200" s="38" t="s">
        <v>78</v>
      </c>
      <c r="AA200" s="38" t="s">
        <v>63</v>
      </c>
      <c r="AB200" s="38" t="s">
        <v>68</v>
      </c>
      <c r="AC200" s="38" t="s">
        <v>60</v>
      </c>
      <c r="AD200" s="38" t="s">
        <v>70</v>
      </c>
      <c r="AE200" s="38" t="s">
        <v>60</v>
      </c>
      <c r="AF200" s="38" t="s">
        <v>60</v>
      </c>
      <c r="AG200" s="38" t="s">
        <v>60</v>
      </c>
      <c r="AH200" s="38" t="s">
        <v>84</v>
      </c>
      <c r="AI200" s="38" t="s">
        <v>60</v>
      </c>
      <c r="AJ200" s="38" t="s">
        <v>74</v>
      </c>
      <c r="AK200" s="38" t="s">
        <v>60</v>
      </c>
      <c r="AL200" s="38" t="s">
        <v>60</v>
      </c>
      <c r="AM200" s="38" t="s">
        <v>60</v>
      </c>
      <c r="AN200" s="38"/>
      <c r="AO200" s="38"/>
      <c r="AP200" s="38"/>
      <c r="AQ200" s="38"/>
      <c r="AR200" s="38"/>
      <c r="AS200" s="38"/>
    </row>
    <row r="201" spans="1:45">
      <c r="A201" s="34">
        <f t="shared" si="19"/>
        <v>2023</v>
      </c>
      <c r="B201" s="35">
        <f t="shared" si="20"/>
        <v>7</v>
      </c>
      <c r="C201" s="35">
        <f t="shared" si="21"/>
        <v>14</v>
      </c>
      <c r="D201" s="36">
        <f t="shared" si="22"/>
        <v>45121</v>
      </c>
      <c r="E201" s="37" t="str">
        <f t="shared" si="18"/>
        <v>piątek</v>
      </c>
      <c r="F201" s="38"/>
      <c r="G201" s="38" t="s">
        <v>60</v>
      </c>
      <c r="H201" s="38" t="s">
        <v>60</v>
      </c>
      <c r="I201" s="38" t="s">
        <v>85</v>
      </c>
      <c r="J201" s="38" t="s">
        <v>79</v>
      </c>
      <c r="K201" s="38" t="s">
        <v>61</v>
      </c>
      <c r="L201" s="38" t="s">
        <v>62</v>
      </c>
      <c r="M201" s="38" t="s">
        <v>82</v>
      </c>
      <c r="N201" s="38" t="s">
        <v>75</v>
      </c>
      <c r="O201" s="38" t="s">
        <v>63</v>
      </c>
      <c r="P201" s="38" t="s">
        <v>60</v>
      </c>
      <c r="Q201" s="38" t="s">
        <v>65</v>
      </c>
      <c r="R201" s="38" t="s">
        <v>60</v>
      </c>
      <c r="S201" s="38" t="s">
        <v>67</v>
      </c>
      <c r="T201" s="38" t="s">
        <v>90</v>
      </c>
      <c r="U201" s="38"/>
      <c r="V201" s="38" t="s">
        <v>69</v>
      </c>
      <c r="W201" s="38" t="s">
        <v>78</v>
      </c>
      <c r="X201" s="38" t="s">
        <v>60</v>
      </c>
      <c r="Y201" s="38" t="s">
        <v>63</v>
      </c>
      <c r="Z201" s="38" t="s">
        <v>60</v>
      </c>
      <c r="AA201" s="38" t="s">
        <v>63</v>
      </c>
      <c r="AB201" s="38" t="s">
        <v>60</v>
      </c>
      <c r="AC201" s="38" t="s">
        <v>73</v>
      </c>
      <c r="AD201" s="38" t="s">
        <v>66</v>
      </c>
      <c r="AE201" s="38" t="s">
        <v>60</v>
      </c>
      <c r="AF201" s="38" t="s">
        <v>60</v>
      </c>
      <c r="AG201" s="38" t="s">
        <v>60</v>
      </c>
      <c r="AH201" s="38" t="s">
        <v>84</v>
      </c>
      <c r="AI201" s="38" t="s">
        <v>60</v>
      </c>
      <c r="AJ201" s="38" t="s">
        <v>74</v>
      </c>
      <c r="AK201" s="38" t="s">
        <v>60</v>
      </c>
      <c r="AL201" s="38" t="s">
        <v>60</v>
      </c>
      <c r="AM201" s="38" t="s">
        <v>60</v>
      </c>
      <c r="AN201" s="38"/>
      <c r="AO201" s="38"/>
      <c r="AP201" s="38"/>
      <c r="AQ201" s="38"/>
      <c r="AR201" s="38"/>
      <c r="AS201" s="38"/>
    </row>
    <row r="202" spans="1:45">
      <c r="A202" s="34">
        <f t="shared" si="19"/>
        <v>2023</v>
      </c>
      <c r="B202" s="35">
        <f t="shared" si="20"/>
        <v>7</v>
      </c>
      <c r="C202" s="35">
        <f t="shared" si="21"/>
        <v>15</v>
      </c>
      <c r="D202" s="36">
        <f t="shared" si="22"/>
        <v>45122</v>
      </c>
      <c r="E202" s="37" t="str">
        <f t="shared" si="18"/>
        <v>sobota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</row>
    <row r="203" spans="1:45">
      <c r="A203" s="34">
        <f t="shared" si="19"/>
        <v>2023</v>
      </c>
      <c r="B203" s="35">
        <f t="shared" si="20"/>
        <v>7</v>
      </c>
      <c r="C203" s="35">
        <f t="shared" si="21"/>
        <v>16</v>
      </c>
      <c r="D203" s="36">
        <f t="shared" si="22"/>
        <v>45123</v>
      </c>
      <c r="E203" s="37" t="str">
        <f t="shared" si="18"/>
        <v>niedziela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</row>
    <row r="204" spans="1:45">
      <c r="A204" s="34">
        <f t="shared" si="19"/>
        <v>2023</v>
      </c>
      <c r="B204" s="35">
        <f t="shared" si="20"/>
        <v>7</v>
      </c>
      <c r="C204" s="35">
        <f t="shared" si="21"/>
        <v>17</v>
      </c>
      <c r="D204" s="36">
        <f t="shared" si="22"/>
        <v>45124</v>
      </c>
      <c r="E204" s="37" t="str">
        <f t="shared" si="18"/>
        <v>poniedziałek</v>
      </c>
      <c r="F204" s="38"/>
      <c r="G204" s="38" t="s">
        <v>59</v>
      </c>
      <c r="H204" s="38" t="s">
        <v>60</v>
      </c>
      <c r="I204" s="38" t="s">
        <v>63</v>
      </c>
      <c r="J204" s="38" t="s">
        <v>79</v>
      </c>
      <c r="K204" s="38" t="s">
        <v>98</v>
      </c>
      <c r="L204" s="38" t="s">
        <v>62</v>
      </c>
      <c r="M204" s="38" t="s">
        <v>82</v>
      </c>
      <c r="N204" s="38" t="s">
        <v>75</v>
      </c>
      <c r="O204" s="38" t="s">
        <v>83</v>
      </c>
      <c r="P204" s="38" t="s">
        <v>64</v>
      </c>
      <c r="Q204" s="38" t="s">
        <v>60</v>
      </c>
      <c r="R204" s="38" t="s">
        <v>63</v>
      </c>
      <c r="S204" s="38" t="s">
        <v>67</v>
      </c>
      <c r="T204" s="38" t="s">
        <v>90</v>
      </c>
      <c r="U204" s="38"/>
      <c r="V204" s="38" t="s">
        <v>63</v>
      </c>
      <c r="W204" s="38" t="s">
        <v>73</v>
      </c>
      <c r="X204" s="38" t="s">
        <v>60</v>
      </c>
      <c r="Y204" s="38" t="s">
        <v>84</v>
      </c>
      <c r="Z204" s="38" t="s">
        <v>78</v>
      </c>
      <c r="AA204" s="38" t="s">
        <v>63</v>
      </c>
      <c r="AB204" s="38" t="s">
        <v>68</v>
      </c>
      <c r="AC204" s="38" t="s">
        <v>60</v>
      </c>
      <c r="AD204" s="38" t="s">
        <v>66</v>
      </c>
      <c r="AE204" s="38" t="s">
        <v>60</v>
      </c>
      <c r="AF204" s="38" t="s">
        <v>77</v>
      </c>
      <c r="AG204" s="38" t="s">
        <v>60</v>
      </c>
      <c r="AH204" s="38" t="s">
        <v>71</v>
      </c>
      <c r="AI204" s="38" t="s">
        <v>60</v>
      </c>
      <c r="AJ204" s="38" t="s">
        <v>74</v>
      </c>
      <c r="AK204" s="38" t="s">
        <v>60</v>
      </c>
      <c r="AL204" s="38" t="s">
        <v>60</v>
      </c>
      <c r="AM204" s="38" t="s">
        <v>60</v>
      </c>
      <c r="AN204" s="38"/>
      <c r="AO204" s="38"/>
      <c r="AP204" s="38"/>
      <c r="AQ204" s="38"/>
      <c r="AR204" s="38"/>
      <c r="AS204" s="38"/>
    </row>
    <row r="205" spans="1:45">
      <c r="A205" s="34">
        <f t="shared" si="19"/>
        <v>2023</v>
      </c>
      <c r="B205" s="35">
        <f t="shared" si="20"/>
        <v>7</v>
      </c>
      <c r="C205" s="35">
        <f t="shared" si="21"/>
        <v>18</v>
      </c>
      <c r="D205" s="36">
        <f t="shared" si="22"/>
        <v>45125</v>
      </c>
      <c r="E205" s="37" t="str">
        <f t="shared" si="18"/>
        <v>wtorek</v>
      </c>
      <c r="F205" s="38"/>
      <c r="G205" s="38" t="s">
        <v>59</v>
      </c>
      <c r="H205" s="38" t="s">
        <v>60</v>
      </c>
      <c r="I205" s="38" t="s">
        <v>63</v>
      </c>
      <c r="J205" s="38" t="s">
        <v>79</v>
      </c>
      <c r="K205" s="38" t="s">
        <v>98</v>
      </c>
      <c r="L205" s="38" t="s">
        <v>62</v>
      </c>
      <c r="M205" s="38" t="s">
        <v>82</v>
      </c>
      <c r="N205" s="38" t="s">
        <v>75</v>
      </c>
      <c r="O205" s="38" t="s">
        <v>83</v>
      </c>
      <c r="P205" s="38" t="s">
        <v>64</v>
      </c>
      <c r="Q205" s="38" t="s">
        <v>60</v>
      </c>
      <c r="R205" s="38" t="s">
        <v>63</v>
      </c>
      <c r="S205" s="38" t="s">
        <v>67</v>
      </c>
      <c r="T205" s="38" t="s">
        <v>90</v>
      </c>
      <c r="U205" s="38"/>
      <c r="V205" s="38" t="s">
        <v>63</v>
      </c>
      <c r="W205" s="38" t="s">
        <v>73</v>
      </c>
      <c r="X205" s="38" t="s">
        <v>60</v>
      </c>
      <c r="Y205" s="38" t="s">
        <v>84</v>
      </c>
      <c r="Z205" s="38" t="s">
        <v>78</v>
      </c>
      <c r="AA205" s="38" t="s">
        <v>60</v>
      </c>
      <c r="AB205" s="38" t="s">
        <v>60</v>
      </c>
      <c r="AC205" s="38" t="s">
        <v>60</v>
      </c>
      <c r="AD205" s="38" t="s">
        <v>66</v>
      </c>
      <c r="AE205" s="38" t="s">
        <v>60</v>
      </c>
      <c r="AF205" s="38" t="s">
        <v>77</v>
      </c>
      <c r="AG205" s="38" t="s">
        <v>60</v>
      </c>
      <c r="AH205" s="38" t="s">
        <v>71</v>
      </c>
      <c r="AI205" s="38" t="s">
        <v>60</v>
      </c>
      <c r="AJ205" s="38" t="s">
        <v>74</v>
      </c>
      <c r="AK205" s="38" t="s">
        <v>60</v>
      </c>
      <c r="AL205" s="38" t="s">
        <v>60</v>
      </c>
      <c r="AM205" s="38" t="s">
        <v>60</v>
      </c>
      <c r="AN205" s="38"/>
      <c r="AO205" s="38"/>
      <c r="AP205" s="38"/>
      <c r="AQ205" s="38"/>
      <c r="AR205" s="38"/>
      <c r="AS205" s="38"/>
    </row>
    <row r="206" spans="1:45">
      <c r="A206" s="34">
        <f t="shared" si="19"/>
        <v>2023</v>
      </c>
      <c r="B206" s="35">
        <f t="shared" si="20"/>
        <v>7</v>
      </c>
      <c r="C206" s="35">
        <f t="shared" si="21"/>
        <v>19</v>
      </c>
      <c r="D206" s="36">
        <f t="shared" si="22"/>
        <v>45126</v>
      </c>
      <c r="E206" s="37" t="str">
        <f t="shared" si="18"/>
        <v>środa</v>
      </c>
      <c r="F206" s="38"/>
      <c r="G206" s="38" t="s">
        <v>59</v>
      </c>
      <c r="H206" s="38" t="s">
        <v>60</v>
      </c>
      <c r="I206" s="38" t="s">
        <v>63</v>
      </c>
      <c r="J206" s="38" t="s">
        <v>79</v>
      </c>
      <c r="K206" s="38" t="s">
        <v>98</v>
      </c>
      <c r="L206" s="38" t="s">
        <v>62</v>
      </c>
      <c r="M206" s="38" t="s">
        <v>60</v>
      </c>
      <c r="N206" s="38" t="s">
        <v>75</v>
      </c>
      <c r="O206" s="38" t="s">
        <v>83</v>
      </c>
      <c r="P206" s="38" t="s">
        <v>64</v>
      </c>
      <c r="Q206" s="38" t="s">
        <v>65</v>
      </c>
      <c r="R206" s="38" t="s">
        <v>82</v>
      </c>
      <c r="S206" s="38" t="s">
        <v>67</v>
      </c>
      <c r="T206" s="38" t="s">
        <v>90</v>
      </c>
      <c r="U206" s="38"/>
      <c r="V206" s="38" t="s">
        <v>63</v>
      </c>
      <c r="W206" s="38" t="s">
        <v>60</v>
      </c>
      <c r="X206" s="38" t="s">
        <v>71</v>
      </c>
      <c r="Y206" s="38" t="s">
        <v>84</v>
      </c>
      <c r="Z206" s="38" t="s">
        <v>78</v>
      </c>
      <c r="AA206" s="38" t="s">
        <v>60</v>
      </c>
      <c r="AB206" s="38" t="s">
        <v>68</v>
      </c>
      <c r="AC206" s="38" t="s">
        <v>73</v>
      </c>
      <c r="AD206" s="38" t="s">
        <v>66</v>
      </c>
      <c r="AE206" s="38" t="s">
        <v>60</v>
      </c>
      <c r="AF206" s="38" t="s">
        <v>60</v>
      </c>
      <c r="AG206" s="38" t="s">
        <v>77</v>
      </c>
      <c r="AH206" s="38" t="s">
        <v>85</v>
      </c>
      <c r="AI206" s="38" t="s">
        <v>60</v>
      </c>
      <c r="AJ206" s="38" t="s">
        <v>74</v>
      </c>
      <c r="AK206" s="38" t="s">
        <v>60</v>
      </c>
      <c r="AL206" s="38" t="s">
        <v>60</v>
      </c>
      <c r="AM206" s="38" t="s">
        <v>60</v>
      </c>
      <c r="AN206" s="38"/>
      <c r="AO206" s="38"/>
      <c r="AP206" s="38"/>
      <c r="AQ206" s="38"/>
      <c r="AR206" s="38"/>
      <c r="AS206" s="38"/>
    </row>
    <row r="207" spans="1:45">
      <c r="A207" s="34">
        <f t="shared" si="19"/>
        <v>2023</v>
      </c>
      <c r="B207" s="35">
        <f t="shared" si="20"/>
        <v>7</v>
      </c>
      <c r="C207" s="35">
        <f t="shared" si="21"/>
        <v>20</v>
      </c>
      <c r="D207" s="36">
        <f t="shared" si="22"/>
        <v>45127</v>
      </c>
      <c r="E207" s="37" t="str">
        <f t="shared" si="18"/>
        <v>czwartek</v>
      </c>
      <c r="F207" s="38"/>
      <c r="G207" s="38" t="s">
        <v>59</v>
      </c>
      <c r="H207" s="38" t="s">
        <v>76</v>
      </c>
      <c r="I207" s="38" t="s">
        <v>63</v>
      </c>
      <c r="J207" s="38" t="s">
        <v>79</v>
      </c>
      <c r="K207" s="38" t="s">
        <v>98</v>
      </c>
      <c r="L207" s="38" t="s">
        <v>62</v>
      </c>
      <c r="M207" s="38" t="s">
        <v>77</v>
      </c>
      <c r="N207" s="38" t="s">
        <v>60</v>
      </c>
      <c r="O207" s="38" t="s">
        <v>83</v>
      </c>
      <c r="P207" s="38" t="s">
        <v>64</v>
      </c>
      <c r="Q207" s="38" t="s">
        <v>65</v>
      </c>
      <c r="R207" s="38" t="s">
        <v>68</v>
      </c>
      <c r="S207" s="38" t="s">
        <v>67</v>
      </c>
      <c r="T207" s="38" t="s">
        <v>90</v>
      </c>
      <c r="U207" s="38"/>
      <c r="V207" s="38" t="s">
        <v>63</v>
      </c>
      <c r="W207" s="38" t="s">
        <v>60</v>
      </c>
      <c r="X207" s="38" t="s">
        <v>60</v>
      </c>
      <c r="Y207" s="38" t="s">
        <v>84</v>
      </c>
      <c r="Z207" s="38" t="s">
        <v>78</v>
      </c>
      <c r="AA207" s="38" t="s">
        <v>71</v>
      </c>
      <c r="AB207" s="38" t="s">
        <v>60</v>
      </c>
      <c r="AC207" s="38" t="s">
        <v>73</v>
      </c>
      <c r="AD207" s="38" t="s">
        <v>66</v>
      </c>
      <c r="AE207" s="38" t="s">
        <v>60</v>
      </c>
      <c r="AF207" s="38" t="s">
        <v>60</v>
      </c>
      <c r="AG207" s="38" t="s">
        <v>77</v>
      </c>
      <c r="AH207" s="38" t="s">
        <v>60</v>
      </c>
      <c r="AI207" s="38" t="s">
        <v>60</v>
      </c>
      <c r="AJ207" s="38" t="s">
        <v>60</v>
      </c>
      <c r="AK207" s="38" t="s">
        <v>60</v>
      </c>
      <c r="AL207" s="38" t="s">
        <v>60</v>
      </c>
      <c r="AM207" s="38" t="s">
        <v>60</v>
      </c>
      <c r="AN207" s="38"/>
      <c r="AO207" s="38"/>
      <c r="AP207" s="38"/>
      <c r="AQ207" s="38"/>
      <c r="AR207" s="38"/>
      <c r="AS207" s="38"/>
    </row>
    <row r="208" spans="1:45">
      <c r="A208" s="34">
        <f t="shared" si="19"/>
        <v>2023</v>
      </c>
      <c r="B208" s="35">
        <f t="shared" si="20"/>
        <v>7</v>
      </c>
      <c r="C208" s="35">
        <f t="shared" si="21"/>
        <v>21</v>
      </c>
      <c r="D208" s="36">
        <f t="shared" si="22"/>
        <v>45128</v>
      </c>
      <c r="E208" s="37" t="str">
        <f t="shared" si="18"/>
        <v>piątek</v>
      </c>
      <c r="F208" s="38"/>
      <c r="G208" s="38" t="s">
        <v>60</v>
      </c>
      <c r="H208" s="38" t="s">
        <v>60</v>
      </c>
      <c r="I208" s="38" t="s">
        <v>63</v>
      </c>
      <c r="J208" s="38" t="s">
        <v>79</v>
      </c>
      <c r="K208" s="38" t="s">
        <v>98</v>
      </c>
      <c r="L208" s="38" t="s">
        <v>62</v>
      </c>
      <c r="M208" s="38" t="s">
        <v>77</v>
      </c>
      <c r="N208" s="38" t="s">
        <v>60</v>
      </c>
      <c r="O208" s="38" t="s">
        <v>83</v>
      </c>
      <c r="P208" s="38" t="s">
        <v>60</v>
      </c>
      <c r="Q208" s="38" t="s">
        <v>65</v>
      </c>
      <c r="R208" s="38" t="s">
        <v>60</v>
      </c>
      <c r="S208" s="38" t="s">
        <v>67</v>
      </c>
      <c r="T208" s="38" t="s">
        <v>90</v>
      </c>
      <c r="U208" s="38"/>
      <c r="V208" s="38" t="s">
        <v>63</v>
      </c>
      <c r="W208" s="38" t="s">
        <v>74</v>
      </c>
      <c r="X208" s="38" t="s">
        <v>60</v>
      </c>
      <c r="Y208" s="38" t="s">
        <v>84</v>
      </c>
      <c r="Z208" s="38" t="s">
        <v>78</v>
      </c>
      <c r="AA208" s="38" t="s">
        <v>71</v>
      </c>
      <c r="AB208" s="38" t="s">
        <v>60</v>
      </c>
      <c r="AC208" s="38" t="s">
        <v>60</v>
      </c>
      <c r="AD208" s="38" t="s">
        <v>70</v>
      </c>
      <c r="AE208" s="38" t="s">
        <v>60</v>
      </c>
      <c r="AF208" s="38" t="s">
        <v>60</v>
      </c>
      <c r="AG208" s="38" t="s">
        <v>77</v>
      </c>
      <c r="AH208" s="38" t="s">
        <v>77</v>
      </c>
      <c r="AI208" s="38" t="s">
        <v>60</v>
      </c>
      <c r="AJ208" s="38" t="s">
        <v>60</v>
      </c>
      <c r="AK208" s="38" t="s">
        <v>60</v>
      </c>
      <c r="AL208" s="38" t="s">
        <v>60</v>
      </c>
      <c r="AM208" s="38" t="s">
        <v>60</v>
      </c>
      <c r="AN208" s="38"/>
      <c r="AO208" s="38"/>
      <c r="AP208" s="38"/>
      <c r="AQ208" s="38"/>
      <c r="AR208" s="38"/>
      <c r="AS208" s="38"/>
    </row>
    <row r="209" spans="1:45">
      <c r="A209" s="34">
        <f t="shared" si="19"/>
        <v>2023</v>
      </c>
      <c r="B209" s="35">
        <f t="shared" si="20"/>
        <v>7</v>
      </c>
      <c r="C209" s="35">
        <f t="shared" si="21"/>
        <v>22</v>
      </c>
      <c r="D209" s="36">
        <f t="shared" si="22"/>
        <v>45129</v>
      </c>
      <c r="E209" s="37" t="str">
        <f t="shared" si="18"/>
        <v>sobota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</row>
    <row r="210" spans="1:45">
      <c r="A210" s="34">
        <f t="shared" si="19"/>
        <v>2023</v>
      </c>
      <c r="B210" s="35">
        <f t="shared" si="20"/>
        <v>7</v>
      </c>
      <c r="C210" s="35">
        <f t="shared" si="21"/>
        <v>23</v>
      </c>
      <c r="D210" s="36">
        <f t="shared" si="22"/>
        <v>45130</v>
      </c>
      <c r="E210" s="37" t="str">
        <f t="shared" si="18"/>
        <v>niedziela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</row>
    <row r="211" spans="1:45">
      <c r="A211" s="34">
        <f t="shared" si="19"/>
        <v>2023</v>
      </c>
      <c r="B211" s="35">
        <f t="shared" si="20"/>
        <v>7</v>
      </c>
      <c r="C211" s="35">
        <f t="shared" si="21"/>
        <v>24</v>
      </c>
      <c r="D211" s="36">
        <f t="shared" si="22"/>
        <v>45131</v>
      </c>
      <c r="E211" s="37" t="str">
        <f t="shared" si="18"/>
        <v>poniedziałek</v>
      </c>
      <c r="F211" s="38"/>
      <c r="G211" s="38" t="s">
        <v>59</v>
      </c>
      <c r="H211" s="38" t="s">
        <v>63</v>
      </c>
      <c r="I211" s="38" t="s">
        <v>63</v>
      </c>
      <c r="J211" s="38" t="s">
        <v>79</v>
      </c>
      <c r="K211" s="38" t="s">
        <v>98</v>
      </c>
      <c r="L211" s="38" t="s">
        <v>62</v>
      </c>
      <c r="M211" s="38" t="s">
        <v>77</v>
      </c>
      <c r="N211" s="38" t="s">
        <v>75</v>
      </c>
      <c r="O211" s="38" t="s">
        <v>83</v>
      </c>
      <c r="P211" s="38" t="s">
        <v>64</v>
      </c>
      <c r="Q211" s="38" t="s">
        <v>65</v>
      </c>
      <c r="R211" s="38" t="s">
        <v>60</v>
      </c>
      <c r="S211" s="38" t="s">
        <v>67</v>
      </c>
      <c r="T211" s="38" t="s">
        <v>90</v>
      </c>
      <c r="U211" s="38"/>
      <c r="V211" s="38" t="s">
        <v>63</v>
      </c>
      <c r="W211" s="38" t="s">
        <v>74</v>
      </c>
      <c r="X211" s="38" t="s">
        <v>60</v>
      </c>
      <c r="Y211" s="38" t="s">
        <v>84</v>
      </c>
      <c r="Z211" s="38" t="s">
        <v>60</v>
      </c>
      <c r="AA211" s="38" t="s">
        <v>71</v>
      </c>
      <c r="AB211" s="38" t="s">
        <v>60</v>
      </c>
      <c r="AC211" s="38" t="s">
        <v>73</v>
      </c>
      <c r="AD211" s="38" t="s">
        <v>66</v>
      </c>
      <c r="AE211" s="38" t="s">
        <v>60</v>
      </c>
      <c r="AF211" s="38" t="s">
        <v>60</v>
      </c>
      <c r="AG211" s="38" t="s">
        <v>77</v>
      </c>
      <c r="AH211" s="38" t="s">
        <v>60</v>
      </c>
      <c r="AI211" s="38" t="s">
        <v>60</v>
      </c>
      <c r="AJ211" s="38" t="s">
        <v>60</v>
      </c>
      <c r="AK211" s="38" t="s">
        <v>77</v>
      </c>
      <c r="AL211" s="38" t="s">
        <v>60</v>
      </c>
      <c r="AM211" s="38" t="s">
        <v>60</v>
      </c>
      <c r="AN211" s="38"/>
      <c r="AO211" s="38"/>
      <c r="AP211" s="38"/>
      <c r="AQ211" s="38"/>
      <c r="AR211" s="38"/>
      <c r="AS211" s="38"/>
    </row>
    <row r="212" spans="1:45">
      <c r="A212" s="34">
        <f t="shared" si="19"/>
        <v>2023</v>
      </c>
      <c r="B212" s="35">
        <f t="shared" si="20"/>
        <v>7</v>
      </c>
      <c r="C212" s="35">
        <f t="shared" si="21"/>
        <v>25</v>
      </c>
      <c r="D212" s="36">
        <f t="shared" si="22"/>
        <v>45132</v>
      </c>
      <c r="E212" s="37" t="str">
        <f t="shared" si="18"/>
        <v>wtorek</v>
      </c>
      <c r="F212" s="38"/>
      <c r="G212" s="38" t="s">
        <v>59</v>
      </c>
      <c r="H212" s="38" t="s">
        <v>63</v>
      </c>
      <c r="I212" s="38" t="s">
        <v>63</v>
      </c>
      <c r="J212" s="38" t="s">
        <v>79</v>
      </c>
      <c r="K212" s="38" t="s">
        <v>98</v>
      </c>
      <c r="L212" s="38" t="s">
        <v>62</v>
      </c>
      <c r="M212" s="38" t="s">
        <v>82</v>
      </c>
      <c r="N212" s="38" t="s">
        <v>75</v>
      </c>
      <c r="O212" s="38" t="s">
        <v>83</v>
      </c>
      <c r="P212" s="38" t="s">
        <v>64</v>
      </c>
      <c r="Q212" s="38" t="s">
        <v>60</v>
      </c>
      <c r="R212" s="38" t="s">
        <v>60</v>
      </c>
      <c r="S212" s="38" t="s">
        <v>67</v>
      </c>
      <c r="T212" s="38" t="s">
        <v>90</v>
      </c>
      <c r="U212" s="38"/>
      <c r="V212" s="38" t="s">
        <v>63</v>
      </c>
      <c r="W212" s="38" t="s">
        <v>74</v>
      </c>
      <c r="X212" s="38" t="s">
        <v>71</v>
      </c>
      <c r="Y212" s="38" t="s">
        <v>84</v>
      </c>
      <c r="Z212" s="38" t="s">
        <v>78</v>
      </c>
      <c r="AA212" s="38" t="s">
        <v>69</v>
      </c>
      <c r="AB212" s="38" t="s">
        <v>68</v>
      </c>
      <c r="AC212" s="38" t="s">
        <v>60</v>
      </c>
      <c r="AD212" s="38" t="s">
        <v>66</v>
      </c>
      <c r="AE212" s="38" t="s">
        <v>60</v>
      </c>
      <c r="AF212" s="38" t="s">
        <v>60</v>
      </c>
      <c r="AG212" s="38" t="s">
        <v>77</v>
      </c>
      <c r="AH212" s="38" t="s">
        <v>60</v>
      </c>
      <c r="AI212" s="38" t="s">
        <v>60</v>
      </c>
      <c r="AJ212" s="38" t="s">
        <v>60</v>
      </c>
      <c r="AK212" s="38" t="s">
        <v>77</v>
      </c>
      <c r="AL212" s="38" t="s">
        <v>60</v>
      </c>
      <c r="AM212" s="38" t="s">
        <v>60</v>
      </c>
      <c r="AN212" s="38"/>
      <c r="AO212" s="38"/>
      <c r="AP212" s="38"/>
      <c r="AQ212" s="38"/>
      <c r="AR212" s="38"/>
      <c r="AS212" s="38"/>
    </row>
    <row r="213" spans="1:45">
      <c r="A213" s="34">
        <f t="shared" si="19"/>
        <v>2023</v>
      </c>
      <c r="B213" s="35">
        <f t="shared" si="20"/>
        <v>7</v>
      </c>
      <c r="C213" s="35">
        <f t="shared" si="21"/>
        <v>26</v>
      </c>
      <c r="D213" s="36">
        <f t="shared" si="22"/>
        <v>45133</v>
      </c>
      <c r="E213" s="37" t="str">
        <f t="shared" si="18"/>
        <v>środa</v>
      </c>
      <c r="F213" s="38"/>
      <c r="G213" s="38" t="s">
        <v>59</v>
      </c>
      <c r="H213" s="38" t="s">
        <v>63</v>
      </c>
      <c r="I213" s="38" t="s">
        <v>63</v>
      </c>
      <c r="J213" s="38" t="s">
        <v>79</v>
      </c>
      <c r="K213" s="38" t="s">
        <v>98</v>
      </c>
      <c r="L213" s="38" t="s">
        <v>62</v>
      </c>
      <c r="M213" s="38" t="s">
        <v>82</v>
      </c>
      <c r="N213" s="38" t="s">
        <v>60</v>
      </c>
      <c r="O213" s="38" t="s">
        <v>83</v>
      </c>
      <c r="P213" s="38" t="s">
        <v>64</v>
      </c>
      <c r="Q213" s="38" t="s">
        <v>65</v>
      </c>
      <c r="R213" s="38" t="s">
        <v>66</v>
      </c>
      <c r="S213" s="38" t="s">
        <v>67</v>
      </c>
      <c r="T213" s="38" t="s">
        <v>90</v>
      </c>
      <c r="U213" s="38"/>
      <c r="V213" s="38" t="s">
        <v>63</v>
      </c>
      <c r="W213" s="38" t="s">
        <v>74</v>
      </c>
      <c r="X213" s="38" t="s">
        <v>60</v>
      </c>
      <c r="Y213" s="38" t="s">
        <v>84</v>
      </c>
      <c r="Z213" s="38" t="s">
        <v>60</v>
      </c>
      <c r="AA213" s="38" t="s">
        <v>69</v>
      </c>
      <c r="AB213" s="38" t="s">
        <v>60</v>
      </c>
      <c r="AC213" s="38" t="s">
        <v>73</v>
      </c>
      <c r="AD213" s="38" t="s">
        <v>68</v>
      </c>
      <c r="AE213" s="38" t="s">
        <v>60</v>
      </c>
      <c r="AF213" s="38" t="s">
        <v>60</v>
      </c>
      <c r="AG213" s="38" t="s">
        <v>77</v>
      </c>
      <c r="AH213" s="38" t="s">
        <v>78</v>
      </c>
      <c r="AI213" s="38" t="s">
        <v>60</v>
      </c>
      <c r="AJ213" s="38" t="s">
        <v>60</v>
      </c>
      <c r="AK213" s="38" t="s">
        <v>77</v>
      </c>
      <c r="AL213" s="38" t="s">
        <v>60</v>
      </c>
      <c r="AM213" s="38" t="s">
        <v>60</v>
      </c>
      <c r="AN213" s="38"/>
      <c r="AO213" s="38"/>
      <c r="AP213" s="38"/>
      <c r="AQ213" s="38"/>
      <c r="AR213" s="38"/>
      <c r="AS213" s="38"/>
    </row>
    <row r="214" spans="1:45">
      <c r="A214" s="34">
        <f t="shared" si="19"/>
        <v>2023</v>
      </c>
      <c r="B214" s="35">
        <f t="shared" si="20"/>
        <v>7</v>
      </c>
      <c r="C214" s="35">
        <f t="shared" si="21"/>
        <v>27</v>
      </c>
      <c r="D214" s="36">
        <f t="shared" si="22"/>
        <v>45134</v>
      </c>
      <c r="E214" s="37" t="str">
        <f t="shared" si="18"/>
        <v>czwartek</v>
      </c>
      <c r="F214" s="38"/>
      <c r="G214" s="38" t="s">
        <v>59</v>
      </c>
      <c r="H214" s="38" t="s">
        <v>63</v>
      </c>
      <c r="I214" s="38" t="s">
        <v>63</v>
      </c>
      <c r="J214" s="38" t="s">
        <v>79</v>
      </c>
      <c r="K214" s="38" t="s">
        <v>98</v>
      </c>
      <c r="L214" s="38" t="s">
        <v>62</v>
      </c>
      <c r="M214" s="38" t="s">
        <v>82</v>
      </c>
      <c r="N214" s="38" t="s">
        <v>75</v>
      </c>
      <c r="O214" s="38" t="s">
        <v>83</v>
      </c>
      <c r="P214" s="38" t="s">
        <v>64</v>
      </c>
      <c r="Q214" s="38" t="s">
        <v>65</v>
      </c>
      <c r="R214" s="38" t="s">
        <v>66</v>
      </c>
      <c r="S214" s="38" t="s">
        <v>67</v>
      </c>
      <c r="T214" s="38" t="s">
        <v>90</v>
      </c>
      <c r="U214" s="38"/>
      <c r="V214" s="38" t="s">
        <v>63</v>
      </c>
      <c r="W214" s="38" t="s">
        <v>60</v>
      </c>
      <c r="X214" s="38" t="s">
        <v>71</v>
      </c>
      <c r="Y214" s="38" t="s">
        <v>84</v>
      </c>
      <c r="Z214" s="38" t="s">
        <v>60</v>
      </c>
      <c r="AA214" s="38" t="s">
        <v>60</v>
      </c>
      <c r="AB214" s="38" t="s">
        <v>68</v>
      </c>
      <c r="AC214" s="38" t="s">
        <v>60</v>
      </c>
      <c r="AD214" s="38" t="s">
        <v>60</v>
      </c>
      <c r="AE214" s="38" t="s">
        <v>60</v>
      </c>
      <c r="AF214" s="38" t="s">
        <v>60</v>
      </c>
      <c r="AG214" s="38" t="s">
        <v>77</v>
      </c>
      <c r="AH214" s="38" t="s">
        <v>78</v>
      </c>
      <c r="AI214" s="38" t="s">
        <v>60</v>
      </c>
      <c r="AJ214" s="38" t="s">
        <v>74</v>
      </c>
      <c r="AK214" s="38" t="s">
        <v>77</v>
      </c>
      <c r="AL214" s="38" t="s">
        <v>77</v>
      </c>
      <c r="AM214" s="38" t="s">
        <v>60</v>
      </c>
      <c r="AN214" s="38"/>
      <c r="AO214" s="38"/>
      <c r="AP214" s="38"/>
      <c r="AQ214" s="38"/>
      <c r="AR214" s="38"/>
      <c r="AS214" s="38"/>
    </row>
    <row r="215" spans="1:45">
      <c r="A215" s="34">
        <f t="shared" si="19"/>
        <v>2023</v>
      </c>
      <c r="B215" s="35">
        <f t="shared" si="20"/>
        <v>7</v>
      </c>
      <c r="C215" s="35">
        <f t="shared" si="21"/>
        <v>28</v>
      </c>
      <c r="D215" s="36">
        <f t="shared" si="22"/>
        <v>45135</v>
      </c>
      <c r="E215" s="37" t="str">
        <f t="shared" si="18"/>
        <v>piątek</v>
      </c>
      <c r="F215" s="38"/>
      <c r="G215" s="38" t="s">
        <v>60</v>
      </c>
      <c r="H215" s="38" t="s">
        <v>63</v>
      </c>
      <c r="I215" s="38" t="s">
        <v>63</v>
      </c>
      <c r="J215" s="38" t="s">
        <v>79</v>
      </c>
      <c r="K215" s="38" t="s">
        <v>98</v>
      </c>
      <c r="L215" s="38" t="s">
        <v>62</v>
      </c>
      <c r="M215" s="38" t="s">
        <v>82</v>
      </c>
      <c r="N215" s="38" t="s">
        <v>75</v>
      </c>
      <c r="O215" s="38" t="s">
        <v>83</v>
      </c>
      <c r="P215" s="38" t="s">
        <v>60</v>
      </c>
      <c r="Q215" s="38" t="s">
        <v>64</v>
      </c>
      <c r="R215" s="38" t="s">
        <v>78</v>
      </c>
      <c r="S215" s="38" t="s">
        <v>67</v>
      </c>
      <c r="T215" s="38" t="s">
        <v>90</v>
      </c>
      <c r="U215" s="38"/>
      <c r="V215" s="38" t="s">
        <v>63</v>
      </c>
      <c r="W215" s="38" t="s">
        <v>60</v>
      </c>
      <c r="X215" s="38" t="s">
        <v>60</v>
      </c>
      <c r="Y215" s="38" t="s">
        <v>84</v>
      </c>
      <c r="Z215" s="38" t="s">
        <v>60</v>
      </c>
      <c r="AA215" s="38" t="s">
        <v>71</v>
      </c>
      <c r="AB215" s="38" t="s">
        <v>60</v>
      </c>
      <c r="AC215" s="38" t="s">
        <v>60</v>
      </c>
      <c r="AD215" s="38" t="s">
        <v>60</v>
      </c>
      <c r="AE215" s="38" t="s">
        <v>60</v>
      </c>
      <c r="AF215" s="38" t="s">
        <v>60</v>
      </c>
      <c r="AG215" s="38" t="s">
        <v>77</v>
      </c>
      <c r="AH215" s="38" t="s">
        <v>60</v>
      </c>
      <c r="AI215" s="38" t="s">
        <v>77</v>
      </c>
      <c r="AJ215" s="38" t="s">
        <v>74</v>
      </c>
      <c r="AK215" s="38" t="s">
        <v>77</v>
      </c>
      <c r="AL215" s="38" t="s">
        <v>77</v>
      </c>
      <c r="AM215" s="38" t="s">
        <v>60</v>
      </c>
      <c r="AN215" s="38"/>
      <c r="AO215" s="38"/>
      <c r="AP215" s="38"/>
      <c r="AQ215" s="38"/>
      <c r="AR215" s="38"/>
      <c r="AS215" s="38"/>
    </row>
    <row r="216" spans="1:45">
      <c r="A216" s="34">
        <f t="shared" si="19"/>
        <v>2023</v>
      </c>
      <c r="B216" s="35">
        <f t="shared" si="20"/>
        <v>7</v>
      </c>
      <c r="C216" s="35">
        <f t="shared" si="21"/>
        <v>29</v>
      </c>
      <c r="D216" s="36">
        <f t="shared" si="22"/>
        <v>45136</v>
      </c>
      <c r="E216" s="37" t="str">
        <f t="shared" si="18"/>
        <v>sobota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</row>
    <row r="217" spans="1:45">
      <c r="A217" s="34">
        <f t="shared" si="19"/>
        <v>2023</v>
      </c>
      <c r="B217" s="35">
        <f t="shared" si="20"/>
        <v>7</v>
      </c>
      <c r="C217" s="35">
        <f t="shared" si="21"/>
        <v>30</v>
      </c>
      <c r="D217" s="36">
        <f t="shared" si="22"/>
        <v>45137</v>
      </c>
      <c r="E217" s="37" t="str">
        <f t="shared" si="18"/>
        <v>niedziela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</row>
    <row r="218" spans="1:45">
      <c r="A218" s="34">
        <f t="shared" si="19"/>
        <v>2023</v>
      </c>
      <c r="B218" s="35">
        <f t="shared" si="20"/>
        <v>7</v>
      </c>
      <c r="C218" s="35">
        <f t="shared" si="21"/>
        <v>31</v>
      </c>
      <c r="D218" s="36">
        <f t="shared" si="22"/>
        <v>45138</v>
      </c>
      <c r="E218" s="37" t="str">
        <f t="shared" si="18"/>
        <v>poniedziałek</v>
      </c>
      <c r="F218" s="38"/>
      <c r="G218" s="38" t="s">
        <v>60</v>
      </c>
      <c r="H218" s="38" t="s">
        <v>63</v>
      </c>
      <c r="I218" s="38" t="s">
        <v>63</v>
      </c>
      <c r="J218" s="38" t="s">
        <v>63</v>
      </c>
      <c r="K218" s="38" t="s">
        <v>61</v>
      </c>
      <c r="L218" s="38" t="s">
        <v>62</v>
      </c>
      <c r="M218" s="38" t="s">
        <v>77</v>
      </c>
      <c r="N218" s="38" t="s">
        <v>75</v>
      </c>
      <c r="O218" s="38" t="s">
        <v>76</v>
      </c>
      <c r="P218" s="38" t="s">
        <v>64</v>
      </c>
      <c r="Q218" s="38" t="s">
        <v>65</v>
      </c>
      <c r="R218" s="38" t="s">
        <v>60</v>
      </c>
      <c r="S218" s="38" t="s">
        <v>67</v>
      </c>
      <c r="T218" s="38" t="s">
        <v>90</v>
      </c>
      <c r="U218" s="38"/>
      <c r="V218" s="38" t="s">
        <v>63</v>
      </c>
      <c r="W218" s="38" t="s">
        <v>60</v>
      </c>
      <c r="X218" s="38" t="s">
        <v>60</v>
      </c>
      <c r="Y218" s="38" t="s">
        <v>84</v>
      </c>
      <c r="Z218" s="38" t="s">
        <v>78</v>
      </c>
      <c r="AA218" s="38" t="s">
        <v>60</v>
      </c>
      <c r="AB218" s="38" t="s">
        <v>68</v>
      </c>
      <c r="AC218" s="38" t="s">
        <v>73</v>
      </c>
      <c r="AD218" s="38" t="s">
        <v>71</v>
      </c>
      <c r="AE218" s="38" t="s">
        <v>60</v>
      </c>
      <c r="AF218" s="38" t="s">
        <v>60</v>
      </c>
      <c r="AG218" s="38" t="s">
        <v>77</v>
      </c>
      <c r="AH218" s="38" t="s">
        <v>60</v>
      </c>
      <c r="AI218" s="38" t="s">
        <v>60</v>
      </c>
      <c r="AJ218" s="38" t="s">
        <v>74</v>
      </c>
      <c r="AK218" s="38" t="s">
        <v>60</v>
      </c>
      <c r="AL218" s="38"/>
      <c r="AM218" s="38" t="s">
        <v>60</v>
      </c>
      <c r="AN218" s="38"/>
      <c r="AO218" s="38"/>
      <c r="AP218" s="38"/>
      <c r="AQ218" s="38"/>
      <c r="AR218" s="38"/>
      <c r="AS218" s="38"/>
    </row>
    <row r="219" spans="1:45">
      <c r="A219" s="34">
        <f t="shared" si="19"/>
        <v>2023</v>
      </c>
      <c r="B219" s="35">
        <f t="shared" si="20"/>
        <v>8</v>
      </c>
      <c r="C219" s="35">
        <f t="shared" si="21"/>
        <v>1</v>
      </c>
      <c r="D219" s="36">
        <f t="shared" si="22"/>
        <v>45139</v>
      </c>
      <c r="E219" s="37" t="str">
        <f t="shared" si="18"/>
        <v>wtorek</v>
      </c>
      <c r="F219" s="38"/>
      <c r="G219" s="38" t="s">
        <v>59</v>
      </c>
      <c r="H219" s="38" t="s">
        <v>63</v>
      </c>
      <c r="I219" s="38"/>
      <c r="J219" s="38" t="s">
        <v>63</v>
      </c>
      <c r="K219" s="38" t="s">
        <v>61</v>
      </c>
      <c r="L219" s="38" t="s">
        <v>62</v>
      </c>
      <c r="M219" s="38" t="s">
        <v>77</v>
      </c>
      <c r="N219" s="38" t="s">
        <v>75</v>
      </c>
      <c r="O219" s="38" t="s">
        <v>76</v>
      </c>
      <c r="P219" s="38" t="s">
        <v>64</v>
      </c>
      <c r="Q219" s="38" t="s">
        <v>60</v>
      </c>
      <c r="R219" s="38" t="s">
        <v>60</v>
      </c>
      <c r="S219" s="38" t="s">
        <v>67</v>
      </c>
      <c r="T219" s="38" t="s">
        <v>76</v>
      </c>
      <c r="U219" s="38"/>
      <c r="V219" s="38" t="s">
        <v>69</v>
      </c>
      <c r="W219" s="38" t="s">
        <v>99</v>
      </c>
      <c r="X219" s="38" t="s">
        <v>71</v>
      </c>
      <c r="Y219" s="38" t="s">
        <v>84</v>
      </c>
      <c r="Z219" s="38" t="s">
        <v>78</v>
      </c>
      <c r="AA219" s="38" t="s">
        <v>60</v>
      </c>
      <c r="AB219" s="38" t="s">
        <v>60</v>
      </c>
      <c r="AC219" s="38" t="s">
        <v>60</v>
      </c>
      <c r="AD219" s="38" t="s">
        <v>66</v>
      </c>
      <c r="AE219" s="38" t="s">
        <v>60</v>
      </c>
      <c r="AF219" s="38" t="s">
        <v>60</v>
      </c>
      <c r="AG219" s="38" t="s">
        <v>77</v>
      </c>
      <c r="AH219" s="38" t="s">
        <v>60</v>
      </c>
      <c r="AI219" s="38" t="s">
        <v>60</v>
      </c>
      <c r="AJ219" s="38" t="s">
        <v>74</v>
      </c>
      <c r="AK219" s="38" t="s">
        <v>60</v>
      </c>
      <c r="AL219" s="38"/>
      <c r="AM219" s="38" t="s">
        <v>60</v>
      </c>
      <c r="AN219" s="38"/>
      <c r="AO219" s="38"/>
      <c r="AP219" s="38"/>
      <c r="AQ219" s="38"/>
      <c r="AR219" s="38"/>
      <c r="AS219" s="38"/>
    </row>
    <row r="220" spans="1:45">
      <c r="A220" s="34">
        <f t="shared" si="19"/>
        <v>2023</v>
      </c>
      <c r="B220" s="35">
        <f t="shared" si="20"/>
        <v>8</v>
      </c>
      <c r="C220" s="35">
        <f t="shared" si="21"/>
        <v>2</v>
      </c>
      <c r="D220" s="36">
        <f t="shared" si="22"/>
        <v>45140</v>
      </c>
      <c r="E220" s="37" t="str">
        <f t="shared" si="18"/>
        <v>środa</v>
      </c>
      <c r="F220" s="38"/>
      <c r="G220" s="38" t="s">
        <v>59</v>
      </c>
      <c r="H220" s="38" t="s">
        <v>63</v>
      </c>
      <c r="I220" s="38"/>
      <c r="J220" s="38" t="s">
        <v>63</v>
      </c>
      <c r="K220" s="38" t="s">
        <v>61</v>
      </c>
      <c r="L220" s="38" t="s">
        <v>62</v>
      </c>
      <c r="M220" s="38" t="s">
        <v>77</v>
      </c>
      <c r="N220" s="38" t="s">
        <v>60</v>
      </c>
      <c r="O220" s="38" t="s">
        <v>76</v>
      </c>
      <c r="P220" s="38" t="s">
        <v>64</v>
      </c>
      <c r="Q220" s="38" t="s">
        <v>60</v>
      </c>
      <c r="R220" s="38" t="s">
        <v>60</v>
      </c>
      <c r="S220" s="38" t="s">
        <v>67</v>
      </c>
      <c r="T220" s="38" t="s">
        <v>76</v>
      </c>
      <c r="U220" s="38"/>
      <c r="V220" s="38" t="s">
        <v>69</v>
      </c>
      <c r="W220" s="38" t="s">
        <v>99</v>
      </c>
      <c r="X220" s="38" t="s">
        <v>68</v>
      </c>
      <c r="Y220" s="38" t="s">
        <v>60</v>
      </c>
      <c r="Z220" s="38" t="s">
        <v>78</v>
      </c>
      <c r="AA220" s="38" t="s">
        <v>71</v>
      </c>
      <c r="AB220" s="38" t="s">
        <v>85</v>
      </c>
      <c r="AC220" s="38" t="s">
        <v>73</v>
      </c>
      <c r="AD220" s="38" t="s">
        <v>66</v>
      </c>
      <c r="AE220" s="38" t="s">
        <v>60</v>
      </c>
      <c r="AF220" s="38" t="s">
        <v>60</v>
      </c>
      <c r="AG220" s="38" t="s">
        <v>77</v>
      </c>
      <c r="AH220" s="38" t="s">
        <v>60</v>
      </c>
      <c r="AI220" s="38" t="s">
        <v>60</v>
      </c>
      <c r="AJ220" s="38" t="s">
        <v>74</v>
      </c>
      <c r="AK220" s="38" t="s">
        <v>60</v>
      </c>
      <c r="AL220" s="38"/>
      <c r="AM220" s="38" t="s">
        <v>60</v>
      </c>
      <c r="AN220" s="38"/>
      <c r="AO220" s="38"/>
      <c r="AP220" s="38"/>
      <c r="AQ220" s="38"/>
      <c r="AR220" s="38"/>
      <c r="AS220" s="38"/>
    </row>
    <row r="221" spans="1:45">
      <c r="A221" s="34">
        <f t="shared" si="19"/>
        <v>2023</v>
      </c>
      <c r="B221" s="35">
        <f t="shared" si="20"/>
        <v>8</v>
      </c>
      <c r="C221" s="35">
        <f t="shared" si="21"/>
        <v>3</v>
      </c>
      <c r="D221" s="36">
        <f t="shared" si="22"/>
        <v>45141</v>
      </c>
      <c r="E221" s="37" t="str">
        <f t="shared" si="18"/>
        <v>czwartek</v>
      </c>
      <c r="F221" s="38"/>
      <c r="G221" s="38" t="s">
        <v>59</v>
      </c>
      <c r="H221" s="38" t="s">
        <v>63</v>
      </c>
      <c r="I221" s="38"/>
      <c r="J221" s="38" t="s">
        <v>63</v>
      </c>
      <c r="K221" s="38" t="s">
        <v>61</v>
      </c>
      <c r="L221" s="38" t="s">
        <v>62</v>
      </c>
      <c r="M221" s="38" t="s">
        <v>77</v>
      </c>
      <c r="N221" s="38" t="s">
        <v>75</v>
      </c>
      <c r="O221" s="38" t="s">
        <v>76</v>
      </c>
      <c r="P221" s="38" t="s">
        <v>60</v>
      </c>
      <c r="Q221" s="38" t="s">
        <v>77</v>
      </c>
      <c r="R221" s="38" t="s">
        <v>60</v>
      </c>
      <c r="S221" s="38" t="s">
        <v>67</v>
      </c>
      <c r="T221" s="38" t="s">
        <v>76</v>
      </c>
      <c r="U221" s="38"/>
      <c r="V221" s="38" t="s">
        <v>69</v>
      </c>
      <c r="W221" s="38" t="s">
        <v>74</v>
      </c>
      <c r="X221" s="38" t="s">
        <v>71</v>
      </c>
      <c r="Y221" s="38" t="s">
        <v>84</v>
      </c>
      <c r="Z221" s="38" t="s">
        <v>78</v>
      </c>
      <c r="AA221" s="38" t="s">
        <v>60</v>
      </c>
      <c r="AB221" s="38" t="s">
        <v>60</v>
      </c>
      <c r="AC221" s="38" t="s">
        <v>73</v>
      </c>
      <c r="AD221" s="38" t="s">
        <v>66</v>
      </c>
      <c r="AE221" s="38" t="s">
        <v>60</v>
      </c>
      <c r="AF221" s="38" t="s">
        <v>60</v>
      </c>
      <c r="AG221" s="38" t="s">
        <v>77</v>
      </c>
      <c r="AH221" s="38" t="s">
        <v>68</v>
      </c>
      <c r="AI221" s="38" t="s">
        <v>60</v>
      </c>
      <c r="AJ221" s="38" t="s">
        <v>60</v>
      </c>
      <c r="AK221" s="38" t="s">
        <v>60</v>
      </c>
      <c r="AL221" s="38"/>
      <c r="AM221" s="38" t="s">
        <v>60</v>
      </c>
      <c r="AN221" s="38"/>
      <c r="AO221" s="38"/>
      <c r="AP221" s="38"/>
      <c r="AQ221" s="38"/>
      <c r="AR221" s="38"/>
      <c r="AS221" s="38"/>
    </row>
    <row r="222" spans="1:45">
      <c r="A222" s="34">
        <f t="shared" si="19"/>
        <v>2023</v>
      </c>
      <c r="B222" s="35">
        <f t="shared" si="20"/>
        <v>8</v>
      </c>
      <c r="C222" s="35">
        <f t="shared" si="21"/>
        <v>4</v>
      </c>
      <c r="D222" s="36">
        <f t="shared" si="22"/>
        <v>45142</v>
      </c>
      <c r="E222" s="37" t="str">
        <f t="shared" si="18"/>
        <v>piątek</v>
      </c>
      <c r="F222" s="38"/>
      <c r="G222" s="38" t="s">
        <v>60</v>
      </c>
      <c r="H222" s="38" t="s">
        <v>63</v>
      </c>
      <c r="I222" s="38"/>
      <c r="J222" s="38" t="s">
        <v>63</v>
      </c>
      <c r="K222" s="38" t="s">
        <v>61</v>
      </c>
      <c r="L222" s="38" t="s">
        <v>62</v>
      </c>
      <c r="M222" s="38" t="s">
        <v>77</v>
      </c>
      <c r="N222" s="38" t="s">
        <v>60</v>
      </c>
      <c r="O222" s="38" t="s">
        <v>76</v>
      </c>
      <c r="P222" s="38" t="s">
        <v>64</v>
      </c>
      <c r="Q222" s="38" t="s">
        <v>77</v>
      </c>
      <c r="R222" s="38" t="s">
        <v>60</v>
      </c>
      <c r="S222" s="38" t="s">
        <v>67</v>
      </c>
      <c r="T222" s="38" t="s">
        <v>76</v>
      </c>
      <c r="U222" s="38"/>
      <c r="V222" s="38" t="s">
        <v>69</v>
      </c>
      <c r="W222" s="38" t="s">
        <v>60</v>
      </c>
      <c r="X222" s="38" t="s">
        <v>60</v>
      </c>
      <c r="Y222" s="38" t="s">
        <v>84</v>
      </c>
      <c r="Z222" s="38" t="s">
        <v>60</v>
      </c>
      <c r="AA222" s="38" t="s">
        <v>60</v>
      </c>
      <c r="AB222" s="38" t="s">
        <v>77</v>
      </c>
      <c r="AC222" s="38" t="s">
        <v>60</v>
      </c>
      <c r="AD222" s="38" t="s">
        <v>70</v>
      </c>
      <c r="AE222" s="38" t="s">
        <v>60</v>
      </c>
      <c r="AF222" s="38" t="s">
        <v>60</v>
      </c>
      <c r="AG222" s="38" t="s">
        <v>77</v>
      </c>
      <c r="AH222" s="38" t="s">
        <v>78</v>
      </c>
      <c r="AI222" s="38" t="s">
        <v>60</v>
      </c>
      <c r="AJ222" s="38" t="s">
        <v>60</v>
      </c>
      <c r="AK222" s="38" t="s">
        <v>60</v>
      </c>
      <c r="AL222" s="38"/>
      <c r="AM222" s="38" t="s">
        <v>60</v>
      </c>
      <c r="AN222" s="38"/>
      <c r="AO222" s="38"/>
      <c r="AP222" s="38"/>
      <c r="AQ222" s="38"/>
      <c r="AR222" s="38"/>
      <c r="AS222" s="38"/>
    </row>
    <row r="223" spans="1:45">
      <c r="A223" s="34">
        <f t="shared" si="19"/>
        <v>2023</v>
      </c>
      <c r="B223" s="35">
        <f t="shared" si="20"/>
        <v>8</v>
      </c>
      <c r="C223" s="35">
        <f t="shared" si="21"/>
        <v>5</v>
      </c>
      <c r="D223" s="36">
        <f t="shared" si="22"/>
        <v>45143</v>
      </c>
      <c r="E223" s="37" t="str">
        <f t="shared" si="18"/>
        <v>sobota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</row>
    <row r="224" spans="1:45">
      <c r="A224" s="34">
        <f t="shared" si="19"/>
        <v>2023</v>
      </c>
      <c r="B224" s="35">
        <f t="shared" si="20"/>
        <v>8</v>
      </c>
      <c r="C224" s="35">
        <f t="shared" si="21"/>
        <v>6</v>
      </c>
      <c r="D224" s="36">
        <f t="shared" si="22"/>
        <v>45144</v>
      </c>
      <c r="E224" s="37" t="str">
        <f t="shared" si="18"/>
        <v>niedziela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</row>
    <row r="225" spans="1:45">
      <c r="A225" s="34">
        <f t="shared" si="19"/>
        <v>2023</v>
      </c>
      <c r="B225" s="35">
        <f t="shared" si="20"/>
        <v>8</v>
      </c>
      <c r="C225" s="35">
        <f t="shared" si="21"/>
        <v>7</v>
      </c>
      <c r="D225" s="36">
        <f t="shared" si="22"/>
        <v>45145</v>
      </c>
      <c r="E225" s="37" t="str">
        <f t="shared" si="18"/>
        <v>poniedziałek</v>
      </c>
      <c r="F225" s="38"/>
      <c r="G225" s="38" t="s">
        <v>59</v>
      </c>
      <c r="H225" s="38"/>
      <c r="I225" s="38"/>
      <c r="J225" s="38" t="s">
        <v>63</v>
      </c>
      <c r="K225" s="38" t="s">
        <v>61</v>
      </c>
      <c r="L225" s="38" t="s">
        <v>62</v>
      </c>
      <c r="M225" s="38" t="s">
        <v>77</v>
      </c>
      <c r="N225" s="38" t="s">
        <v>75</v>
      </c>
      <c r="O225" s="38" t="s">
        <v>83</v>
      </c>
      <c r="P225" s="38" t="s">
        <v>64</v>
      </c>
      <c r="Q225" s="38" t="s">
        <v>65</v>
      </c>
      <c r="R225" s="38" t="s">
        <v>60</v>
      </c>
      <c r="S225" s="38" t="s">
        <v>67</v>
      </c>
      <c r="T225" s="38" t="s">
        <v>76</v>
      </c>
      <c r="U225" s="38"/>
      <c r="V225" s="38" t="s">
        <v>60</v>
      </c>
      <c r="W225" s="38" t="s">
        <v>76</v>
      </c>
      <c r="X225" s="38" t="s">
        <v>60</v>
      </c>
      <c r="Y225" s="38" t="s">
        <v>84</v>
      </c>
      <c r="Z225" s="38" t="s">
        <v>60</v>
      </c>
      <c r="AA225" s="38" t="s">
        <v>77</v>
      </c>
      <c r="AB225" s="38" t="s">
        <v>60</v>
      </c>
      <c r="AC225" s="38" t="s">
        <v>60</v>
      </c>
      <c r="AD225" s="38" t="s">
        <v>94</v>
      </c>
      <c r="AE225" s="38" t="s">
        <v>60</v>
      </c>
      <c r="AF225" s="38" t="s">
        <v>60</v>
      </c>
      <c r="AG225" s="38" t="s">
        <v>60</v>
      </c>
      <c r="AH225" s="38" t="s">
        <v>60</v>
      </c>
      <c r="AI225" s="38" t="s">
        <v>60</v>
      </c>
      <c r="AJ225" s="38" t="s">
        <v>60</v>
      </c>
      <c r="AK225" s="38" t="s">
        <v>60</v>
      </c>
      <c r="AL225" s="38"/>
      <c r="AM225" s="38" t="s">
        <v>60</v>
      </c>
      <c r="AN225" s="38"/>
      <c r="AO225" s="38"/>
      <c r="AP225" s="38"/>
      <c r="AQ225" s="38"/>
      <c r="AR225" s="38"/>
      <c r="AS225" s="38"/>
    </row>
    <row r="226" spans="1:45">
      <c r="A226" s="34">
        <f t="shared" si="19"/>
        <v>2023</v>
      </c>
      <c r="B226" s="35">
        <f t="shared" si="20"/>
        <v>8</v>
      </c>
      <c r="C226" s="35">
        <f t="shared" si="21"/>
        <v>8</v>
      </c>
      <c r="D226" s="36">
        <f t="shared" si="22"/>
        <v>45146</v>
      </c>
      <c r="E226" s="37" t="str">
        <f t="shared" si="18"/>
        <v>wtorek</v>
      </c>
      <c r="F226" s="38"/>
      <c r="G226" s="38" t="s">
        <v>59</v>
      </c>
      <c r="H226" s="38"/>
      <c r="I226" s="38"/>
      <c r="J226" s="38" t="s">
        <v>63</v>
      </c>
      <c r="K226" s="38" t="s">
        <v>61</v>
      </c>
      <c r="L226" s="38" t="s">
        <v>62</v>
      </c>
      <c r="M226" s="38" t="s">
        <v>77</v>
      </c>
      <c r="N226" s="38" t="s">
        <v>63</v>
      </c>
      <c r="O226" s="38" t="s">
        <v>83</v>
      </c>
      <c r="P226" s="38" t="s">
        <v>64</v>
      </c>
      <c r="Q226" s="38" t="s">
        <v>65</v>
      </c>
      <c r="R226" s="38" t="s">
        <v>60</v>
      </c>
      <c r="S226" s="38" t="s">
        <v>67</v>
      </c>
      <c r="T226" s="38" t="s">
        <v>76</v>
      </c>
      <c r="U226" s="38"/>
      <c r="V226" s="38" t="s">
        <v>60</v>
      </c>
      <c r="W226" s="38" t="s">
        <v>76</v>
      </c>
      <c r="X226" s="38" t="s">
        <v>60</v>
      </c>
      <c r="Y226" s="38" t="s">
        <v>84</v>
      </c>
      <c r="Z226" s="38" t="s">
        <v>60</v>
      </c>
      <c r="AA226" s="38" t="s">
        <v>77</v>
      </c>
      <c r="AB226" s="38" t="s">
        <v>68</v>
      </c>
      <c r="AC226" s="38" t="s">
        <v>60</v>
      </c>
      <c r="AD226" s="38" t="s">
        <v>94</v>
      </c>
      <c r="AE226" s="38" t="s">
        <v>60</v>
      </c>
      <c r="AF226" s="38" t="s">
        <v>60</v>
      </c>
      <c r="AG226" s="38" t="s">
        <v>60</v>
      </c>
      <c r="AH226" s="38" t="s">
        <v>60</v>
      </c>
      <c r="AI226" s="38" t="s">
        <v>60</v>
      </c>
      <c r="AJ226" s="38" t="s">
        <v>60</v>
      </c>
      <c r="AK226" s="38" t="s">
        <v>60</v>
      </c>
      <c r="AL226" s="38"/>
      <c r="AM226" s="38" t="s">
        <v>60</v>
      </c>
      <c r="AN226" s="38"/>
      <c r="AO226" s="38"/>
      <c r="AP226" s="38"/>
      <c r="AQ226" s="38"/>
      <c r="AR226" s="38"/>
      <c r="AS226" s="38"/>
    </row>
    <row r="227" spans="1:45">
      <c r="A227" s="34">
        <f t="shared" si="19"/>
        <v>2023</v>
      </c>
      <c r="B227" s="35">
        <f t="shared" si="20"/>
        <v>8</v>
      </c>
      <c r="C227" s="35">
        <f t="shared" si="21"/>
        <v>9</v>
      </c>
      <c r="D227" s="36">
        <f t="shared" si="22"/>
        <v>45147</v>
      </c>
      <c r="E227" s="37" t="str">
        <f t="shared" si="18"/>
        <v>środa</v>
      </c>
      <c r="F227" s="38"/>
      <c r="G227" s="38" t="s">
        <v>59</v>
      </c>
      <c r="H227" s="38"/>
      <c r="I227" s="38"/>
      <c r="J227" s="38" t="s">
        <v>63</v>
      </c>
      <c r="K227" s="38" t="s">
        <v>61</v>
      </c>
      <c r="L227" s="38" t="s">
        <v>62</v>
      </c>
      <c r="M227" s="38" t="s">
        <v>77</v>
      </c>
      <c r="N227" s="38" t="s">
        <v>75</v>
      </c>
      <c r="O227" s="38" t="s">
        <v>83</v>
      </c>
      <c r="P227" s="38" t="s">
        <v>60</v>
      </c>
      <c r="Q227" s="38" t="s">
        <v>77</v>
      </c>
      <c r="R227" s="38" t="s">
        <v>66</v>
      </c>
      <c r="S227" s="38" t="s">
        <v>67</v>
      </c>
      <c r="T227" s="38" t="s">
        <v>76</v>
      </c>
      <c r="U227" s="38"/>
      <c r="V227" s="38" t="s">
        <v>60</v>
      </c>
      <c r="W227" s="38" t="s">
        <v>76</v>
      </c>
      <c r="X227" s="38" t="s">
        <v>71</v>
      </c>
      <c r="Y227" s="38" t="s">
        <v>84</v>
      </c>
      <c r="Z227" s="38" t="s">
        <v>78</v>
      </c>
      <c r="AA227" s="38" t="s">
        <v>77</v>
      </c>
      <c r="AB227" s="38" t="s">
        <v>68</v>
      </c>
      <c r="AC227" s="38" t="s">
        <v>60</v>
      </c>
      <c r="AD227" s="38" t="s">
        <v>73</v>
      </c>
      <c r="AE227" s="38" t="s">
        <v>60</v>
      </c>
      <c r="AF227" s="38" t="s">
        <v>60</v>
      </c>
      <c r="AG227" s="38" t="s">
        <v>60</v>
      </c>
      <c r="AH227" s="38" t="s">
        <v>79</v>
      </c>
      <c r="AI227" s="38" t="s">
        <v>60</v>
      </c>
      <c r="AJ227" s="38" t="s">
        <v>74</v>
      </c>
      <c r="AK227" s="38" t="s">
        <v>60</v>
      </c>
      <c r="AL227" s="38"/>
      <c r="AM227" s="38" t="s">
        <v>60</v>
      </c>
      <c r="AN227" s="38"/>
      <c r="AO227" s="38"/>
      <c r="AP227" s="38"/>
      <c r="AQ227" s="38"/>
      <c r="AR227" s="38"/>
      <c r="AS227" s="38"/>
    </row>
    <row r="228" spans="1:45">
      <c r="A228" s="34">
        <f t="shared" si="19"/>
        <v>2023</v>
      </c>
      <c r="B228" s="35">
        <f t="shared" si="20"/>
        <v>8</v>
      </c>
      <c r="C228" s="35">
        <f t="shared" si="21"/>
        <v>10</v>
      </c>
      <c r="D228" s="36">
        <f t="shared" si="22"/>
        <v>45148</v>
      </c>
      <c r="E228" s="37" t="str">
        <f t="shared" si="18"/>
        <v>czwartek</v>
      </c>
      <c r="F228" s="38"/>
      <c r="G228" s="38" t="s">
        <v>59</v>
      </c>
      <c r="H228" s="38"/>
      <c r="I228" s="38"/>
      <c r="J228" s="38" t="s">
        <v>63</v>
      </c>
      <c r="K228" s="38" t="s">
        <v>61</v>
      </c>
      <c r="L228" s="38" t="s">
        <v>62</v>
      </c>
      <c r="M228" s="38" t="s">
        <v>77</v>
      </c>
      <c r="N228" s="38" t="s">
        <v>60</v>
      </c>
      <c r="O228" s="38" t="s">
        <v>83</v>
      </c>
      <c r="P228" s="38" t="s">
        <v>64</v>
      </c>
      <c r="Q228" s="38" t="s">
        <v>65</v>
      </c>
      <c r="R228" s="38" t="s">
        <v>71</v>
      </c>
      <c r="S228" s="38" t="s">
        <v>67</v>
      </c>
      <c r="T228" s="38" t="s">
        <v>76</v>
      </c>
      <c r="U228" s="38"/>
      <c r="V228" s="38" t="s">
        <v>69</v>
      </c>
      <c r="W228" s="38" t="s">
        <v>76</v>
      </c>
      <c r="X228" s="38" t="s">
        <v>100</v>
      </c>
      <c r="Y228" s="38" t="s">
        <v>84</v>
      </c>
      <c r="Z228" s="38" t="s">
        <v>78</v>
      </c>
      <c r="AA228" s="38" t="s">
        <v>77</v>
      </c>
      <c r="AB228" s="38" t="s">
        <v>68</v>
      </c>
      <c r="AC228" s="38" t="s">
        <v>73</v>
      </c>
      <c r="AD228" s="38" t="s">
        <v>66</v>
      </c>
      <c r="AE228" s="38" t="s">
        <v>60</v>
      </c>
      <c r="AF228" s="38" t="s">
        <v>60</v>
      </c>
      <c r="AG228" s="38" t="s">
        <v>60</v>
      </c>
      <c r="AH228" s="38" t="s">
        <v>79</v>
      </c>
      <c r="AI228" s="38" t="s">
        <v>60</v>
      </c>
      <c r="AJ228" s="38" t="s">
        <v>74</v>
      </c>
      <c r="AK228" s="38" t="s">
        <v>60</v>
      </c>
      <c r="AL228" s="38"/>
      <c r="AM228" s="38" t="s">
        <v>60</v>
      </c>
      <c r="AN228" s="38"/>
      <c r="AO228" s="38"/>
      <c r="AP228" s="38"/>
      <c r="AQ228" s="38"/>
      <c r="AR228" s="38"/>
      <c r="AS228" s="38"/>
    </row>
    <row r="229" spans="1:45">
      <c r="A229" s="34">
        <f t="shared" si="19"/>
        <v>2023</v>
      </c>
      <c r="B229" s="35">
        <f t="shared" si="20"/>
        <v>8</v>
      </c>
      <c r="C229" s="35">
        <f t="shared" si="21"/>
        <v>11</v>
      </c>
      <c r="D229" s="36">
        <f t="shared" si="22"/>
        <v>45149</v>
      </c>
      <c r="E229" s="37" t="str">
        <f t="shared" si="18"/>
        <v>piątek</v>
      </c>
      <c r="F229" s="38"/>
      <c r="G229" s="38" t="s">
        <v>60</v>
      </c>
      <c r="H229" s="38"/>
      <c r="I229" s="38"/>
      <c r="J229" s="38" t="s">
        <v>63</v>
      </c>
      <c r="K229" s="38" t="s">
        <v>61</v>
      </c>
      <c r="L229" s="38" t="s">
        <v>62</v>
      </c>
      <c r="M229" s="38" t="s">
        <v>77</v>
      </c>
      <c r="N229" s="38" t="s">
        <v>75</v>
      </c>
      <c r="O229" s="38" t="s">
        <v>76</v>
      </c>
      <c r="P229" s="38" t="s">
        <v>64</v>
      </c>
      <c r="Q229" s="38" t="s">
        <v>65</v>
      </c>
      <c r="R229" s="38" t="s">
        <v>68</v>
      </c>
      <c r="S229" s="38" t="s">
        <v>67</v>
      </c>
      <c r="T229" s="38" t="s">
        <v>76</v>
      </c>
      <c r="U229" s="38"/>
      <c r="V229" s="38" t="s">
        <v>69</v>
      </c>
      <c r="W229" s="38" t="s">
        <v>76</v>
      </c>
      <c r="X229" s="38" t="s">
        <v>100</v>
      </c>
      <c r="Y229" s="38" t="s">
        <v>84</v>
      </c>
      <c r="Z229" s="38" t="s">
        <v>78</v>
      </c>
      <c r="AA229" s="38" t="s">
        <v>77</v>
      </c>
      <c r="AB229" s="38" t="s">
        <v>60</v>
      </c>
      <c r="AC229" s="38" t="s">
        <v>73</v>
      </c>
      <c r="AD229" s="38" t="s">
        <v>66</v>
      </c>
      <c r="AE229" s="38" t="s">
        <v>60</v>
      </c>
      <c r="AF229" s="38" t="s">
        <v>60</v>
      </c>
      <c r="AG229" s="38" t="s">
        <v>60</v>
      </c>
      <c r="AH229" s="38" t="s">
        <v>79</v>
      </c>
      <c r="AI229" s="38" t="s">
        <v>60</v>
      </c>
      <c r="AJ229" s="38" t="s">
        <v>74</v>
      </c>
      <c r="AK229" s="38" t="s">
        <v>60</v>
      </c>
      <c r="AL229" s="38"/>
      <c r="AM229" s="38" t="s">
        <v>60</v>
      </c>
      <c r="AN229" s="38"/>
      <c r="AO229" s="38"/>
      <c r="AP229" s="38"/>
      <c r="AQ229" s="38"/>
      <c r="AR229" s="38"/>
      <c r="AS229" s="38"/>
    </row>
    <row r="230" spans="1:45">
      <c r="A230" s="34">
        <f t="shared" si="19"/>
        <v>2023</v>
      </c>
      <c r="B230" s="35">
        <f t="shared" si="20"/>
        <v>8</v>
      </c>
      <c r="C230" s="35">
        <f t="shared" si="21"/>
        <v>12</v>
      </c>
      <c r="D230" s="36">
        <f t="shared" si="22"/>
        <v>45150</v>
      </c>
      <c r="E230" s="37" t="str">
        <f t="shared" si="18"/>
        <v>sobota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</row>
    <row r="231" spans="1:45">
      <c r="A231" s="34">
        <f t="shared" si="19"/>
        <v>2023</v>
      </c>
      <c r="B231" s="35">
        <f t="shared" si="20"/>
        <v>8</v>
      </c>
      <c r="C231" s="35">
        <f t="shared" si="21"/>
        <v>13</v>
      </c>
      <c r="D231" s="36">
        <f t="shared" si="22"/>
        <v>45151</v>
      </c>
      <c r="E231" s="37" t="str">
        <f t="shared" si="18"/>
        <v>niedziela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</row>
    <row r="232" spans="1:45">
      <c r="A232" s="34">
        <f t="shared" si="19"/>
        <v>2023</v>
      </c>
      <c r="B232" s="35">
        <f t="shared" si="20"/>
        <v>8</v>
      </c>
      <c r="C232" s="35">
        <f t="shared" si="21"/>
        <v>14</v>
      </c>
      <c r="D232" s="36">
        <f t="shared" si="22"/>
        <v>45152</v>
      </c>
      <c r="E232" s="37" t="str">
        <f t="shared" si="18"/>
        <v>poniedziałek</v>
      </c>
      <c r="F232" s="38"/>
      <c r="G232" s="38" t="s">
        <v>63</v>
      </c>
      <c r="H232" s="38"/>
      <c r="I232" s="38"/>
      <c r="J232" s="38" t="s">
        <v>60</v>
      </c>
      <c r="K232" s="38" t="s">
        <v>76</v>
      </c>
      <c r="L232" s="38" t="s">
        <v>63</v>
      </c>
      <c r="M232" s="38"/>
      <c r="N232" s="38" t="s">
        <v>60</v>
      </c>
      <c r="O232" s="38" t="s">
        <v>63</v>
      </c>
      <c r="P232" s="38" t="s">
        <v>64</v>
      </c>
      <c r="Q232" s="38" t="s">
        <v>65</v>
      </c>
      <c r="R232" s="38" t="s">
        <v>63</v>
      </c>
      <c r="S232" s="38"/>
      <c r="T232" s="38" t="s">
        <v>76</v>
      </c>
      <c r="U232" s="38"/>
      <c r="V232" s="38" t="s">
        <v>60</v>
      </c>
      <c r="W232" s="38" t="s">
        <v>76</v>
      </c>
      <c r="X232" s="38" t="s">
        <v>76</v>
      </c>
      <c r="Y232" s="38" t="s">
        <v>60</v>
      </c>
      <c r="Z232" s="38" t="s">
        <v>76</v>
      </c>
      <c r="AA232" s="38" t="s">
        <v>60</v>
      </c>
      <c r="AB232" s="38" t="s">
        <v>77</v>
      </c>
      <c r="AC232" s="38" t="s">
        <v>60</v>
      </c>
      <c r="AD232" s="38" t="s">
        <v>70</v>
      </c>
      <c r="AE232" s="38" t="s">
        <v>60</v>
      </c>
      <c r="AF232" s="38" t="s">
        <v>77</v>
      </c>
      <c r="AG232" s="38" t="s">
        <v>60</v>
      </c>
      <c r="AH232" s="38" t="s">
        <v>77</v>
      </c>
      <c r="AI232" s="38" t="s">
        <v>63</v>
      </c>
      <c r="AJ232" s="38" t="s">
        <v>60</v>
      </c>
      <c r="AK232" s="38" t="s">
        <v>60</v>
      </c>
      <c r="AL232" s="38"/>
      <c r="AM232" s="38" t="s">
        <v>60</v>
      </c>
      <c r="AN232" s="38"/>
      <c r="AO232" s="38"/>
      <c r="AP232" s="38"/>
      <c r="AQ232" s="38"/>
      <c r="AR232" s="38"/>
      <c r="AS232" s="38"/>
    </row>
    <row r="233" spans="1:45">
      <c r="A233" s="34">
        <f t="shared" si="19"/>
        <v>2023</v>
      </c>
      <c r="B233" s="35">
        <f t="shared" si="20"/>
        <v>8</v>
      </c>
      <c r="C233" s="35">
        <f t="shared" si="21"/>
        <v>15</v>
      </c>
      <c r="D233" s="36">
        <f t="shared" si="22"/>
        <v>45153</v>
      </c>
      <c r="E233" s="37" t="s">
        <v>81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 t="s">
        <v>60</v>
      </c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</row>
    <row r="234" spans="1:45">
      <c r="A234" s="34">
        <f t="shared" si="19"/>
        <v>2023</v>
      </c>
      <c r="B234" s="35">
        <f t="shared" si="20"/>
        <v>8</v>
      </c>
      <c r="C234" s="35">
        <f t="shared" si="21"/>
        <v>16</v>
      </c>
      <c r="D234" s="36">
        <f t="shared" si="22"/>
        <v>45154</v>
      </c>
      <c r="E234" s="37" t="str">
        <f t="shared" ref="E234:E297" si="23">TEXT(D234,"dddd")</f>
        <v>środa</v>
      </c>
      <c r="F234" s="38"/>
      <c r="G234" s="38" t="s">
        <v>63</v>
      </c>
      <c r="H234" s="38"/>
      <c r="I234" s="38"/>
      <c r="J234" s="38" t="s">
        <v>79</v>
      </c>
      <c r="K234" s="38"/>
      <c r="L234" s="38" t="s">
        <v>63</v>
      </c>
      <c r="M234" s="38"/>
      <c r="N234" s="38" t="s">
        <v>75</v>
      </c>
      <c r="O234" s="38" t="s">
        <v>83</v>
      </c>
      <c r="P234" s="38" t="s">
        <v>64</v>
      </c>
      <c r="Q234" s="38" t="s">
        <v>60</v>
      </c>
      <c r="R234" s="38" t="s">
        <v>63</v>
      </c>
      <c r="S234" s="38"/>
      <c r="T234" s="38" t="s">
        <v>90</v>
      </c>
      <c r="U234" s="38"/>
      <c r="V234" s="38" t="s">
        <v>69</v>
      </c>
      <c r="W234" s="38" t="s">
        <v>76</v>
      </c>
      <c r="X234" s="38" t="s">
        <v>60</v>
      </c>
      <c r="Y234" s="38" t="s">
        <v>84</v>
      </c>
      <c r="Z234" s="38" t="s">
        <v>76</v>
      </c>
      <c r="AA234" s="38" t="s">
        <v>60</v>
      </c>
      <c r="AB234" s="38" t="s">
        <v>68</v>
      </c>
      <c r="AC234" s="38" t="s">
        <v>73</v>
      </c>
      <c r="AD234" s="38" t="s">
        <v>70</v>
      </c>
      <c r="AE234" s="38" t="s">
        <v>60</v>
      </c>
      <c r="AF234" s="38"/>
      <c r="AG234" s="38" t="s">
        <v>60</v>
      </c>
      <c r="AH234" s="38" t="s">
        <v>60</v>
      </c>
      <c r="AI234" s="38" t="s">
        <v>60</v>
      </c>
      <c r="AJ234" s="38" t="s">
        <v>74</v>
      </c>
      <c r="AK234" s="38" t="s">
        <v>60</v>
      </c>
      <c r="AL234" s="38"/>
      <c r="AM234" s="38" t="s">
        <v>60</v>
      </c>
      <c r="AN234" s="38"/>
      <c r="AO234" s="38"/>
      <c r="AP234" s="38"/>
      <c r="AQ234" s="38"/>
      <c r="AR234" s="38"/>
      <c r="AS234" s="38"/>
    </row>
    <row r="235" spans="1:45">
      <c r="A235" s="34">
        <f t="shared" si="19"/>
        <v>2023</v>
      </c>
      <c r="B235" s="35">
        <f t="shared" si="20"/>
        <v>8</v>
      </c>
      <c r="C235" s="35">
        <f t="shared" si="21"/>
        <v>17</v>
      </c>
      <c r="D235" s="36">
        <f t="shared" si="22"/>
        <v>45155</v>
      </c>
      <c r="E235" s="37" t="str">
        <f t="shared" si="23"/>
        <v>czwartek</v>
      </c>
      <c r="F235" s="38"/>
      <c r="G235" s="38" t="s">
        <v>63</v>
      </c>
      <c r="H235" s="38"/>
      <c r="I235" s="38"/>
      <c r="J235" s="38" t="s">
        <v>79</v>
      </c>
      <c r="K235" s="38"/>
      <c r="L235" s="38" t="s">
        <v>63</v>
      </c>
      <c r="M235" s="38"/>
      <c r="N235" s="38" t="s">
        <v>75</v>
      </c>
      <c r="O235" s="38" t="s">
        <v>83</v>
      </c>
      <c r="P235" s="38" t="s">
        <v>60</v>
      </c>
      <c r="Q235" s="38" t="s">
        <v>65</v>
      </c>
      <c r="R235" s="38" t="s">
        <v>63</v>
      </c>
      <c r="S235" s="38"/>
      <c r="T235" s="38" t="s">
        <v>90</v>
      </c>
      <c r="U235" s="38"/>
      <c r="V235" s="38" t="s">
        <v>69</v>
      </c>
      <c r="W235" s="38" t="s">
        <v>76</v>
      </c>
      <c r="X235" s="38" t="s">
        <v>78</v>
      </c>
      <c r="Y235" s="38" t="s">
        <v>84</v>
      </c>
      <c r="Z235" s="38" t="s">
        <v>76</v>
      </c>
      <c r="AA235" s="38" t="s">
        <v>71</v>
      </c>
      <c r="AB235" s="38" t="s">
        <v>68</v>
      </c>
      <c r="AC235" s="38" t="s">
        <v>73</v>
      </c>
      <c r="AD235" s="38" t="s">
        <v>66</v>
      </c>
      <c r="AE235" s="38" t="s">
        <v>60</v>
      </c>
      <c r="AF235" s="38"/>
      <c r="AG235" s="38" t="s">
        <v>60</v>
      </c>
      <c r="AH235" s="38" t="s">
        <v>85</v>
      </c>
      <c r="AI235" s="38" t="s">
        <v>60</v>
      </c>
      <c r="AJ235" s="38" t="s">
        <v>74</v>
      </c>
      <c r="AK235" s="38" t="s">
        <v>60</v>
      </c>
      <c r="AL235" s="38"/>
      <c r="AM235" s="38" t="s">
        <v>60</v>
      </c>
      <c r="AN235" s="38"/>
      <c r="AO235" s="38"/>
      <c r="AP235" s="38"/>
      <c r="AQ235" s="38"/>
      <c r="AR235" s="38"/>
      <c r="AS235" s="38"/>
    </row>
    <row r="236" spans="1:45">
      <c r="A236" s="34">
        <f t="shared" si="19"/>
        <v>2023</v>
      </c>
      <c r="B236" s="35">
        <f t="shared" si="20"/>
        <v>8</v>
      </c>
      <c r="C236" s="35">
        <f t="shared" si="21"/>
        <v>18</v>
      </c>
      <c r="D236" s="36">
        <f t="shared" si="22"/>
        <v>45156</v>
      </c>
      <c r="E236" s="37" t="str">
        <f t="shared" si="23"/>
        <v>piątek</v>
      </c>
      <c r="F236" s="38"/>
      <c r="G236" s="38" t="s">
        <v>63</v>
      </c>
      <c r="H236" s="38"/>
      <c r="I236" s="38"/>
      <c r="J236" s="38" t="s">
        <v>79</v>
      </c>
      <c r="K236" s="38"/>
      <c r="L236" s="38" t="s">
        <v>63</v>
      </c>
      <c r="M236" s="38"/>
      <c r="N236" s="38" t="s">
        <v>75</v>
      </c>
      <c r="O236" s="38" t="s">
        <v>83</v>
      </c>
      <c r="P236" s="38" t="s">
        <v>60</v>
      </c>
      <c r="Q236" s="38" t="s">
        <v>65</v>
      </c>
      <c r="R236" s="38" t="s">
        <v>63</v>
      </c>
      <c r="S236" s="38"/>
      <c r="T236" s="38" t="s">
        <v>90</v>
      </c>
      <c r="U236" s="38"/>
      <c r="V236" s="38" t="s">
        <v>69</v>
      </c>
      <c r="W236" s="38" t="s">
        <v>76</v>
      </c>
      <c r="X236" s="38" t="s">
        <v>60</v>
      </c>
      <c r="Y236" s="38" t="s">
        <v>84</v>
      </c>
      <c r="Z236" s="38" t="s">
        <v>76</v>
      </c>
      <c r="AA236" s="38" t="s">
        <v>69</v>
      </c>
      <c r="AB236" s="38" t="s">
        <v>60</v>
      </c>
      <c r="AC236" s="38" t="s">
        <v>73</v>
      </c>
      <c r="AD236" s="38" t="s">
        <v>76</v>
      </c>
      <c r="AE236" s="38" t="s">
        <v>60</v>
      </c>
      <c r="AF236" s="38"/>
      <c r="AG236" s="38" t="s">
        <v>60</v>
      </c>
      <c r="AH236" s="38" t="s">
        <v>78</v>
      </c>
      <c r="AI236" s="38" t="s">
        <v>60</v>
      </c>
      <c r="AJ236" s="38" t="s">
        <v>74</v>
      </c>
      <c r="AK236" s="38" t="s">
        <v>60</v>
      </c>
      <c r="AL236" s="38"/>
      <c r="AM236" s="38" t="s">
        <v>60</v>
      </c>
      <c r="AN236" s="38"/>
      <c r="AO236" s="38"/>
      <c r="AP236" s="38"/>
      <c r="AQ236" s="38"/>
      <c r="AR236" s="38"/>
      <c r="AS236" s="38"/>
    </row>
    <row r="237" spans="1:45">
      <c r="A237" s="34">
        <f t="shared" si="19"/>
        <v>2023</v>
      </c>
      <c r="B237" s="35">
        <f t="shared" si="20"/>
        <v>8</v>
      </c>
      <c r="C237" s="35">
        <f t="shared" si="21"/>
        <v>19</v>
      </c>
      <c r="D237" s="36">
        <f t="shared" si="22"/>
        <v>45157</v>
      </c>
      <c r="E237" s="37" t="str">
        <f t="shared" si="23"/>
        <v>sobota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</row>
    <row r="238" spans="1:45">
      <c r="A238" s="34">
        <f t="shared" si="19"/>
        <v>2023</v>
      </c>
      <c r="B238" s="35">
        <f t="shared" si="20"/>
        <v>8</v>
      </c>
      <c r="C238" s="35">
        <f t="shared" si="21"/>
        <v>20</v>
      </c>
      <c r="D238" s="36">
        <f t="shared" si="22"/>
        <v>45158</v>
      </c>
      <c r="E238" s="37" t="str">
        <f t="shared" si="23"/>
        <v>niedziela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</row>
    <row r="239" spans="1:45">
      <c r="A239" s="34">
        <f t="shared" si="19"/>
        <v>2023</v>
      </c>
      <c r="B239" s="35">
        <f t="shared" si="20"/>
        <v>8</v>
      </c>
      <c r="C239" s="35">
        <f t="shared" si="21"/>
        <v>21</v>
      </c>
      <c r="D239" s="36">
        <f t="shared" si="22"/>
        <v>45159</v>
      </c>
      <c r="E239" s="37" t="str">
        <f t="shared" si="23"/>
        <v>poniedziałek</v>
      </c>
      <c r="F239" s="38"/>
      <c r="G239" s="38" t="s">
        <v>63</v>
      </c>
      <c r="H239" s="38"/>
      <c r="I239" s="38"/>
      <c r="J239" s="38"/>
      <c r="K239" s="38"/>
      <c r="L239" s="38" t="s">
        <v>63</v>
      </c>
      <c r="M239" s="38"/>
      <c r="N239" s="38" t="s">
        <v>75</v>
      </c>
      <c r="O239" s="38" t="s">
        <v>83</v>
      </c>
      <c r="P239" s="38" t="s">
        <v>77</v>
      </c>
      <c r="Q239" s="38" t="s">
        <v>65</v>
      </c>
      <c r="R239" s="38" t="s">
        <v>63</v>
      </c>
      <c r="S239" s="38"/>
      <c r="T239" s="38" t="s">
        <v>90</v>
      </c>
      <c r="U239" s="38"/>
      <c r="V239" s="38" t="s">
        <v>60</v>
      </c>
      <c r="W239" s="38" t="s">
        <v>76</v>
      </c>
      <c r="X239" s="38" t="s">
        <v>60</v>
      </c>
      <c r="Y239" s="38" t="s">
        <v>84</v>
      </c>
      <c r="Z239" s="38" t="s">
        <v>76</v>
      </c>
      <c r="AA239" s="38" t="s">
        <v>71</v>
      </c>
      <c r="AB239" s="38" t="s">
        <v>60</v>
      </c>
      <c r="AC239" s="38" t="s">
        <v>73</v>
      </c>
      <c r="AD239" s="38" t="s">
        <v>66</v>
      </c>
      <c r="AE239" s="38"/>
      <c r="AF239" s="38" t="s">
        <v>77</v>
      </c>
      <c r="AG239" s="38" t="s">
        <v>60</v>
      </c>
      <c r="AH239" s="38" t="s">
        <v>60</v>
      </c>
      <c r="AI239" s="38" t="s">
        <v>60</v>
      </c>
      <c r="AJ239" s="38" t="s">
        <v>74</v>
      </c>
      <c r="AK239" s="38"/>
      <c r="AL239" s="38"/>
      <c r="AM239" s="38" t="s">
        <v>60</v>
      </c>
      <c r="AN239" s="38"/>
      <c r="AO239" s="38"/>
      <c r="AP239" s="38"/>
      <c r="AQ239" s="38"/>
      <c r="AR239" s="38"/>
      <c r="AS239" s="38"/>
    </row>
    <row r="240" spans="1:45">
      <c r="A240" s="34">
        <f t="shared" si="19"/>
        <v>2023</v>
      </c>
      <c r="B240" s="35">
        <f t="shared" si="20"/>
        <v>8</v>
      </c>
      <c r="C240" s="35">
        <f t="shared" si="21"/>
        <v>22</v>
      </c>
      <c r="D240" s="36">
        <f t="shared" si="22"/>
        <v>45160</v>
      </c>
      <c r="E240" s="37" t="str">
        <f t="shared" si="23"/>
        <v>wtorek</v>
      </c>
      <c r="F240" s="38"/>
      <c r="G240" s="38" t="s">
        <v>63</v>
      </c>
      <c r="H240" s="38"/>
      <c r="I240" s="38"/>
      <c r="J240" s="38"/>
      <c r="K240" s="38"/>
      <c r="L240" s="38" t="s">
        <v>63</v>
      </c>
      <c r="M240" s="38"/>
      <c r="N240" s="38" t="s">
        <v>75</v>
      </c>
      <c r="O240" s="38" t="s">
        <v>83</v>
      </c>
      <c r="P240" s="38" t="s">
        <v>77</v>
      </c>
      <c r="Q240" s="38" t="s">
        <v>65</v>
      </c>
      <c r="R240" s="38" t="s">
        <v>63</v>
      </c>
      <c r="S240" s="38"/>
      <c r="T240" s="38" t="s">
        <v>90</v>
      </c>
      <c r="U240" s="38"/>
      <c r="V240" s="38" t="s">
        <v>60</v>
      </c>
      <c r="W240" s="38" t="s">
        <v>60</v>
      </c>
      <c r="X240" s="38" t="s">
        <v>71</v>
      </c>
      <c r="Y240" s="38" t="s">
        <v>84</v>
      </c>
      <c r="Z240" s="38" t="s">
        <v>76</v>
      </c>
      <c r="AA240" s="38" t="s">
        <v>60</v>
      </c>
      <c r="AB240" s="38" t="s">
        <v>68</v>
      </c>
      <c r="AC240" s="38" t="s">
        <v>73</v>
      </c>
      <c r="AD240" s="38" t="s">
        <v>66</v>
      </c>
      <c r="AE240" s="38"/>
      <c r="AF240" s="38" t="s">
        <v>77</v>
      </c>
      <c r="AG240" s="38" t="s">
        <v>60</v>
      </c>
      <c r="AH240" s="38" t="s">
        <v>60</v>
      </c>
      <c r="AI240" s="38" t="s">
        <v>60</v>
      </c>
      <c r="AJ240" s="38" t="s">
        <v>60</v>
      </c>
      <c r="AK240" s="38"/>
      <c r="AL240" s="38"/>
      <c r="AM240" s="38" t="s">
        <v>60</v>
      </c>
      <c r="AN240" s="38"/>
      <c r="AO240" s="38"/>
      <c r="AP240" s="38"/>
      <c r="AQ240" s="38"/>
      <c r="AR240" s="38"/>
      <c r="AS240" s="38"/>
    </row>
    <row r="241" spans="1:45">
      <c r="A241" s="34">
        <f t="shared" si="19"/>
        <v>2023</v>
      </c>
      <c r="B241" s="35">
        <f t="shared" si="20"/>
        <v>8</v>
      </c>
      <c r="C241" s="35">
        <f t="shared" si="21"/>
        <v>23</v>
      </c>
      <c r="D241" s="36">
        <f t="shared" si="22"/>
        <v>45161</v>
      </c>
      <c r="E241" s="37" t="str">
        <f t="shared" si="23"/>
        <v>środa</v>
      </c>
      <c r="F241" s="38"/>
      <c r="G241" s="38" t="s">
        <v>63</v>
      </c>
      <c r="H241" s="38"/>
      <c r="I241" s="38"/>
      <c r="J241" s="38"/>
      <c r="K241" s="38"/>
      <c r="L241" s="38" t="s">
        <v>63</v>
      </c>
      <c r="M241" s="38"/>
      <c r="N241" s="38" t="s">
        <v>75</v>
      </c>
      <c r="O241" s="38" t="s">
        <v>83</v>
      </c>
      <c r="P241" s="38" t="s">
        <v>77</v>
      </c>
      <c r="Q241" s="38" t="s">
        <v>65</v>
      </c>
      <c r="R241" s="38" t="s">
        <v>63</v>
      </c>
      <c r="S241" s="38"/>
      <c r="T241" s="38" t="s">
        <v>90</v>
      </c>
      <c r="U241" s="38"/>
      <c r="V241" s="38" t="s">
        <v>69</v>
      </c>
      <c r="W241" s="38" t="s">
        <v>74</v>
      </c>
      <c r="X241" s="38" t="s">
        <v>60</v>
      </c>
      <c r="Y241" s="38" t="s">
        <v>84</v>
      </c>
      <c r="Z241" s="38" t="s">
        <v>76</v>
      </c>
      <c r="AA241" s="38" t="s">
        <v>71</v>
      </c>
      <c r="AB241" s="38" t="s">
        <v>60</v>
      </c>
      <c r="AC241" s="38" t="s">
        <v>73</v>
      </c>
      <c r="AD241" s="38" t="s">
        <v>66</v>
      </c>
      <c r="AE241" s="38"/>
      <c r="AF241" s="38" t="s">
        <v>77</v>
      </c>
      <c r="AG241" s="38" t="s">
        <v>60</v>
      </c>
      <c r="AH241" s="38" t="s">
        <v>78</v>
      </c>
      <c r="AI241" s="38" t="s">
        <v>60</v>
      </c>
      <c r="AJ241" s="38" t="s">
        <v>77</v>
      </c>
      <c r="AK241" s="38"/>
      <c r="AL241" s="38"/>
      <c r="AM241" s="38" t="s">
        <v>60</v>
      </c>
      <c r="AN241" s="38"/>
      <c r="AO241" s="38"/>
      <c r="AP241" s="38"/>
      <c r="AQ241" s="38"/>
      <c r="AR241" s="38"/>
      <c r="AS241" s="38"/>
    </row>
    <row r="242" spans="1:45">
      <c r="A242" s="34">
        <f t="shared" si="19"/>
        <v>2023</v>
      </c>
      <c r="B242" s="35">
        <f t="shared" si="20"/>
        <v>8</v>
      </c>
      <c r="C242" s="35">
        <f t="shared" si="21"/>
        <v>24</v>
      </c>
      <c r="D242" s="36">
        <f t="shared" si="22"/>
        <v>45162</v>
      </c>
      <c r="E242" s="37" t="str">
        <f t="shared" si="23"/>
        <v>czwartek</v>
      </c>
      <c r="F242" s="38"/>
      <c r="G242" s="38" t="s">
        <v>63</v>
      </c>
      <c r="H242" s="38"/>
      <c r="I242" s="38"/>
      <c r="J242" s="38"/>
      <c r="K242" s="38"/>
      <c r="L242" s="38" t="s">
        <v>63</v>
      </c>
      <c r="M242" s="38"/>
      <c r="N242" s="38" t="s">
        <v>75</v>
      </c>
      <c r="O242" s="38" t="s">
        <v>83</v>
      </c>
      <c r="P242" s="38" t="s">
        <v>77</v>
      </c>
      <c r="Q242" s="38" t="s">
        <v>65</v>
      </c>
      <c r="R242" s="38" t="s">
        <v>63</v>
      </c>
      <c r="S242" s="38"/>
      <c r="T242" s="38" t="s">
        <v>90</v>
      </c>
      <c r="U242" s="38"/>
      <c r="V242" s="38" t="s">
        <v>69</v>
      </c>
      <c r="W242" s="38" t="s">
        <v>74</v>
      </c>
      <c r="X242" s="38" t="s">
        <v>71</v>
      </c>
      <c r="Y242" s="38" t="s">
        <v>84</v>
      </c>
      <c r="Z242" s="38" t="s">
        <v>76</v>
      </c>
      <c r="AA242" s="38" t="s">
        <v>60</v>
      </c>
      <c r="AB242" s="38" t="s">
        <v>68</v>
      </c>
      <c r="AC242" s="38" t="s">
        <v>73</v>
      </c>
      <c r="AD242" s="38" t="s">
        <v>66</v>
      </c>
      <c r="AE242" s="38"/>
      <c r="AF242" s="38" t="s">
        <v>77</v>
      </c>
      <c r="AG242" s="38" t="s">
        <v>60</v>
      </c>
      <c r="AH242" s="38" t="s">
        <v>78</v>
      </c>
      <c r="AI242" s="38" t="s">
        <v>60</v>
      </c>
      <c r="AJ242" s="38" t="s">
        <v>77</v>
      </c>
      <c r="AK242" s="38"/>
      <c r="AL242" s="38"/>
      <c r="AM242" s="38" t="s">
        <v>60</v>
      </c>
      <c r="AN242" s="38"/>
      <c r="AO242" s="38"/>
      <c r="AP242" s="38"/>
      <c r="AQ242" s="38"/>
      <c r="AR242" s="38"/>
      <c r="AS242" s="38"/>
    </row>
    <row r="243" spans="1:45">
      <c r="A243" s="34">
        <f t="shared" si="19"/>
        <v>2023</v>
      </c>
      <c r="B243" s="35">
        <f t="shared" si="20"/>
        <v>8</v>
      </c>
      <c r="C243" s="35">
        <f t="shared" si="21"/>
        <v>25</v>
      </c>
      <c r="D243" s="36">
        <f t="shared" si="22"/>
        <v>45163</v>
      </c>
      <c r="E243" s="37" t="str">
        <f t="shared" si="23"/>
        <v>piątek</v>
      </c>
      <c r="F243" s="38"/>
      <c r="G243" s="38" t="s">
        <v>63</v>
      </c>
      <c r="H243" s="38"/>
      <c r="I243" s="38"/>
      <c r="J243" s="38"/>
      <c r="K243" s="38"/>
      <c r="L243" s="38" t="s">
        <v>63</v>
      </c>
      <c r="M243" s="38"/>
      <c r="N243" s="38" t="s">
        <v>63</v>
      </c>
      <c r="O243" s="38" t="s">
        <v>83</v>
      </c>
      <c r="P243" s="38" t="s">
        <v>77</v>
      </c>
      <c r="Q243" s="38" t="s">
        <v>65</v>
      </c>
      <c r="R243" s="38" t="s">
        <v>63</v>
      </c>
      <c r="S243" s="38"/>
      <c r="T243" s="38" t="s">
        <v>90</v>
      </c>
      <c r="U243" s="38"/>
      <c r="V243" s="38" t="s">
        <v>69</v>
      </c>
      <c r="W243" s="38" t="s">
        <v>74</v>
      </c>
      <c r="X243" s="38" t="s">
        <v>60</v>
      </c>
      <c r="Y243" s="38" t="s">
        <v>84</v>
      </c>
      <c r="Z243" s="38" t="s">
        <v>76</v>
      </c>
      <c r="AA243" s="38" t="s">
        <v>71</v>
      </c>
      <c r="AB243" s="38" t="s">
        <v>60</v>
      </c>
      <c r="AC243" s="38" t="s">
        <v>73</v>
      </c>
      <c r="AD243" s="38" t="s">
        <v>66</v>
      </c>
      <c r="AE243" s="38"/>
      <c r="AF243" s="38" t="s">
        <v>77</v>
      </c>
      <c r="AG243" s="38" t="s">
        <v>60</v>
      </c>
      <c r="AH243" s="38" t="s">
        <v>60</v>
      </c>
      <c r="AI243" s="38" t="s">
        <v>60</v>
      </c>
      <c r="AJ243" s="38" t="s">
        <v>77</v>
      </c>
      <c r="AK243" s="38"/>
      <c r="AL243" s="38"/>
      <c r="AM243" s="38" t="s">
        <v>60</v>
      </c>
      <c r="AN243" s="38"/>
      <c r="AO243" s="38"/>
      <c r="AP243" s="38"/>
      <c r="AQ243" s="38"/>
      <c r="AR243" s="38"/>
      <c r="AS243" s="38"/>
    </row>
    <row r="244" spans="1:45">
      <c r="A244" s="34">
        <f t="shared" si="19"/>
        <v>2023</v>
      </c>
      <c r="B244" s="35">
        <f t="shared" si="20"/>
        <v>8</v>
      </c>
      <c r="C244" s="35">
        <f t="shared" si="21"/>
        <v>26</v>
      </c>
      <c r="D244" s="36">
        <f t="shared" si="22"/>
        <v>45164</v>
      </c>
      <c r="E244" s="37" t="str">
        <f t="shared" si="23"/>
        <v>sobota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</row>
    <row r="245" spans="1:45">
      <c r="A245" s="34">
        <f t="shared" si="19"/>
        <v>2023</v>
      </c>
      <c r="B245" s="35">
        <f t="shared" si="20"/>
        <v>8</v>
      </c>
      <c r="C245" s="35">
        <f t="shared" si="21"/>
        <v>27</v>
      </c>
      <c r="D245" s="36">
        <f t="shared" si="22"/>
        <v>45165</v>
      </c>
      <c r="E245" s="37" t="str">
        <f t="shared" si="23"/>
        <v>niedziela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</row>
    <row r="246" spans="1:45">
      <c r="A246" s="34">
        <f t="shared" si="19"/>
        <v>2023</v>
      </c>
      <c r="B246" s="35">
        <f t="shared" si="20"/>
        <v>8</v>
      </c>
      <c r="C246" s="35">
        <f t="shared" si="21"/>
        <v>28</v>
      </c>
      <c r="D246" s="36">
        <f t="shared" si="22"/>
        <v>45166</v>
      </c>
      <c r="E246" s="37" t="str">
        <f t="shared" si="23"/>
        <v>poniedziałek</v>
      </c>
      <c r="F246" s="38"/>
      <c r="G246" s="38" t="s">
        <v>63</v>
      </c>
      <c r="H246" s="38"/>
      <c r="I246" s="38"/>
      <c r="J246" s="38"/>
      <c r="K246" s="38"/>
      <c r="L246" s="38" t="s">
        <v>63</v>
      </c>
      <c r="M246" s="38"/>
      <c r="N246" s="38" t="s">
        <v>75</v>
      </c>
      <c r="O246" s="38" t="s">
        <v>83</v>
      </c>
      <c r="P246" s="38" t="s">
        <v>77</v>
      </c>
      <c r="Q246" s="38" t="s">
        <v>65</v>
      </c>
      <c r="R246" s="38" t="s">
        <v>60</v>
      </c>
      <c r="S246" s="38"/>
      <c r="T246" s="38" t="s">
        <v>90</v>
      </c>
      <c r="U246" s="38"/>
      <c r="V246" s="38" t="s">
        <v>60</v>
      </c>
      <c r="W246" s="38"/>
      <c r="X246" s="38" t="s">
        <v>71</v>
      </c>
      <c r="Y246" s="38" t="s">
        <v>84</v>
      </c>
      <c r="Z246" s="38" t="s">
        <v>76</v>
      </c>
      <c r="AA246" s="38" t="s">
        <v>60</v>
      </c>
      <c r="AB246" s="38" t="s">
        <v>68</v>
      </c>
      <c r="AC246" s="38" t="s">
        <v>73</v>
      </c>
      <c r="AD246" s="38" t="s">
        <v>66</v>
      </c>
      <c r="AE246" s="38"/>
      <c r="AF246" s="38" t="s">
        <v>77</v>
      </c>
      <c r="AG246" s="38" t="s">
        <v>60</v>
      </c>
      <c r="AH246" s="38" t="s">
        <v>60</v>
      </c>
      <c r="AI246" s="38" t="s">
        <v>60</v>
      </c>
      <c r="AJ246" s="38" t="s">
        <v>60</v>
      </c>
      <c r="AK246" s="38"/>
      <c r="AL246" s="38"/>
      <c r="AM246" s="38" t="s">
        <v>60</v>
      </c>
      <c r="AN246" s="38"/>
      <c r="AO246" s="38"/>
      <c r="AP246" s="38"/>
      <c r="AQ246" s="38"/>
      <c r="AR246" s="38"/>
      <c r="AS246" s="38"/>
    </row>
    <row r="247" spans="1:45">
      <c r="A247" s="34">
        <f t="shared" si="19"/>
        <v>2023</v>
      </c>
      <c r="B247" s="35">
        <f t="shared" si="20"/>
        <v>8</v>
      </c>
      <c r="C247" s="35">
        <f t="shared" si="21"/>
        <v>29</v>
      </c>
      <c r="D247" s="36">
        <f t="shared" si="22"/>
        <v>45167</v>
      </c>
      <c r="E247" s="37" t="str">
        <f t="shared" si="23"/>
        <v>wtorek</v>
      </c>
      <c r="F247" s="38"/>
      <c r="G247" s="38"/>
      <c r="H247" s="38"/>
      <c r="I247" s="38"/>
      <c r="J247" s="38"/>
      <c r="K247" s="38"/>
      <c r="L247" s="38" t="s">
        <v>62</v>
      </c>
      <c r="M247" s="38"/>
      <c r="N247" s="38" t="s">
        <v>75</v>
      </c>
      <c r="O247" s="38" t="s">
        <v>83</v>
      </c>
      <c r="P247" s="38" t="s">
        <v>77</v>
      </c>
      <c r="Q247" s="38" t="s">
        <v>65</v>
      </c>
      <c r="R247" s="38" t="s">
        <v>60</v>
      </c>
      <c r="S247" s="38"/>
      <c r="T247" s="38" t="s">
        <v>90</v>
      </c>
      <c r="U247" s="38"/>
      <c r="V247" s="38" t="s">
        <v>60</v>
      </c>
      <c r="W247" s="38"/>
      <c r="X247" s="38" t="s">
        <v>60</v>
      </c>
      <c r="Y247" s="38" t="s">
        <v>84</v>
      </c>
      <c r="Z247" s="38" t="s">
        <v>78</v>
      </c>
      <c r="AA247" s="38" t="s">
        <v>71</v>
      </c>
      <c r="AB247" s="38" t="s">
        <v>60</v>
      </c>
      <c r="AC247" s="38" t="s">
        <v>73</v>
      </c>
      <c r="AD247" s="38" t="s">
        <v>66</v>
      </c>
      <c r="AE247" s="38"/>
      <c r="AF247" s="38" t="s">
        <v>77</v>
      </c>
      <c r="AG247" s="38" t="s">
        <v>60</v>
      </c>
      <c r="AH247" s="38" t="s">
        <v>60</v>
      </c>
      <c r="AI247" s="38" t="s">
        <v>60</v>
      </c>
      <c r="AJ247" s="38" t="s">
        <v>60</v>
      </c>
      <c r="AK247" s="38"/>
      <c r="AL247" s="38"/>
      <c r="AM247" s="38" t="s">
        <v>60</v>
      </c>
      <c r="AN247" s="38"/>
      <c r="AO247" s="38"/>
      <c r="AP247" s="38"/>
      <c r="AQ247" s="38"/>
      <c r="AR247" s="38"/>
      <c r="AS247" s="38"/>
    </row>
    <row r="248" spans="1:45">
      <c r="A248" s="34">
        <f t="shared" si="19"/>
        <v>2023</v>
      </c>
      <c r="B248" s="35">
        <f t="shared" si="20"/>
        <v>8</v>
      </c>
      <c r="C248" s="35">
        <f t="shared" si="21"/>
        <v>30</v>
      </c>
      <c r="D248" s="36">
        <f t="shared" si="22"/>
        <v>45168</v>
      </c>
      <c r="E248" s="37" t="str">
        <f t="shared" si="23"/>
        <v>środa</v>
      </c>
      <c r="F248" s="38"/>
      <c r="G248" s="38"/>
      <c r="H248" s="38"/>
      <c r="I248" s="38"/>
      <c r="J248" s="38"/>
      <c r="K248" s="38"/>
      <c r="L248" s="38" t="s">
        <v>62</v>
      </c>
      <c r="M248" s="38"/>
      <c r="N248" s="38" t="s">
        <v>75</v>
      </c>
      <c r="O248" s="38" t="s">
        <v>83</v>
      </c>
      <c r="P248" s="38" t="s">
        <v>77</v>
      </c>
      <c r="Q248" s="38" t="s">
        <v>65</v>
      </c>
      <c r="R248" s="38" t="s">
        <v>60</v>
      </c>
      <c r="S248" s="38"/>
      <c r="T248" s="38" t="s">
        <v>90</v>
      </c>
      <c r="U248" s="38"/>
      <c r="V248" s="38" t="s">
        <v>69</v>
      </c>
      <c r="W248" s="38"/>
      <c r="X248" s="38" t="s">
        <v>71</v>
      </c>
      <c r="Y248" s="38" t="s">
        <v>84</v>
      </c>
      <c r="Z248" s="38" t="s">
        <v>78</v>
      </c>
      <c r="AA248" s="38" t="s">
        <v>60</v>
      </c>
      <c r="AB248" s="38" t="s">
        <v>68</v>
      </c>
      <c r="AC248" s="38" t="s">
        <v>73</v>
      </c>
      <c r="AD248" s="38" t="s">
        <v>66</v>
      </c>
      <c r="AE248" s="38"/>
      <c r="AF248" s="38" t="s">
        <v>77</v>
      </c>
      <c r="AG248" s="38" t="s">
        <v>60</v>
      </c>
      <c r="AH248" s="38"/>
      <c r="AI248" s="38" t="s">
        <v>60</v>
      </c>
      <c r="AJ248" s="38" t="s">
        <v>60</v>
      </c>
      <c r="AK248" s="38"/>
      <c r="AL248" s="38"/>
      <c r="AM248" s="38" t="s">
        <v>60</v>
      </c>
      <c r="AN248" s="38"/>
      <c r="AO248" s="38"/>
      <c r="AP248" s="38"/>
      <c r="AQ248" s="38"/>
      <c r="AR248" s="38"/>
      <c r="AS248" s="38"/>
    </row>
    <row r="249" spans="1:45">
      <c r="A249" s="34">
        <f t="shared" si="19"/>
        <v>2023</v>
      </c>
      <c r="B249" s="35">
        <f t="shared" si="20"/>
        <v>8</v>
      </c>
      <c r="C249" s="35">
        <f t="shared" si="21"/>
        <v>31</v>
      </c>
      <c r="D249" s="36">
        <f t="shared" si="22"/>
        <v>45169</v>
      </c>
      <c r="E249" s="37" t="str">
        <f t="shared" si="23"/>
        <v>czwartek</v>
      </c>
      <c r="F249" s="38"/>
      <c r="G249" s="38"/>
      <c r="H249" s="38"/>
      <c r="I249" s="38"/>
      <c r="J249" s="38"/>
      <c r="K249" s="38"/>
      <c r="L249" s="38" t="s">
        <v>62</v>
      </c>
      <c r="M249" s="38"/>
      <c r="N249" s="38" t="s">
        <v>75</v>
      </c>
      <c r="O249" s="38" t="s">
        <v>83</v>
      </c>
      <c r="P249" s="38" t="s">
        <v>77</v>
      </c>
      <c r="Q249" s="38" t="s">
        <v>60</v>
      </c>
      <c r="R249" s="38" t="s">
        <v>66</v>
      </c>
      <c r="S249" s="38"/>
      <c r="T249" s="38" t="s">
        <v>90</v>
      </c>
      <c r="U249" s="38"/>
      <c r="V249" s="38" t="s">
        <v>69</v>
      </c>
      <c r="W249" s="38"/>
      <c r="X249" s="38" t="s">
        <v>60</v>
      </c>
      <c r="Y249" s="38" t="s">
        <v>84</v>
      </c>
      <c r="Z249" s="38" t="s">
        <v>60</v>
      </c>
      <c r="AA249" s="38" t="s">
        <v>71</v>
      </c>
      <c r="AB249" s="38" t="s">
        <v>60</v>
      </c>
      <c r="AC249" s="38" t="s">
        <v>73</v>
      </c>
      <c r="AD249" s="38" t="s">
        <v>69</v>
      </c>
      <c r="AE249" s="38"/>
      <c r="AF249" s="38" t="s">
        <v>77</v>
      </c>
      <c r="AG249" s="38" t="s">
        <v>60</v>
      </c>
      <c r="AH249" s="38"/>
      <c r="AI249" s="38" t="s">
        <v>60</v>
      </c>
      <c r="AJ249" s="38" t="s">
        <v>60</v>
      </c>
      <c r="AK249" s="38"/>
      <c r="AL249" s="38"/>
      <c r="AM249" s="38" t="s">
        <v>60</v>
      </c>
      <c r="AN249" s="38"/>
      <c r="AO249" s="38"/>
      <c r="AP249" s="38"/>
      <c r="AQ249" s="38"/>
      <c r="AR249" s="38"/>
      <c r="AS249" s="38"/>
    </row>
    <row r="250" spans="1:45">
      <c r="A250" s="34">
        <f t="shared" si="19"/>
        <v>2023</v>
      </c>
      <c r="B250" s="35">
        <f t="shared" si="20"/>
        <v>9</v>
      </c>
      <c r="C250" s="35">
        <f t="shared" si="21"/>
        <v>1</v>
      </c>
      <c r="D250" s="36">
        <f t="shared" si="22"/>
        <v>45170</v>
      </c>
      <c r="E250" s="37" t="str">
        <f t="shared" si="23"/>
        <v>piątek</v>
      </c>
      <c r="F250" s="38"/>
      <c r="G250" s="38"/>
      <c r="H250" s="38"/>
      <c r="I250" s="38"/>
      <c r="J250" s="38"/>
      <c r="K250" s="38"/>
      <c r="L250" s="38" t="s">
        <v>62</v>
      </c>
      <c r="M250" s="38"/>
      <c r="N250" s="38" t="s">
        <v>75</v>
      </c>
      <c r="O250" s="38">
        <v>0</v>
      </c>
      <c r="P250" s="38" t="s">
        <v>77</v>
      </c>
      <c r="Q250" s="38" t="s">
        <v>60</v>
      </c>
      <c r="R250" s="38" t="s">
        <v>66</v>
      </c>
      <c r="S250" s="38"/>
      <c r="T250" s="38" t="s">
        <v>90</v>
      </c>
      <c r="U250" s="38"/>
      <c r="V250" s="38" t="s">
        <v>69</v>
      </c>
      <c r="W250" s="38"/>
      <c r="X250" s="38"/>
      <c r="Y250" s="38"/>
      <c r="Z250" s="38" t="s">
        <v>60</v>
      </c>
      <c r="AA250" s="38"/>
      <c r="AB250" s="38"/>
      <c r="AC250" s="38" t="s">
        <v>73</v>
      </c>
      <c r="AD250" s="38" t="s">
        <v>69</v>
      </c>
      <c r="AE250" s="38"/>
      <c r="AF250" s="38" t="s">
        <v>77</v>
      </c>
      <c r="AG250" s="38" t="s">
        <v>60</v>
      </c>
      <c r="AH250" s="38"/>
      <c r="AI250" s="38" t="s">
        <v>60</v>
      </c>
      <c r="AJ250" s="38" t="s">
        <v>60</v>
      </c>
      <c r="AK250" s="38"/>
      <c r="AL250" s="38"/>
      <c r="AM250" s="38" t="s">
        <v>60</v>
      </c>
      <c r="AN250" s="38"/>
      <c r="AO250" s="38"/>
      <c r="AP250" s="38"/>
      <c r="AQ250" s="38"/>
      <c r="AR250" s="38"/>
      <c r="AS250" s="38"/>
    </row>
    <row r="251" spans="1:45">
      <c r="A251" s="34">
        <f t="shared" si="19"/>
        <v>2023</v>
      </c>
      <c r="B251" s="35">
        <f t="shared" si="20"/>
        <v>9</v>
      </c>
      <c r="C251" s="35">
        <f t="shared" si="21"/>
        <v>2</v>
      </c>
      <c r="D251" s="36">
        <f t="shared" si="22"/>
        <v>45171</v>
      </c>
      <c r="E251" s="37" t="str">
        <f t="shared" si="23"/>
        <v>sobota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</row>
    <row r="252" spans="1:45">
      <c r="A252" s="34">
        <f t="shared" si="19"/>
        <v>2023</v>
      </c>
      <c r="B252" s="35">
        <f t="shared" si="20"/>
        <v>9</v>
      </c>
      <c r="C252" s="35">
        <f t="shared" si="21"/>
        <v>3</v>
      </c>
      <c r="D252" s="36">
        <f t="shared" si="22"/>
        <v>45172</v>
      </c>
      <c r="E252" s="37" t="str">
        <f t="shared" si="23"/>
        <v>niedziela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</row>
    <row r="253" spans="1:45">
      <c r="A253" s="34">
        <f t="shared" si="19"/>
        <v>2023</v>
      </c>
      <c r="B253" s="35">
        <f t="shared" si="20"/>
        <v>9</v>
      </c>
      <c r="C253" s="35">
        <f t="shared" si="21"/>
        <v>4</v>
      </c>
      <c r="D253" s="36">
        <f t="shared" si="22"/>
        <v>45173</v>
      </c>
      <c r="E253" s="37" t="str">
        <f t="shared" si="23"/>
        <v>poniedziałek</v>
      </c>
      <c r="F253" s="38"/>
      <c r="G253" s="38"/>
      <c r="H253" s="38"/>
      <c r="I253" s="38"/>
      <c r="J253" s="38"/>
      <c r="K253" s="38"/>
      <c r="L253" s="38" t="s">
        <v>62</v>
      </c>
      <c r="M253" s="38"/>
      <c r="N253" s="38"/>
      <c r="O253" s="38"/>
      <c r="P253" s="38" t="s">
        <v>64</v>
      </c>
      <c r="Q253" s="38" t="s">
        <v>77</v>
      </c>
      <c r="R253" s="38" t="s">
        <v>60</v>
      </c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 t="s">
        <v>77</v>
      </c>
      <c r="AD253" s="38" t="s">
        <v>70</v>
      </c>
      <c r="AE253" s="38"/>
      <c r="AF253" s="38" t="s">
        <v>60</v>
      </c>
      <c r="AG253" s="38" t="s">
        <v>60</v>
      </c>
      <c r="AH253" s="38"/>
      <c r="AI253" s="38" t="s">
        <v>77</v>
      </c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</row>
    <row r="254" spans="1:45">
      <c r="A254" s="34">
        <f t="shared" si="19"/>
        <v>2023</v>
      </c>
      <c r="B254" s="35">
        <f t="shared" si="20"/>
        <v>9</v>
      </c>
      <c r="C254" s="35">
        <f t="shared" si="21"/>
        <v>5</v>
      </c>
      <c r="D254" s="36">
        <f t="shared" si="22"/>
        <v>45174</v>
      </c>
      <c r="E254" s="37" t="str">
        <f t="shared" si="23"/>
        <v>wtorek</v>
      </c>
      <c r="F254" s="38"/>
      <c r="G254" s="38"/>
      <c r="H254" s="38"/>
      <c r="I254" s="38"/>
      <c r="J254" s="38"/>
      <c r="K254" s="38"/>
      <c r="L254" s="38" t="s">
        <v>62</v>
      </c>
      <c r="M254" s="38"/>
      <c r="N254" s="38"/>
      <c r="O254" s="38"/>
      <c r="P254" s="38" t="s">
        <v>64</v>
      </c>
      <c r="Q254" s="38" t="s">
        <v>77</v>
      </c>
      <c r="R254" s="38" t="s">
        <v>66</v>
      </c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 t="s">
        <v>77</v>
      </c>
      <c r="AD254" s="38"/>
      <c r="AE254" s="38"/>
      <c r="AF254" s="38"/>
      <c r="AG254" s="38" t="s">
        <v>60</v>
      </c>
      <c r="AH254" s="38"/>
      <c r="AI254" s="38" t="s">
        <v>77</v>
      </c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</row>
    <row r="255" spans="1:45">
      <c r="A255" s="34">
        <f t="shared" si="19"/>
        <v>2023</v>
      </c>
      <c r="B255" s="35">
        <f t="shared" si="20"/>
        <v>9</v>
      </c>
      <c r="C255" s="35">
        <f t="shared" si="21"/>
        <v>6</v>
      </c>
      <c r="D255" s="36">
        <f t="shared" si="22"/>
        <v>45175</v>
      </c>
      <c r="E255" s="37" t="str">
        <f t="shared" si="23"/>
        <v>środa</v>
      </c>
      <c r="F255" s="38"/>
      <c r="G255" s="38"/>
      <c r="H255" s="38"/>
      <c r="I255" s="38"/>
      <c r="J255" s="38"/>
      <c r="K255" s="38"/>
      <c r="L255" s="38" t="s">
        <v>62</v>
      </c>
      <c r="M255" s="38"/>
      <c r="N255" s="38"/>
      <c r="O255" s="38"/>
      <c r="P255" s="38" t="s">
        <v>64</v>
      </c>
      <c r="Q255" s="38" t="s">
        <v>77</v>
      </c>
      <c r="R255" s="38" t="s">
        <v>66</v>
      </c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 t="s">
        <v>77</v>
      </c>
      <c r="AD255" s="38"/>
      <c r="AE255" s="38"/>
      <c r="AF255" s="38"/>
      <c r="AG255" s="38" t="s">
        <v>60</v>
      </c>
      <c r="AH255" s="38"/>
      <c r="AI255" s="38" t="s">
        <v>77</v>
      </c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</row>
    <row r="256" spans="1:45">
      <c r="A256" s="34">
        <f t="shared" si="19"/>
        <v>2023</v>
      </c>
      <c r="B256" s="35">
        <f t="shared" si="20"/>
        <v>9</v>
      </c>
      <c r="C256" s="35">
        <f t="shared" si="21"/>
        <v>7</v>
      </c>
      <c r="D256" s="36">
        <f t="shared" si="22"/>
        <v>45176</v>
      </c>
      <c r="E256" s="37" t="str">
        <f t="shared" si="23"/>
        <v>czwartek</v>
      </c>
      <c r="F256" s="38"/>
      <c r="G256" s="38"/>
      <c r="H256" s="38"/>
      <c r="I256" s="38"/>
      <c r="J256" s="38"/>
      <c r="K256" s="38"/>
      <c r="L256" s="38" t="s">
        <v>62</v>
      </c>
      <c r="M256" s="38"/>
      <c r="N256" s="38"/>
      <c r="O256" s="38"/>
      <c r="P256" s="38" t="s">
        <v>64</v>
      </c>
      <c r="Q256" s="38" t="s">
        <v>77</v>
      </c>
      <c r="R256" s="38" t="s">
        <v>66</v>
      </c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 t="s">
        <v>77</v>
      </c>
      <c r="AD256" s="38"/>
      <c r="AE256" s="38"/>
      <c r="AF256" s="38"/>
      <c r="AG256" s="38" t="s">
        <v>60</v>
      </c>
      <c r="AH256" s="38"/>
      <c r="AI256" s="38" t="s">
        <v>77</v>
      </c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</row>
    <row r="257" spans="1:45">
      <c r="A257" s="34">
        <f t="shared" si="19"/>
        <v>2023</v>
      </c>
      <c r="B257" s="35">
        <f t="shared" si="20"/>
        <v>9</v>
      </c>
      <c r="C257" s="35">
        <f t="shared" si="21"/>
        <v>8</v>
      </c>
      <c r="D257" s="36">
        <f t="shared" si="22"/>
        <v>45177</v>
      </c>
      <c r="E257" s="37" t="str">
        <f t="shared" si="23"/>
        <v>piątek</v>
      </c>
      <c r="F257" s="38"/>
      <c r="G257" s="38"/>
      <c r="H257" s="38"/>
      <c r="I257" s="38"/>
      <c r="J257" s="38"/>
      <c r="K257" s="38"/>
      <c r="L257" s="38" t="s">
        <v>62</v>
      </c>
      <c r="M257" s="38"/>
      <c r="N257" s="38"/>
      <c r="O257" s="38"/>
      <c r="P257" s="38" t="s">
        <v>60</v>
      </c>
      <c r="Q257" s="38" t="s">
        <v>77</v>
      </c>
      <c r="R257" s="38" t="s">
        <v>60</v>
      </c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 t="s">
        <v>77</v>
      </c>
      <c r="AD257" s="38"/>
      <c r="AE257" s="38"/>
      <c r="AF257" s="38"/>
      <c r="AG257" s="38" t="s">
        <v>60</v>
      </c>
      <c r="AH257" s="38"/>
      <c r="AI257" s="38" t="s">
        <v>77</v>
      </c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</row>
    <row r="258" spans="1:45">
      <c r="A258" s="34">
        <f t="shared" si="19"/>
        <v>2023</v>
      </c>
      <c r="B258" s="35">
        <f t="shared" si="20"/>
        <v>9</v>
      </c>
      <c r="C258" s="35">
        <f t="shared" si="21"/>
        <v>9</v>
      </c>
      <c r="D258" s="36">
        <f t="shared" si="22"/>
        <v>45178</v>
      </c>
      <c r="E258" s="37" t="str">
        <f t="shared" si="23"/>
        <v>sobota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</row>
    <row r="259" spans="1:45">
      <c r="A259" s="34">
        <f t="shared" si="19"/>
        <v>2023</v>
      </c>
      <c r="B259" s="35">
        <f t="shared" si="20"/>
        <v>9</v>
      </c>
      <c r="C259" s="35">
        <f t="shared" si="21"/>
        <v>10</v>
      </c>
      <c r="D259" s="36">
        <f t="shared" si="22"/>
        <v>45179</v>
      </c>
      <c r="E259" s="37" t="str">
        <f t="shared" si="23"/>
        <v>niedziela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</row>
    <row r="260" spans="1:45">
      <c r="A260" s="34">
        <f t="shared" si="19"/>
        <v>2023</v>
      </c>
      <c r="B260" s="35">
        <f t="shared" si="20"/>
        <v>9</v>
      </c>
      <c r="C260" s="35">
        <f t="shared" si="21"/>
        <v>11</v>
      </c>
      <c r="D260" s="36">
        <f t="shared" si="22"/>
        <v>45180</v>
      </c>
      <c r="E260" s="37" t="str">
        <f t="shared" si="23"/>
        <v>poniedziałek</v>
      </c>
      <c r="F260" s="38"/>
      <c r="G260" s="38"/>
      <c r="H260" s="38"/>
      <c r="I260" s="38"/>
      <c r="J260" s="38"/>
      <c r="K260" s="38"/>
      <c r="L260" s="38" t="s">
        <v>62</v>
      </c>
      <c r="M260" s="38"/>
      <c r="N260" s="38"/>
      <c r="O260" s="38"/>
      <c r="P260" s="38" t="s">
        <v>64</v>
      </c>
      <c r="Q260" s="38" t="s">
        <v>77</v>
      </c>
      <c r="R260" s="38" t="s">
        <v>63</v>
      </c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 t="s">
        <v>77</v>
      </c>
      <c r="AD260" s="38"/>
      <c r="AE260" s="38"/>
      <c r="AF260" s="38"/>
      <c r="AG260" s="38" t="s">
        <v>60</v>
      </c>
      <c r="AH260" s="38"/>
      <c r="AI260" s="38" t="s">
        <v>77</v>
      </c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</row>
    <row r="261" spans="1:45">
      <c r="A261" s="34">
        <f t="shared" si="19"/>
        <v>2023</v>
      </c>
      <c r="B261" s="35">
        <f t="shared" si="20"/>
        <v>9</v>
      </c>
      <c r="C261" s="35">
        <f t="shared" si="21"/>
        <v>12</v>
      </c>
      <c r="D261" s="36">
        <f t="shared" si="22"/>
        <v>45181</v>
      </c>
      <c r="E261" s="37" t="str">
        <f t="shared" si="23"/>
        <v>wtorek</v>
      </c>
      <c r="F261" s="38"/>
      <c r="G261" s="38"/>
      <c r="H261" s="38"/>
      <c r="I261" s="38"/>
      <c r="J261" s="38"/>
      <c r="K261" s="38"/>
      <c r="L261" s="38" t="s">
        <v>62</v>
      </c>
      <c r="M261" s="38"/>
      <c r="N261" s="38"/>
      <c r="O261" s="38"/>
      <c r="P261" s="38" t="s">
        <v>64</v>
      </c>
      <c r="Q261" s="38" t="s">
        <v>77</v>
      </c>
      <c r="R261" s="38" t="s">
        <v>63</v>
      </c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 t="s">
        <v>77</v>
      </c>
      <c r="AD261" s="38"/>
      <c r="AE261" s="38"/>
      <c r="AF261" s="38"/>
      <c r="AG261" s="38" t="s">
        <v>60</v>
      </c>
      <c r="AH261" s="38"/>
      <c r="AI261" s="38" t="s">
        <v>77</v>
      </c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</row>
    <row r="262" spans="1:45">
      <c r="A262" s="34">
        <f t="shared" si="19"/>
        <v>2023</v>
      </c>
      <c r="B262" s="35">
        <f t="shared" si="20"/>
        <v>9</v>
      </c>
      <c r="C262" s="35">
        <f t="shared" si="21"/>
        <v>13</v>
      </c>
      <c r="D262" s="36">
        <f t="shared" si="22"/>
        <v>45182</v>
      </c>
      <c r="E262" s="37" t="str">
        <f t="shared" si="23"/>
        <v>środa</v>
      </c>
      <c r="F262" s="38"/>
      <c r="G262" s="38"/>
      <c r="H262" s="38"/>
      <c r="I262" s="38"/>
      <c r="J262" s="38"/>
      <c r="K262" s="38" t="s">
        <v>63</v>
      </c>
      <c r="L262" s="38" t="s">
        <v>62</v>
      </c>
      <c r="M262" s="38"/>
      <c r="N262" s="38"/>
      <c r="O262" s="38"/>
      <c r="P262" s="38" t="s">
        <v>64</v>
      </c>
      <c r="Q262" s="38" t="s">
        <v>77</v>
      </c>
      <c r="R262" s="38" t="s">
        <v>63</v>
      </c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 t="s">
        <v>77</v>
      </c>
      <c r="AD262" s="38"/>
      <c r="AE262" s="38"/>
      <c r="AF262" s="38"/>
      <c r="AG262" s="38" t="s">
        <v>60</v>
      </c>
      <c r="AH262" s="38"/>
      <c r="AI262" s="38" t="s">
        <v>77</v>
      </c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</row>
    <row r="263" spans="1:45">
      <c r="A263" s="34">
        <f t="shared" ref="A263:A326" si="24">YEAR(D263)</f>
        <v>2023</v>
      </c>
      <c r="B263" s="35">
        <f t="shared" ref="B263:B326" si="25">MONTH(D263)</f>
        <v>9</v>
      </c>
      <c r="C263" s="35">
        <f t="shared" ref="C263:C326" si="26">DAY(D263)</f>
        <v>14</v>
      </c>
      <c r="D263" s="36">
        <f t="shared" si="22"/>
        <v>45183</v>
      </c>
      <c r="E263" s="37" t="str">
        <f t="shared" si="23"/>
        <v>czwartek</v>
      </c>
      <c r="F263" s="38"/>
      <c r="G263" s="38"/>
      <c r="H263" s="38"/>
      <c r="I263" s="38"/>
      <c r="J263" s="38"/>
      <c r="K263" s="38"/>
      <c r="L263" s="38" t="s">
        <v>62</v>
      </c>
      <c r="M263" s="38"/>
      <c r="N263" s="38"/>
      <c r="O263" s="38"/>
      <c r="P263" s="38" t="s">
        <v>64</v>
      </c>
      <c r="Q263" s="38" t="s">
        <v>77</v>
      </c>
      <c r="R263" s="38" t="s">
        <v>63</v>
      </c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 t="s">
        <v>77</v>
      </c>
      <c r="AD263" s="38"/>
      <c r="AE263" s="38"/>
      <c r="AF263" s="38"/>
      <c r="AG263" s="38" t="s">
        <v>60</v>
      </c>
      <c r="AH263" s="38"/>
      <c r="AI263" s="38" t="s">
        <v>77</v>
      </c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</row>
    <row r="264" spans="1:45">
      <c r="A264" s="34">
        <f t="shared" si="24"/>
        <v>2023</v>
      </c>
      <c r="B264" s="35">
        <f t="shared" si="25"/>
        <v>9</v>
      </c>
      <c r="C264" s="35">
        <f t="shared" si="26"/>
        <v>15</v>
      </c>
      <c r="D264" s="36">
        <f t="shared" ref="D264:D327" si="27">D263+1</f>
        <v>45184</v>
      </c>
      <c r="E264" s="37" t="str">
        <f t="shared" si="23"/>
        <v>piątek</v>
      </c>
      <c r="F264" s="38"/>
      <c r="G264" s="38"/>
      <c r="H264" s="38"/>
      <c r="I264" s="38"/>
      <c r="J264" s="38"/>
      <c r="K264" s="38"/>
      <c r="L264" s="38" t="s">
        <v>62</v>
      </c>
      <c r="M264" s="38"/>
      <c r="N264" s="38"/>
      <c r="O264" s="38"/>
      <c r="P264" s="38" t="s">
        <v>60</v>
      </c>
      <c r="Q264" s="38" t="s">
        <v>77</v>
      </c>
      <c r="R264" s="38" t="s">
        <v>63</v>
      </c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 t="s">
        <v>77</v>
      </c>
      <c r="AD264" s="38"/>
      <c r="AE264" s="38"/>
      <c r="AF264" s="38"/>
      <c r="AG264" s="38" t="s">
        <v>60</v>
      </c>
      <c r="AH264" s="38"/>
      <c r="AI264" s="38" t="s">
        <v>77</v>
      </c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</row>
    <row r="265" spans="1:45">
      <c r="A265" s="34">
        <f t="shared" si="24"/>
        <v>2023</v>
      </c>
      <c r="B265" s="35">
        <f t="shared" si="25"/>
        <v>9</v>
      </c>
      <c r="C265" s="35">
        <f t="shared" si="26"/>
        <v>16</v>
      </c>
      <c r="D265" s="36">
        <f t="shared" si="27"/>
        <v>45185</v>
      </c>
      <c r="E265" s="37" t="str">
        <f t="shared" si="23"/>
        <v>sobota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</row>
    <row r="266" spans="1:45">
      <c r="A266" s="34">
        <f t="shared" si="24"/>
        <v>2023</v>
      </c>
      <c r="B266" s="35">
        <f t="shared" si="25"/>
        <v>9</v>
      </c>
      <c r="C266" s="35">
        <f t="shared" si="26"/>
        <v>17</v>
      </c>
      <c r="D266" s="36">
        <f t="shared" si="27"/>
        <v>45186</v>
      </c>
      <c r="E266" s="37" t="str">
        <f t="shared" si="23"/>
        <v>niedziela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</row>
    <row r="267" spans="1:45">
      <c r="A267" s="34">
        <f t="shared" si="24"/>
        <v>2023</v>
      </c>
      <c r="B267" s="35">
        <f t="shared" si="25"/>
        <v>9</v>
      </c>
      <c r="C267" s="35">
        <f t="shared" si="26"/>
        <v>18</v>
      </c>
      <c r="D267" s="36">
        <f t="shared" si="27"/>
        <v>45187</v>
      </c>
      <c r="E267" s="37" t="str">
        <f t="shared" si="23"/>
        <v>poniedziałek</v>
      </c>
      <c r="F267" s="38"/>
      <c r="G267" s="38"/>
      <c r="H267" s="38"/>
      <c r="I267" s="38"/>
      <c r="J267" s="38"/>
      <c r="K267" s="38"/>
      <c r="L267" s="38" t="s">
        <v>62</v>
      </c>
      <c r="M267" s="38"/>
      <c r="N267" s="38"/>
      <c r="O267" s="38"/>
      <c r="P267" s="38" t="s">
        <v>64</v>
      </c>
      <c r="Q267" s="38" t="s">
        <v>60</v>
      </c>
      <c r="R267" s="38" t="s">
        <v>60</v>
      </c>
      <c r="S267" s="38"/>
      <c r="T267" s="38"/>
      <c r="U267" s="38"/>
      <c r="V267" s="38"/>
      <c r="W267" s="38"/>
      <c r="X267" s="38" t="s">
        <v>77</v>
      </c>
      <c r="Y267" s="38"/>
      <c r="Z267" s="38"/>
      <c r="AA267" s="38"/>
      <c r="AB267" s="38"/>
      <c r="AC267" s="38"/>
      <c r="AD267" s="38"/>
      <c r="AE267" s="38"/>
      <c r="AF267" s="38"/>
      <c r="AG267" s="38" t="s">
        <v>60</v>
      </c>
      <c r="AH267" s="38"/>
      <c r="AI267" s="38" t="s">
        <v>60</v>
      </c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</row>
    <row r="268" spans="1:45">
      <c r="A268" s="34">
        <f t="shared" si="24"/>
        <v>2023</v>
      </c>
      <c r="B268" s="35">
        <f t="shared" si="25"/>
        <v>9</v>
      </c>
      <c r="C268" s="35">
        <f t="shared" si="26"/>
        <v>19</v>
      </c>
      <c r="D268" s="36">
        <f t="shared" si="27"/>
        <v>45188</v>
      </c>
      <c r="E268" s="37" t="str">
        <f t="shared" si="23"/>
        <v>wtorek</v>
      </c>
      <c r="F268" s="38"/>
      <c r="G268" s="38"/>
      <c r="H268" s="38"/>
      <c r="I268" s="38"/>
      <c r="J268" s="38"/>
      <c r="K268" s="38"/>
      <c r="L268" s="38" t="s">
        <v>62</v>
      </c>
      <c r="M268" s="38"/>
      <c r="N268" s="38"/>
      <c r="O268" s="38"/>
      <c r="P268" s="38" t="s">
        <v>64</v>
      </c>
      <c r="Q268" s="38" t="s">
        <v>65</v>
      </c>
      <c r="R268" s="38"/>
      <c r="S268" s="38"/>
      <c r="T268" s="38"/>
      <c r="U268" s="38"/>
      <c r="V268" s="38"/>
      <c r="W268" s="38"/>
      <c r="X268" s="38" t="s">
        <v>77</v>
      </c>
      <c r="Y268" s="38"/>
      <c r="Z268" s="38"/>
      <c r="AA268" s="38"/>
      <c r="AB268" s="38"/>
      <c r="AC268" s="38"/>
      <c r="AD268" s="38"/>
      <c r="AE268" s="38"/>
      <c r="AF268" s="38"/>
      <c r="AG268" s="38" t="s">
        <v>60</v>
      </c>
      <c r="AH268" s="38"/>
      <c r="AI268" s="38" t="s">
        <v>60</v>
      </c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</row>
    <row r="269" spans="1:45">
      <c r="A269" s="34">
        <f t="shared" si="24"/>
        <v>2023</v>
      </c>
      <c r="B269" s="35">
        <f t="shared" si="25"/>
        <v>9</v>
      </c>
      <c r="C269" s="35">
        <f t="shared" si="26"/>
        <v>20</v>
      </c>
      <c r="D269" s="36">
        <f t="shared" si="27"/>
        <v>45189</v>
      </c>
      <c r="E269" s="37" t="str">
        <f t="shared" si="23"/>
        <v>środa</v>
      </c>
      <c r="F269" s="38"/>
      <c r="G269" s="38"/>
      <c r="H269" s="38"/>
      <c r="I269" s="38"/>
      <c r="J269" s="38"/>
      <c r="K269" s="38"/>
      <c r="L269" s="38" t="s">
        <v>62</v>
      </c>
      <c r="M269" s="38"/>
      <c r="N269" s="38"/>
      <c r="O269" s="38"/>
      <c r="P269" s="38" t="s">
        <v>64</v>
      </c>
      <c r="Q269" s="38" t="s">
        <v>60</v>
      </c>
      <c r="R269" s="38"/>
      <c r="S269" s="38"/>
      <c r="T269" s="38"/>
      <c r="U269" s="38"/>
      <c r="V269" s="38"/>
      <c r="W269" s="38"/>
      <c r="X269" s="38" t="s">
        <v>77</v>
      </c>
      <c r="Y269" s="38"/>
      <c r="Z269" s="38"/>
      <c r="AA269" s="38" t="s">
        <v>77</v>
      </c>
      <c r="AB269" s="38"/>
      <c r="AC269" s="38"/>
      <c r="AD269" s="38"/>
      <c r="AE269" s="38"/>
      <c r="AF269" s="38"/>
      <c r="AG269" s="38" t="s">
        <v>60</v>
      </c>
      <c r="AH269" s="38"/>
      <c r="AI269" s="38" t="s">
        <v>60</v>
      </c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</row>
    <row r="270" spans="1:45">
      <c r="A270" s="34">
        <f t="shared" si="24"/>
        <v>2023</v>
      </c>
      <c r="B270" s="35">
        <f t="shared" si="25"/>
        <v>9</v>
      </c>
      <c r="C270" s="35">
        <f t="shared" si="26"/>
        <v>21</v>
      </c>
      <c r="D270" s="36">
        <f t="shared" si="27"/>
        <v>45190</v>
      </c>
      <c r="E270" s="37" t="str">
        <f t="shared" si="23"/>
        <v>czwartek</v>
      </c>
      <c r="F270" s="38"/>
      <c r="G270" s="38"/>
      <c r="H270" s="38"/>
      <c r="I270" s="38"/>
      <c r="J270" s="38"/>
      <c r="K270" s="38"/>
      <c r="L270" s="38" t="s">
        <v>62</v>
      </c>
      <c r="M270" s="38"/>
      <c r="N270" s="38"/>
      <c r="O270" s="38"/>
      <c r="P270" s="38" t="s">
        <v>64</v>
      </c>
      <c r="Q270" s="38" t="s">
        <v>65</v>
      </c>
      <c r="R270" s="38"/>
      <c r="S270" s="38"/>
      <c r="T270" s="38"/>
      <c r="U270" s="38"/>
      <c r="V270" s="38"/>
      <c r="W270" s="38"/>
      <c r="X270" s="38" t="s">
        <v>77</v>
      </c>
      <c r="Y270" s="38"/>
      <c r="Z270" s="38"/>
      <c r="AA270" s="38" t="s">
        <v>77</v>
      </c>
      <c r="AB270" s="38"/>
      <c r="AC270" s="38"/>
      <c r="AD270" s="38"/>
      <c r="AE270" s="38"/>
      <c r="AF270" s="38"/>
      <c r="AG270" s="38" t="s">
        <v>60</v>
      </c>
      <c r="AH270" s="38"/>
      <c r="AI270" s="38" t="s">
        <v>60</v>
      </c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</row>
    <row r="271" spans="1:45">
      <c r="A271" s="34">
        <f t="shared" si="24"/>
        <v>2023</v>
      </c>
      <c r="B271" s="35">
        <f t="shared" si="25"/>
        <v>9</v>
      </c>
      <c r="C271" s="35">
        <f t="shared" si="26"/>
        <v>22</v>
      </c>
      <c r="D271" s="36">
        <f t="shared" si="27"/>
        <v>45191</v>
      </c>
      <c r="E271" s="37" t="str">
        <f t="shared" si="23"/>
        <v>piątek</v>
      </c>
      <c r="F271" s="38"/>
      <c r="G271" s="38"/>
      <c r="H271" s="38"/>
      <c r="I271" s="38"/>
      <c r="J271" s="38"/>
      <c r="K271" s="38"/>
      <c r="L271" s="38" t="s">
        <v>62</v>
      </c>
      <c r="M271" s="38"/>
      <c r="N271" s="38"/>
      <c r="O271" s="38"/>
      <c r="P271" s="38" t="s">
        <v>60</v>
      </c>
      <c r="Q271" s="38" t="s">
        <v>65</v>
      </c>
      <c r="R271" s="38"/>
      <c r="S271" s="38"/>
      <c r="T271" s="38"/>
      <c r="U271" s="38"/>
      <c r="V271" s="38"/>
      <c r="W271" s="38"/>
      <c r="X271" s="38" t="s">
        <v>77</v>
      </c>
      <c r="Y271" s="38"/>
      <c r="Z271" s="38"/>
      <c r="AA271" s="38" t="s">
        <v>77</v>
      </c>
      <c r="AB271" s="38"/>
      <c r="AC271" s="38"/>
      <c r="AD271" s="38"/>
      <c r="AE271" s="38"/>
      <c r="AF271" s="38"/>
      <c r="AG271" s="38" t="s">
        <v>60</v>
      </c>
      <c r="AH271" s="38"/>
      <c r="AI271" s="38" t="s">
        <v>60</v>
      </c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</row>
    <row r="272" spans="1:45">
      <c r="A272" s="34">
        <f t="shared" si="24"/>
        <v>2023</v>
      </c>
      <c r="B272" s="35">
        <f t="shared" si="25"/>
        <v>9</v>
      </c>
      <c r="C272" s="35">
        <f t="shared" si="26"/>
        <v>23</v>
      </c>
      <c r="D272" s="36">
        <f t="shared" si="27"/>
        <v>45192</v>
      </c>
      <c r="E272" s="37" t="str">
        <f t="shared" si="23"/>
        <v>sobota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</row>
    <row r="273" spans="1:45">
      <c r="A273" s="34">
        <f t="shared" si="24"/>
        <v>2023</v>
      </c>
      <c r="B273" s="35">
        <f t="shared" si="25"/>
        <v>9</v>
      </c>
      <c r="C273" s="35">
        <f t="shared" si="26"/>
        <v>24</v>
      </c>
      <c r="D273" s="36">
        <f t="shared" si="27"/>
        <v>45193</v>
      </c>
      <c r="E273" s="37" t="str">
        <f t="shared" si="23"/>
        <v>niedziela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</row>
    <row r="274" spans="1:45">
      <c r="A274" s="34">
        <f t="shared" si="24"/>
        <v>2023</v>
      </c>
      <c r="B274" s="35">
        <f t="shared" si="25"/>
        <v>9</v>
      </c>
      <c r="C274" s="35">
        <f t="shared" si="26"/>
        <v>25</v>
      </c>
      <c r="D274" s="36">
        <f t="shared" si="27"/>
        <v>45194</v>
      </c>
      <c r="E274" s="37" t="str">
        <f t="shared" si="23"/>
        <v>poniedziałek</v>
      </c>
      <c r="F274" s="38"/>
      <c r="G274" s="38"/>
      <c r="H274" s="38"/>
      <c r="I274" s="38"/>
      <c r="J274" s="38"/>
      <c r="K274" s="38"/>
      <c r="L274" s="38" t="s">
        <v>62</v>
      </c>
      <c r="M274" s="38"/>
      <c r="N274" s="38"/>
      <c r="O274" s="38"/>
      <c r="P274" s="38" t="s">
        <v>64</v>
      </c>
      <c r="Q274" s="38" t="s">
        <v>60</v>
      </c>
      <c r="R274" s="38"/>
      <c r="S274" s="38"/>
      <c r="T274" s="38"/>
      <c r="U274" s="38"/>
      <c r="V274" s="38"/>
      <c r="W274" s="38"/>
      <c r="X274" s="38" t="s">
        <v>77</v>
      </c>
      <c r="Y274" s="38"/>
      <c r="Z274" s="38"/>
      <c r="AA274" s="38"/>
      <c r="AB274" s="38"/>
      <c r="AC274" s="38"/>
      <c r="AD274" s="38"/>
      <c r="AE274" s="38"/>
      <c r="AF274" s="38"/>
      <c r="AG274" s="38" t="s">
        <v>60</v>
      </c>
      <c r="AH274" s="38"/>
      <c r="AI274" s="38" t="s">
        <v>60</v>
      </c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</row>
    <row r="275" spans="1:45">
      <c r="A275" s="34">
        <f t="shared" si="24"/>
        <v>2023</v>
      </c>
      <c r="B275" s="35">
        <f t="shared" si="25"/>
        <v>9</v>
      </c>
      <c r="C275" s="35">
        <f t="shared" si="26"/>
        <v>26</v>
      </c>
      <c r="D275" s="36">
        <f t="shared" si="27"/>
        <v>45195</v>
      </c>
      <c r="E275" s="37" t="str">
        <f t="shared" si="23"/>
        <v>wtorek</v>
      </c>
      <c r="F275" s="38"/>
      <c r="G275" s="38"/>
      <c r="H275" s="38"/>
      <c r="I275" s="38"/>
      <c r="J275" s="38"/>
      <c r="K275" s="38"/>
      <c r="L275" s="38" t="s">
        <v>62</v>
      </c>
      <c r="M275" s="38"/>
      <c r="N275" s="38"/>
      <c r="O275" s="38"/>
      <c r="P275" s="38" t="s">
        <v>64</v>
      </c>
      <c r="Q275" s="38" t="s">
        <v>65</v>
      </c>
      <c r="R275" s="38"/>
      <c r="S275" s="38"/>
      <c r="T275" s="38"/>
      <c r="U275" s="38"/>
      <c r="V275" s="38"/>
      <c r="W275" s="38"/>
      <c r="X275" s="38" t="s">
        <v>77</v>
      </c>
      <c r="Y275" s="38"/>
      <c r="Z275" s="38"/>
      <c r="AA275" s="38"/>
      <c r="AB275" s="38"/>
      <c r="AC275" s="38"/>
      <c r="AD275" s="38"/>
      <c r="AE275" s="38"/>
      <c r="AF275" s="38"/>
      <c r="AG275" s="38" t="s">
        <v>60</v>
      </c>
      <c r="AH275" s="38"/>
      <c r="AI275" s="38" t="s">
        <v>60</v>
      </c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</row>
    <row r="276" spans="1:45">
      <c r="A276" s="34">
        <f t="shared" si="24"/>
        <v>2023</v>
      </c>
      <c r="B276" s="35">
        <f t="shared" si="25"/>
        <v>9</v>
      </c>
      <c r="C276" s="35">
        <f t="shared" si="26"/>
        <v>27</v>
      </c>
      <c r="D276" s="36">
        <f t="shared" si="27"/>
        <v>45196</v>
      </c>
      <c r="E276" s="37" t="str">
        <f t="shared" si="23"/>
        <v>środa</v>
      </c>
      <c r="F276" s="38"/>
      <c r="G276" s="38"/>
      <c r="H276" s="38"/>
      <c r="I276" s="38"/>
      <c r="J276" s="38"/>
      <c r="K276" s="38"/>
      <c r="L276" s="38" t="s">
        <v>62</v>
      </c>
      <c r="M276" s="38"/>
      <c r="N276" s="38"/>
      <c r="O276" s="38"/>
      <c r="P276" s="38" t="s">
        <v>64</v>
      </c>
      <c r="Q276" s="38" t="s">
        <v>65</v>
      </c>
      <c r="R276" s="38"/>
      <c r="S276" s="38"/>
      <c r="T276" s="38"/>
      <c r="U276" s="38"/>
      <c r="V276" s="38"/>
      <c r="W276" s="38"/>
      <c r="X276" s="38" t="s">
        <v>77</v>
      </c>
      <c r="Y276" s="38"/>
      <c r="Z276" s="38"/>
      <c r="AA276" s="38"/>
      <c r="AB276" s="38"/>
      <c r="AC276" s="38"/>
      <c r="AD276" s="38"/>
      <c r="AE276" s="38"/>
      <c r="AF276" s="38"/>
      <c r="AG276" s="38" t="s">
        <v>60</v>
      </c>
      <c r="AH276" s="38"/>
      <c r="AI276" s="38" t="s">
        <v>60</v>
      </c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</row>
    <row r="277" spans="1:45">
      <c r="A277" s="34">
        <f t="shared" si="24"/>
        <v>2023</v>
      </c>
      <c r="B277" s="35">
        <f t="shared" si="25"/>
        <v>9</v>
      </c>
      <c r="C277" s="35">
        <f t="shared" si="26"/>
        <v>28</v>
      </c>
      <c r="D277" s="36">
        <f t="shared" si="27"/>
        <v>45197</v>
      </c>
      <c r="E277" s="37" t="str">
        <f t="shared" si="23"/>
        <v>czwartek</v>
      </c>
      <c r="F277" s="38"/>
      <c r="G277" s="38"/>
      <c r="H277" s="38"/>
      <c r="I277" s="38"/>
      <c r="J277" s="38"/>
      <c r="K277" s="38"/>
      <c r="L277" s="38" t="s">
        <v>62</v>
      </c>
      <c r="M277" s="38"/>
      <c r="N277" s="38"/>
      <c r="O277" s="38"/>
      <c r="P277" s="38" t="s">
        <v>64</v>
      </c>
      <c r="Q277" s="38" t="s">
        <v>65</v>
      </c>
      <c r="R277" s="38"/>
      <c r="S277" s="38"/>
      <c r="T277" s="38"/>
      <c r="U277" s="38"/>
      <c r="V277" s="38"/>
      <c r="W277" s="38"/>
      <c r="X277" s="38" t="s">
        <v>77</v>
      </c>
      <c r="Y277" s="38"/>
      <c r="Z277" s="38"/>
      <c r="AA277" s="38"/>
      <c r="AB277" s="38"/>
      <c r="AC277" s="38"/>
      <c r="AD277" s="38"/>
      <c r="AE277" s="38"/>
      <c r="AF277" s="38"/>
      <c r="AG277" s="38" t="s">
        <v>60</v>
      </c>
      <c r="AH277" s="38"/>
      <c r="AI277" s="38" t="s">
        <v>60</v>
      </c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</row>
    <row r="278" spans="1:45">
      <c r="A278" s="34">
        <f t="shared" si="24"/>
        <v>2023</v>
      </c>
      <c r="B278" s="35">
        <f t="shared" si="25"/>
        <v>9</v>
      </c>
      <c r="C278" s="35">
        <f t="shared" si="26"/>
        <v>29</v>
      </c>
      <c r="D278" s="36">
        <f t="shared" si="27"/>
        <v>45198</v>
      </c>
      <c r="E278" s="37" t="str">
        <f t="shared" si="23"/>
        <v>piątek</v>
      </c>
      <c r="F278" s="38"/>
      <c r="G278" s="38"/>
      <c r="H278" s="38"/>
      <c r="I278" s="38"/>
      <c r="J278" s="38"/>
      <c r="K278" s="38"/>
      <c r="L278" s="38" t="s">
        <v>62</v>
      </c>
      <c r="M278" s="38"/>
      <c r="N278" s="38"/>
      <c r="O278" s="38"/>
      <c r="P278" s="38" t="s">
        <v>60</v>
      </c>
      <c r="Q278" s="38" t="s">
        <v>65</v>
      </c>
      <c r="R278" s="38"/>
      <c r="S278" s="38"/>
      <c r="T278" s="38"/>
      <c r="U278" s="38"/>
      <c r="V278" s="38"/>
      <c r="W278" s="38"/>
      <c r="X278" s="38" t="s">
        <v>77</v>
      </c>
      <c r="Y278" s="38"/>
      <c r="Z278" s="38"/>
      <c r="AA278" s="38"/>
      <c r="AB278" s="38"/>
      <c r="AC278" s="38"/>
      <c r="AD278" s="38"/>
      <c r="AE278" s="38"/>
      <c r="AF278" s="38"/>
      <c r="AG278" s="38" t="s">
        <v>60</v>
      </c>
      <c r="AH278" s="38"/>
      <c r="AI278" s="38" t="s">
        <v>60</v>
      </c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</row>
    <row r="279" spans="1:45">
      <c r="A279" s="34">
        <f t="shared" si="24"/>
        <v>2023</v>
      </c>
      <c r="B279" s="35">
        <f t="shared" si="25"/>
        <v>9</v>
      </c>
      <c r="C279" s="35">
        <f t="shared" si="26"/>
        <v>30</v>
      </c>
      <c r="D279" s="36">
        <f t="shared" si="27"/>
        <v>45199</v>
      </c>
      <c r="E279" s="37" t="str">
        <f t="shared" si="23"/>
        <v>sobota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</row>
    <row r="280" spans="1:45">
      <c r="A280" s="34">
        <f t="shared" si="24"/>
        <v>2023</v>
      </c>
      <c r="B280" s="35">
        <f t="shared" si="25"/>
        <v>10</v>
      </c>
      <c r="C280" s="35">
        <f t="shared" si="26"/>
        <v>1</v>
      </c>
      <c r="D280" s="36">
        <f t="shared" si="27"/>
        <v>45200</v>
      </c>
      <c r="E280" s="37" t="str">
        <f t="shared" si="23"/>
        <v>niedziela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</row>
    <row r="281" spans="1:45">
      <c r="A281" s="34">
        <f t="shared" si="24"/>
        <v>2023</v>
      </c>
      <c r="B281" s="35">
        <f t="shared" si="25"/>
        <v>10</v>
      </c>
      <c r="C281" s="35">
        <f t="shared" si="26"/>
        <v>2</v>
      </c>
      <c r="D281" s="36">
        <f t="shared" si="27"/>
        <v>45201</v>
      </c>
      <c r="E281" s="37" t="str">
        <f t="shared" si="23"/>
        <v>poniedziałek</v>
      </c>
      <c r="F281" s="38"/>
      <c r="G281" s="38"/>
      <c r="H281" s="38"/>
      <c r="I281" s="38"/>
      <c r="J281" s="38"/>
      <c r="K281" s="38"/>
      <c r="L281" s="38" t="s">
        <v>62</v>
      </c>
      <c r="M281" s="38"/>
      <c r="N281" s="38"/>
      <c r="O281" s="38"/>
      <c r="P281" s="38" t="s">
        <v>64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 t="s">
        <v>60</v>
      </c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</row>
    <row r="282" spans="1:45">
      <c r="A282" s="34">
        <f t="shared" si="24"/>
        <v>2023</v>
      </c>
      <c r="B282" s="35">
        <f t="shared" si="25"/>
        <v>10</v>
      </c>
      <c r="C282" s="35">
        <f t="shared" si="26"/>
        <v>3</v>
      </c>
      <c r="D282" s="36">
        <f t="shared" si="27"/>
        <v>45202</v>
      </c>
      <c r="E282" s="37" t="str">
        <f t="shared" si="23"/>
        <v>wtorek</v>
      </c>
      <c r="F282" s="38"/>
      <c r="G282" s="38"/>
      <c r="H282" s="38"/>
      <c r="I282" s="38"/>
      <c r="J282" s="38"/>
      <c r="K282" s="38"/>
      <c r="L282" s="38" t="s">
        <v>62</v>
      </c>
      <c r="M282" s="38"/>
      <c r="N282" s="38"/>
      <c r="O282" s="38"/>
      <c r="P282" s="38" t="s">
        <v>64</v>
      </c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 t="s">
        <v>60</v>
      </c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</row>
    <row r="283" spans="1:45">
      <c r="A283" s="34">
        <f t="shared" si="24"/>
        <v>2023</v>
      </c>
      <c r="B283" s="35">
        <f t="shared" si="25"/>
        <v>10</v>
      </c>
      <c r="C283" s="35">
        <f t="shared" si="26"/>
        <v>4</v>
      </c>
      <c r="D283" s="36">
        <f t="shared" si="27"/>
        <v>45203</v>
      </c>
      <c r="E283" s="37" t="str">
        <f t="shared" si="23"/>
        <v>środa</v>
      </c>
      <c r="F283" s="38"/>
      <c r="G283" s="38"/>
      <c r="H283" s="38"/>
      <c r="I283" s="38"/>
      <c r="J283" s="38"/>
      <c r="K283" s="38"/>
      <c r="L283" s="38" t="s">
        <v>62</v>
      </c>
      <c r="M283" s="38"/>
      <c r="N283" s="38"/>
      <c r="O283" s="38"/>
      <c r="P283" s="38" t="s">
        <v>64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 t="s">
        <v>60</v>
      </c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</row>
    <row r="284" spans="1:45">
      <c r="A284" s="34">
        <f t="shared" si="24"/>
        <v>2023</v>
      </c>
      <c r="B284" s="35">
        <f t="shared" si="25"/>
        <v>10</v>
      </c>
      <c r="C284" s="35">
        <f t="shared" si="26"/>
        <v>5</v>
      </c>
      <c r="D284" s="36">
        <f t="shared" si="27"/>
        <v>45204</v>
      </c>
      <c r="E284" s="37" t="str">
        <f t="shared" si="23"/>
        <v>czwartek</v>
      </c>
      <c r="F284" s="38"/>
      <c r="G284" s="38"/>
      <c r="H284" s="38"/>
      <c r="I284" s="38"/>
      <c r="J284" s="38"/>
      <c r="K284" s="38"/>
      <c r="L284" s="38" t="s">
        <v>62</v>
      </c>
      <c r="M284" s="38"/>
      <c r="N284" s="38"/>
      <c r="O284" s="38"/>
      <c r="P284" s="38" t="s">
        <v>64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 t="s">
        <v>60</v>
      </c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</row>
    <row r="285" spans="1:45">
      <c r="A285" s="34">
        <f t="shared" si="24"/>
        <v>2023</v>
      </c>
      <c r="B285" s="35">
        <f t="shared" si="25"/>
        <v>10</v>
      </c>
      <c r="C285" s="35">
        <f t="shared" si="26"/>
        <v>6</v>
      </c>
      <c r="D285" s="36">
        <f t="shared" si="27"/>
        <v>45205</v>
      </c>
      <c r="E285" s="37" t="str">
        <f t="shared" si="23"/>
        <v>piątek</v>
      </c>
      <c r="F285" s="38"/>
      <c r="G285" s="38"/>
      <c r="H285" s="38"/>
      <c r="I285" s="38"/>
      <c r="J285" s="38"/>
      <c r="K285" s="38"/>
      <c r="L285" s="38" t="s">
        <v>62</v>
      </c>
      <c r="M285" s="38"/>
      <c r="N285" s="38"/>
      <c r="O285" s="38"/>
      <c r="P285" s="38" t="s">
        <v>60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 t="s">
        <v>60</v>
      </c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</row>
    <row r="286" spans="1:45">
      <c r="A286" s="34">
        <f t="shared" si="24"/>
        <v>2023</v>
      </c>
      <c r="B286" s="35">
        <f t="shared" si="25"/>
        <v>10</v>
      </c>
      <c r="C286" s="35">
        <f t="shared" si="26"/>
        <v>7</v>
      </c>
      <c r="D286" s="36">
        <f t="shared" si="27"/>
        <v>45206</v>
      </c>
      <c r="E286" s="37" t="str">
        <f t="shared" si="23"/>
        <v>sobota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</row>
    <row r="287" spans="1:45">
      <c r="A287" s="34">
        <f t="shared" si="24"/>
        <v>2023</v>
      </c>
      <c r="B287" s="35">
        <f t="shared" si="25"/>
        <v>10</v>
      </c>
      <c r="C287" s="35">
        <f t="shared" si="26"/>
        <v>8</v>
      </c>
      <c r="D287" s="36">
        <f t="shared" si="27"/>
        <v>45207</v>
      </c>
      <c r="E287" s="37" t="str">
        <f t="shared" si="23"/>
        <v>niedziela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</row>
    <row r="288" spans="1:45">
      <c r="A288" s="34">
        <f t="shared" si="24"/>
        <v>2023</v>
      </c>
      <c r="B288" s="35">
        <f t="shared" si="25"/>
        <v>10</v>
      </c>
      <c r="C288" s="35">
        <f t="shared" si="26"/>
        <v>9</v>
      </c>
      <c r="D288" s="36">
        <f t="shared" si="27"/>
        <v>45208</v>
      </c>
      <c r="E288" s="37" t="str">
        <f t="shared" si="23"/>
        <v>poniedziałek</v>
      </c>
      <c r="F288" s="38"/>
      <c r="G288" s="38"/>
      <c r="H288" s="38"/>
      <c r="I288" s="38"/>
      <c r="J288" s="38"/>
      <c r="K288" s="38"/>
      <c r="L288" s="38" t="s">
        <v>62</v>
      </c>
      <c r="M288" s="38"/>
      <c r="N288" s="38"/>
      <c r="O288" s="38"/>
      <c r="P288" s="38" t="s">
        <v>64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 t="s">
        <v>60</v>
      </c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</row>
    <row r="289" spans="1:45">
      <c r="A289" s="34">
        <f t="shared" si="24"/>
        <v>2023</v>
      </c>
      <c r="B289" s="35">
        <f t="shared" si="25"/>
        <v>10</v>
      </c>
      <c r="C289" s="35">
        <f t="shared" si="26"/>
        <v>10</v>
      </c>
      <c r="D289" s="36">
        <f t="shared" si="27"/>
        <v>45209</v>
      </c>
      <c r="E289" s="37" t="str">
        <f t="shared" si="23"/>
        <v>wtorek</v>
      </c>
      <c r="F289" s="38"/>
      <c r="G289" s="38"/>
      <c r="H289" s="38"/>
      <c r="I289" s="38"/>
      <c r="J289" s="38"/>
      <c r="K289" s="38"/>
      <c r="L289" s="38" t="s">
        <v>62</v>
      </c>
      <c r="M289" s="38"/>
      <c r="N289" s="38"/>
      <c r="O289" s="38"/>
      <c r="P289" s="38" t="s">
        <v>64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 t="s">
        <v>60</v>
      </c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</row>
    <row r="290" spans="1:45">
      <c r="A290" s="34">
        <f t="shared" si="24"/>
        <v>2023</v>
      </c>
      <c r="B290" s="35">
        <f t="shared" si="25"/>
        <v>10</v>
      </c>
      <c r="C290" s="35">
        <f t="shared" si="26"/>
        <v>11</v>
      </c>
      <c r="D290" s="36">
        <f t="shared" si="27"/>
        <v>45210</v>
      </c>
      <c r="E290" s="37" t="str">
        <f t="shared" si="23"/>
        <v>środa</v>
      </c>
      <c r="F290" s="38"/>
      <c r="G290" s="38"/>
      <c r="H290" s="38"/>
      <c r="I290" s="38"/>
      <c r="J290" s="38"/>
      <c r="K290" s="38"/>
      <c r="L290" s="38" t="s">
        <v>62</v>
      </c>
      <c r="M290" s="38"/>
      <c r="N290" s="38"/>
      <c r="O290" s="38"/>
      <c r="P290" s="38" t="s">
        <v>64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 t="s">
        <v>60</v>
      </c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</row>
    <row r="291" spans="1:45">
      <c r="A291" s="34">
        <f t="shared" si="24"/>
        <v>2023</v>
      </c>
      <c r="B291" s="35">
        <f t="shared" si="25"/>
        <v>10</v>
      </c>
      <c r="C291" s="35">
        <f t="shared" si="26"/>
        <v>12</v>
      </c>
      <c r="D291" s="36">
        <f t="shared" si="27"/>
        <v>45211</v>
      </c>
      <c r="E291" s="37" t="str">
        <f t="shared" si="23"/>
        <v>czwartek</v>
      </c>
      <c r="F291" s="38"/>
      <c r="G291" s="38"/>
      <c r="H291" s="38"/>
      <c r="I291" s="38"/>
      <c r="J291" s="38"/>
      <c r="K291" s="38"/>
      <c r="L291" s="38" t="s">
        <v>62</v>
      </c>
      <c r="M291" s="38"/>
      <c r="N291" s="38"/>
      <c r="O291" s="38"/>
      <c r="P291" s="38" t="s">
        <v>64</v>
      </c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 t="s">
        <v>60</v>
      </c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</row>
    <row r="292" spans="1:45">
      <c r="A292" s="34">
        <f t="shared" si="24"/>
        <v>2023</v>
      </c>
      <c r="B292" s="35">
        <f t="shared" si="25"/>
        <v>10</v>
      </c>
      <c r="C292" s="35">
        <f t="shared" si="26"/>
        <v>13</v>
      </c>
      <c r="D292" s="36">
        <f t="shared" si="27"/>
        <v>45212</v>
      </c>
      <c r="E292" s="37" t="str">
        <f t="shared" si="23"/>
        <v>piątek</v>
      </c>
      <c r="F292" s="38"/>
      <c r="G292" s="38"/>
      <c r="H292" s="38"/>
      <c r="I292" s="38"/>
      <c r="J292" s="38"/>
      <c r="K292" s="38"/>
      <c r="L292" s="38" t="s">
        <v>62</v>
      </c>
      <c r="M292" s="38"/>
      <c r="N292" s="38"/>
      <c r="O292" s="38"/>
      <c r="P292" s="38" t="s">
        <v>60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 t="s">
        <v>60</v>
      </c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</row>
    <row r="293" spans="1:45">
      <c r="A293" s="34">
        <f t="shared" si="24"/>
        <v>2023</v>
      </c>
      <c r="B293" s="35">
        <f t="shared" si="25"/>
        <v>10</v>
      </c>
      <c r="C293" s="35">
        <f t="shared" si="26"/>
        <v>14</v>
      </c>
      <c r="D293" s="36">
        <f t="shared" si="27"/>
        <v>45213</v>
      </c>
      <c r="E293" s="37" t="str">
        <f t="shared" si="23"/>
        <v>sobota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</row>
    <row r="294" spans="1:45">
      <c r="A294" s="34">
        <f t="shared" si="24"/>
        <v>2023</v>
      </c>
      <c r="B294" s="35">
        <f t="shared" si="25"/>
        <v>10</v>
      </c>
      <c r="C294" s="35">
        <f t="shared" si="26"/>
        <v>15</v>
      </c>
      <c r="D294" s="36">
        <f t="shared" si="27"/>
        <v>45214</v>
      </c>
      <c r="E294" s="37" t="str">
        <f t="shared" si="23"/>
        <v>niedziela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</row>
    <row r="295" spans="1:45">
      <c r="A295" s="34">
        <f t="shared" si="24"/>
        <v>2023</v>
      </c>
      <c r="B295" s="35">
        <f t="shared" si="25"/>
        <v>10</v>
      </c>
      <c r="C295" s="35">
        <f t="shared" si="26"/>
        <v>16</v>
      </c>
      <c r="D295" s="36">
        <f t="shared" si="27"/>
        <v>45215</v>
      </c>
      <c r="E295" s="37" t="str">
        <f t="shared" si="23"/>
        <v>poniedziałek</v>
      </c>
      <c r="F295" s="38"/>
      <c r="G295" s="38"/>
      <c r="H295" s="38"/>
      <c r="I295" s="38"/>
      <c r="J295" s="38"/>
      <c r="K295" s="38"/>
      <c r="L295" s="38" t="s">
        <v>62</v>
      </c>
      <c r="M295" s="38"/>
      <c r="N295" s="38"/>
      <c r="O295" s="38"/>
      <c r="P295" s="38" t="s">
        <v>64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 t="s">
        <v>60</v>
      </c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</row>
    <row r="296" spans="1:45">
      <c r="A296" s="34">
        <f t="shared" si="24"/>
        <v>2023</v>
      </c>
      <c r="B296" s="35">
        <f t="shared" si="25"/>
        <v>10</v>
      </c>
      <c r="C296" s="35">
        <f t="shared" si="26"/>
        <v>17</v>
      </c>
      <c r="D296" s="36">
        <f t="shared" si="27"/>
        <v>45216</v>
      </c>
      <c r="E296" s="37" t="str">
        <f t="shared" si="23"/>
        <v>wtorek</v>
      </c>
      <c r="F296" s="38"/>
      <c r="G296" s="38"/>
      <c r="H296" s="38"/>
      <c r="I296" s="38"/>
      <c r="J296" s="38"/>
      <c r="K296" s="38"/>
      <c r="L296" s="38" t="s">
        <v>62</v>
      </c>
      <c r="M296" s="38"/>
      <c r="N296" s="38"/>
      <c r="O296" s="38"/>
      <c r="P296" s="38" t="s">
        <v>64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 t="s">
        <v>60</v>
      </c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</row>
    <row r="297" spans="1:45">
      <c r="A297" s="34">
        <f t="shared" si="24"/>
        <v>2023</v>
      </c>
      <c r="B297" s="35">
        <f t="shared" si="25"/>
        <v>10</v>
      </c>
      <c r="C297" s="35">
        <f t="shared" si="26"/>
        <v>18</v>
      </c>
      <c r="D297" s="36">
        <f t="shared" si="27"/>
        <v>45217</v>
      </c>
      <c r="E297" s="37" t="str">
        <f t="shared" si="23"/>
        <v>środa</v>
      </c>
      <c r="F297" s="38"/>
      <c r="G297" s="38"/>
      <c r="H297" s="38"/>
      <c r="I297" s="38"/>
      <c r="J297" s="38"/>
      <c r="K297" s="38"/>
      <c r="L297" s="38" t="s">
        <v>62</v>
      </c>
      <c r="M297" s="38"/>
      <c r="N297" s="38"/>
      <c r="O297" s="38"/>
      <c r="P297" s="38" t="s">
        <v>64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 t="s">
        <v>60</v>
      </c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</row>
    <row r="298" spans="1:45">
      <c r="A298" s="34">
        <f t="shared" si="24"/>
        <v>2023</v>
      </c>
      <c r="B298" s="35">
        <f t="shared" si="25"/>
        <v>10</v>
      </c>
      <c r="C298" s="35">
        <f t="shared" si="26"/>
        <v>19</v>
      </c>
      <c r="D298" s="36">
        <f t="shared" si="27"/>
        <v>45218</v>
      </c>
      <c r="E298" s="37" t="str">
        <f t="shared" ref="E298:E310" si="28">TEXT(D298,"dddd")</f>
        <v>czwartek</v>
      </c>
      <c r="F298" s="38"/>
      <c r="G298" s="38"/>
      <c r="H298" s="38"/>
      <c r="I298" s="38"/>
      <c r="J298" s="38"/>
      <c r="K298" s="38"/>
      <c r="L298" s="38" t="s">
        <v>62</v>
      </c>
      <c r="M298" s="38"/>
      <c r="N298" s="38"/>
      <c r="O298" s="38"/>
      <c r="P298" s="38" t="s">
        <v>64</v>
      </c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 t="s">
        <v>60</v>
      </c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</row>
    <row r="299" spans="1:45">
      <c r="A299" s="34">
        <f t="shared" si="24"/>
        <v>2023</v>
      </c>
      <c r="B299" s="35">
        <f t="shared" si="25"/>
        <v>10</v>
      </c>
      <c r="C299" s="35">
        <f t="shared" si="26"/>
        <v>20</v>
      </c>
      <c r="D299" s="36">
        <f t="shared" si="27"/>
        <v>45219</v>
      </c>
      <c r="E299" s="37" t="str">
        <f t="shared" si="28"/>
        <v>piątek</v>
      </c>
      <c r="F299" s="38"/>
      <c r="G299" s="38"/>
      <c r="H299" s="38"/>
      <c r="I299" s="38"/>
      <c r="J299" s="38"/>
      <c r="K299" s="38"/>
      <c r="L299" s="38" t="s">
        <v>62</v>
      </c>
      <c r="M299" s="38"/>
      <c r="N299" s="38"/>
      <c r="O299" s="38"/>
      <c r="P299" s="38" t="s">
        <v>60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 t="s">
        <v>60</v>
      </c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</row>
    <row r="300" spans="1:45">
      <c r="A300" s="34">
        <f t="shared" si="24"/>
        <v>2023</v>
      </c>
      <c r="B300" s="35">
        <f t="shared" si="25"/>
        <v>10</v>
      </c>
      <c r="C300" s="35">
        <f t="shared" si="26"/>
        <v>21</v>
      </c>
      <c r="D300" s="36">
        <f t="shared" si="27"/>
        <v>45220</v>
      </c>
      <c r="E300" s="37" t="str">
        <f t="shared" si="28"/>
        <v>sobota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</row>
    <row r="301" spans="1:45">
      <c r="A301" s="34">
        <f t="shared" si="24"/>
        <v>2023</v>
      </c>
      <c r="B301" s="35">
        <f t="shared" si="25"/>
        <v>10</v>
      </c>
      <c r="C301" s="35">
        <f t="shared" si="26"/>
        <v>22</v>
      </c>
      <c r="D301" s="36">
        <f t="shared" si="27"/>
        <v>45221</v>
      </c>
      <c r="E301" s="37" t="str">
        <f t="shared" si="28"/>
        <v>niedziela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</row>
    <row r="302" spans="1:45">
      <c r="A302" s="34">
        <f t="shared" si="24"/>
        <v>2023</v>
      </c>
      <c r="B302" s="35">
        <f t="shared" si="25"/>
        <v>10</v>
      </c>
      <c r="C302" s="35">
        <f t="shared" si="26"/>
        <v>23</v>
      </c>
      <c r="D302" s="36">
        <f t="shared" si="27"/>
        <v>45222</v>
      </c>
      <c r="E302" s="37" t="str">
        <f t="shared" si="28"/>
        <v>poniedziałek</v>
      </c>
      <c r="F302" s="38"/>
      <c r="G302" s="38"/>
      <c r="H302" s="38"/>
      <c r="I302" s="38"/>
      <c r="J302" s="38"/>
      <c r="K302" s="38"/>
      <c r="L302" s="38" t="s">
        <v>62</v>
      </c>
      <c r="M302" s="38"/>
      <c r="N302" s="38"/>
      <c r="O302" s="38"/>
      <c r="P302" s="38" t="s">
        <v>64</v>
      </c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 t="s">
        <v>60</v>
      </c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</row>
    <row r="303" spans="1:45">
      <c r="A303" s="34">
        <f t="shared" si="24"/>
        <v>2023</v>
      </c>
      <c r="B303" s="35">
        <f t="shared" si="25"/>
        <v>10</v>
      </c>
      <c r="C303" s="35">
        <f t="shared" si="26"/>
        <v>24</v>
      </c>
      <c r="D303" s="36">
        <f t="shared" si="27"/>
        <v>45223</v>
      </c>
      <c r="E303" s="37" t="str">
        <f t="shared" si="28"/>
        <v>wtorek</v>
      </c>
      <c r="F303" s="38"/>
      <c r="G303" s="38"/>
      <c r="H303" s="38"/>
      <c r="I303" s="38"/>
      <c r="J303" s="38"/>
      <c r="K303" s="38"/>
      <c r="L303" s="38" t="s">
        <v>62</v>
      </c>
      <c r="M303" s="38"/>
      <c r="N303" s="38"/>
      <c r="O303" s="38"/>
      <c r="P303" s="38" t="s">
        <v>64</v>
      </c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 t="s">
        <v>60</v>
      </c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</row>
    <row r="304" spans="1:45">
      <c r="A304" s="34">
        <f t="shared" si="24"/>
        <v>2023</v>
      </c>
      <c r="B304" s="35">
        <f t="shared" si="25"/>
        <v>10</v>
      </c>
      <c r="C304" s="35">
        <f t="shared" si="26"/>
        <v>25</v>
      </c>
      <c r="D304" s="36">
        <f t="shared" si="27"/>
        <v>45224</v>
      </c>
      <c r="E304" s="37" t="str">
        <f t="shared" si="28"/>
        <v>środa</v>
      </c>
      <c r="F304" s="38"/>
      <c r="G304" s="38"/>
      <c r="H304" s="38"/>
      <c r="I304" s="38"/>
      <c r="J304" s="38"/>
      <c r="K304" s="38"/>
      <c r="L304" s="38" t="s">
        <v>62</v>
      </c>
      <c r="M304" s="38"/>
      <c r="N304" s="38"/>
      <c r="O304" s="38"/>
      <c r="P304" s="38" t="s">
        <v>64</v>
      </c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 t="s">
        <v>60</v>
      </c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</row>
    <row r="305" spans="1:45">
      <c r="A305" s="34">
        <f t="shared" si="24"/>
        <v>2023</v>
      </c>
      <c r="B305" s="35">
        <f t="shared" si="25"/>
        <v>10</v>
      </c>
      <c r="C305" s="35">
        <f t="shared" si="26"/>
        <v>26</v>
      </c>
      <c r="D305" s="36">
        <f t="shared" si="27"/>
        <v>45225</v>
      </c>
      <c r="E305" s="37" t="str">
        <f t="shared" si="28"/>
        <v>czwartek</v>
      </c>
      <c r="F305" s="38"/>
      <c r="G305" s="38"/>
      <c r="H305" s="38"/>
      <c r="I305" s="38"/>
      <c r="J305" s="38"/>
      <c r="K305" s="38"/>
      <c r="L305" s="38" t="s">
        <v>62</v>
      </c>
      <c r="M305" s="38"/>
      <c r="N305" s="38"/>
      <c r="O305" s="38"/>
      <c r="P305" s="38" t="s">
        <v>64</v>
      </c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 t="s">
        <v>60</v>
      </c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</row>
    <row r="306" spans="1:45">
      <c r="A306" s="34">
        <f t="shared" si="24"/>
        <v>2023</v>
      </c>
      <c r="B306" s="35">
        <f t="shared" si="25"/>
        <v>10</v>
      </c>
      <c r="C306" s="35">
        <f t="shared" si="26"/>
        <v>27</v>
      </c>
      <c r="D306" s="36">
        <f t="shared" si="27"/>
        <v>45226</v>
      </c>
      <c r="E306" s="37" t="str">
        <f t="shared" si="28"/>
        <v>piątek</v>
      </c>
      <c r="F306" s="38"/>
      <c r="G306" s="38"/>
      <c r="H306" s="38"/>
      <c r="I306" s="38"/>
      <c r="J306" s="38"/>
      <c r="K306" s="38"/>
      <c r="L306" s="38" t="s">
        <v>62</v>
      </c>
      <c r="M306" s="38"/>
      <c r="N306" s="38"/>
      <c r="O306" s="38"/>
      <c r="P306" s="38" t="s">
        <v>60</v>
      </c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 t="s">
        <v>60</v>
      </c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</row>
    <row r="307" spans="1:45">
      <c r="A307" s="34">
        <f t="shared" si="24"/>
        <v>2023</v>
      </c>
      <c r="B307" s="35">
        <f t="shared" si="25"/>
        <v>10</v>
      </c>
      <c r="C307" s="35">
        <f t="shared" si="26"/>
        <v>28</v>
      </c>
      <c r="D307" s="36">
        <f t="shared" si="27"/>
        <v>45227</v>
      </c>
      <c r="E307" s="37" t="str">
        <f t="shared" si="28"/>
        <v>sobota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</row>
    <row r="308" spans="1:45">
      <c r="A308" s="34">
        <f t="shared" si="24"/>
        <v>2023</v>
      </c>
      <c r="B308" s="35">
        <f t="shared" si="25"/>
        <v>10</v>
      </c>
      <c r="C308" s="35">
        <f t="shared" si="26"/>
        <v>29</v>
      </c>
      <c r="D308" s="36">
        <f t="shared" si="27"/>
        <v>45228</v>
      </c>
      <c r="E308" s="37" t="str">
        <f t="shared" si="28"/>
        <v>niedziela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</row>
    <row r="309" spans="1:45">
      <c r="A309" s="34">
        <f t="shared" si="24"/>
        <v>2023</v>
      </c>
      <c r="B309" s="35">
        <f t="shared" si="25"/>
        <v>10</v>
      </c>
      <c r="C309" s="35">
        <f t="shared" si="26"/>
        <v>30</v>
      </c>
      <c r="D309" s="36">
        <f t="shared" si="27"/>
        <v>45229</v>
      </c>
      <c r="E309" s="37" t="str">
        <f t="shared" si="28"/>
        <v>poniedziałek</v>
      </c>
      <c r="F309" s="38"/>
      <c r="G309" s="38"/>
      <c r="H309" s="38"/>
      <c r="I309" s="38"/>
      <c r="J309" s="38"/>
      <c r="K309" s="38"/>
      <c r="L309" s="38" t="s">
        <v>63</v>
      </c>
      <c r="M309" s="38"/>
      <c r="N309" s="38"/>
      <c r="O309" s="38"/>
      <c r="P309" s="38" t="s">
        <v>64</v>
      </c>
      <c r="Q309" s="38"/>
      <c r="R309" s="38" t="s">
        <v>63</v>
      </c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 t="s">
        <v>77</v>
      </c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</row>
    <row r="310" spans="1:45">
      <c r="A310" s="34">
        <f t="shared" si="24"/>
        <v>2023</v>
      </c>
      <c r="B310" s="35">
        <f t="shared" si="25"/>
        <v>10</v>
      </c>
      <c r="C310" s="35">
        <f t="shared" si="26"/>
        <v>31</v>
      </c>
      <c r="D310" s="36">
        <f t="shared" si="27"/>
        <v>45230</v>
      </c>
      <c r="E310" s="37" t="str">
        <f t="shared" si="28"/>
        <v>wtorek</v>
      </c>
      <c r="F310" s="38"/>
      <c r="G310" s="38"/>
      <c r="H310" s="38"/>
      <c r="I310" s="38"/>
      <c r="J310" s="38"/>
      <c r="K310" s="38"/>
      <c r="L310" s="38" t="s">
        <v>63</v>
      </c>
      <c r="M310" s="38"/>
      <c r="N310" s="38"/>
      <c r="O310" s="38"/>
      <c r="P310" s="38" t="s">
        <v>60</v>
      </c>
      <c r="Q310" s="38"/>
      <c r="R310" s="38" t="s">
        <v>63</v>
      </c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 t="s">
        <v>77</v>
      </c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</row>
    <row r="311" spans="1:45">
      <c r="A311" s="34">
        <f t="shared" si="24"/>
        <v>2023</v>
      </c>
      <c r="B311" s="35">
        <f t="shared" si="25"/>
        <v>11</v>
      </c>
      <c r="C311" s="35">
        <f t="shared" si="26"/>
        <v>1</v>
      </c>
      <c r="D311" s="36">
        <f t="shared" si="27"/>
        <v>45231</v>
      </c>
      <c r="E311" s="37" t="s">
        <v>81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</row>
    <row r="312" spans="1:45">
      <c r="A312" s="34">
        <f t="shared" si="24"/>
        <v>2023</v>
      </c>
      <c r="B312" s="35">
        <f t="shared" si="25"/>
        <v>11</v>
      </c>
      <c r="C312" s="35">
        <f t="shared" si="26"/>
        <v>2</v>
      </c>
      <c r="D312" s="36">
        <f t="shared" si="27"/>
        <v>45232</v>
      </c>
      <c r="E312" s="37" t="str">
        <f t="shared" ref="E312:E320" si="29">TEXT(D312,"dddd")</f>
        <v>czwartek</v>
      </c>
      <c r="F312" s="38"/>
      <c r="G312" s="38"/>
      <c r="H312" s="38"/>
      <c r="I312" s="38"/>
      <c r="J312" s="38"/>
      <c r="K312" s="38"/>
      <c r="L312" s="38" t="s">
        <v>62</v>
      </c>
      <c r="M312" s="38"/>
      <c r="N312" s="38"/>
      <c r="O312" s="38"/>
      <c r="P312" s="38" t="s">
        <v>64</v>
      </c>
      <c r="Q312" s="38"/>
      <c r="R312" s="38" t="s">
        <v>63</v>
      </c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 t="s">
        <v>77</v>
      </c>
      <c r="AH312" s="38"/>
      <c r="AI312" s="38" t="s">
        <v>77</v>
      </c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</row>
    <row r="313" spans="1:45">
      <c r="A313" s="34">
        <f t="shared" si="24"/>
        <v>2023</v>
      </c>
      <c r="B313" s="35">
        <f t="shared" si="25"/>
        <v>11</v>
      </c>
      <c r="C313" s="35">
        <f t="shared" si="26"/>
        <v>3</v>
      </c>
      <c r="D313" s="36">
        <f t="shared" si="27"/>
        <v>45233</v>
      </c>
      <c r="E313" s="37" t="str">
        <f t="shared" si="29"/>
        <v>piątek</v>
      </c>
      <c r="F313" s="38"/>
      <c r="G313" s="38"/>
      <c r="H313" s="38"/>
      <c r="I313" s="38"/>
      <c r="J313" s="38"/>
      <c r="K313" s="38"/>
      <c r="L313" s="38" t="s">
        <v>62</v>
      </c>
      <c r="M313" s="38"/>
      <c r="N313" s="38"/>
      <c r="O313" s="38"/>
      <c r="P313" s="38" t="s">
        <v>60</v>
      </c>
      <c r="Q313" s="38"/>
      <c r="R313" s="38" t="s">
        <v>63</v>
      </c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 t="s">
        <v>77</v>
      </c>
      <c r="AH313" s="38"/>
      <c r="AI313" s="38" t="s">
        <v>77</v>
      </c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</row>
    <row r="314" spans="1:45">
      <c r="A314" s="34">
        <f t="shared" si="24"/>
        <v>2023</v>
      </c>
      <c r="B314" s="35">
        <f t="shared" si="25"/>
        <v>11</v>
      </c>
      <c r="C314" s="35">
        <f t="shared" si="26"/>
        <v>4</v>
      </c>
      <c r="D314" s="36">
        <f t="shared" si="27"/>
        <v>45234</v>
      </c>
      <c r="E314" s="37" t="str">
        <f t="shared" si="29"/>
        <v>sobota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</row>
    <row r="315" spans="1:45">
      <c r="A315" s="34">
        <f t="shared" si="24"/>
        <v>2023</v>
      </c>
      <c r="B315" s="35">
        <f t="shared" si="25"/>
        <v>11</v>
      </c>
      <c r="C315" s="35">
        <f t="shared" si="26"/>
        <v>5</v>
      </c>
      <c r="D315" s="36">
        <f t="shared" si="27"/>
        <v>45235</v>
      </c>
      <c r="E315" s="37" t="str">
        <f t="shared" si="29"/>
        <v>niedziela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</row>
    <row r="316" spans="1:45">
      <c r="A316" s="34">
        <f t="shared" si="24"/>
        <v>2023</v>
      </c>
      <c r="B316" s="35">
        <f t="shared" si="25"/>
        <v>11</v>
      </c>
      <c r="C316" s="35">
        <f t="shared" si="26"/>
        <v>6</v>
      </c>
      <c r="D316" s="36">
        <f t="shared" si="27"/>
        <v>45236</v>
      </c>
      <c r="E316" s="37" t="str">
        <f t="shared" si="29"/>
        <v>poniedziałek</v>
      </c>
      <c r="F316" s="38"/>
      <c r="G316" s="38"/>
      <c r="H316" s="38"/>
      <c r="I316" s="38"/>
      <c r="J316" s="38"/>
      <c r="K316" s="38"/>
      <c r="L316" s="38" t="s">
        <v>62</v>
      </c>
      <c r="M316" s="38"/>
      <c r="N316" s="38"/>
      <c r="O316" s="38"/>
      <c r="P316" s="38" t="s">
        <v>64</v>
      </c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 t="s">
        <v>60</v>
      </c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</row>
    <row r="317" spans="1:45">
      <c r="A317" s="34">
        <f t="shared" si="24"/>
        <v>2023</v>
      </c>
      <c r="B317" s="35">
        <f t="shared" si="25"/>
        <v>11</v>
      </c>
      <c r="C317" s="35">
        <f t="shared" si="26"/>
        <v>7</v>
      </c>
      <c r="D317" s="36">
        <f t="shared" si="27"/>
        <v>45237</v>
      </c>
      <c r="E317" s="37" t="str">
        <f t="shared" si="29"/>
        <v>wtorek</v>
      </c>
      <c r="F317" s="38"/>
      <c r="G317" s="38"/>
      <c r="H317" s="38"/>
      <c r="I317" s="38"/>
      <c r="J317" s="38"/>
      <c r="K317" s="38"/>
      <c r="L317" s="38" t="s">
        <v>62</v>
      </c>
      <c r="M317" s="38"/>
      <c r="N317" s="38"/>
      <c r="O317" s="38"/>
      <c r="P317" s="38" t="s">
        <v>64</v>
      </c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 t="s">
        <v>60</v>
      </c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</row>
    <row r="318" spans="1:45">
      <c r="A318" s="34">
        <f t="shared" si="24"/>
        <v>2023</v>
      </c>
      <c r="B318" s="35">
        <f t="shared" si="25"/>
        <v>11</v>
      </c>
      <c r="C318" s="35">
        <f t="shared" si="26"/>
        <v>8</v>
      </c>
      <c r="D318" s="36">
        <f t="shared" si="27"/>
        <v>45238</v>
      </c>
      <c r="E318" s="37" t="str">
        <f t="shared" si="29"/>
        <v>środa</v>
      </c>
      <c r="F318" s="38"/>
      <c r="G318" s="38"/>
      <c r="H318" s="38"/>
      <c r="I318" s="38"/>
      <c r="J318" s="38"/>
      <c r="K318" s="38"/>
      <c r="L318" s="38" t="s">
        <v>62</v>
      </c>
      <c r="M318" s="38"/>
      <c r="N318" s="38"/>
      <c r="O318" s="38"/>
      <c r="P318" s="38" t="s">
        <v>64</v>
      </c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 t="s">
        <v>60</v>
      </c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</row>
    <row r="319" spans="1:45">
      <c r="A319" s="34">
        <f t="shared" si="24"/>
        <v>2023</v>
      </c>
      <c r="B319" s="35">
        <f t="shared" si="25"/>
        <v>11</v>
      </c>
      <c r="C319" s="35">
        <f t="shared" si="26"/>
        <v>9</v>
      </c>
      <c r="D319" s="36">
        <f t="shared" si="27"/>
        <v>45239</v>
      </c>
      <c r="E319" s="37" t="str">
        <f t="shared" si="29"/>
        <v>czwartek</v>
      </c>
      <c r="F319" s="38"/>
      <c r="G319" s="38"/>
      <c r="H319" s="38"/>
      <c r="I319" s="38"/>
      <c r="J319" s="38"/>
      <c r="K319" s="38"/>
      <c r="L319" s="38" t="s">
        <v>62</v>
      </c>
      <c r="M319" s="38"/>
      <c r="N319" s="38"/>
      <c r="O319" s="38"/>
      <c r="P319" s="38" t="s">
        <v>64</v>
      </c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 t="s">
        <v>60</v>
      </c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</row>
    <row r="320" spans="1:45">
      <c r="A320" s="34">
        <f t="shared" si="24"/>
        <v>2023</v>
      </c>
      <c r="B320" s="35">
        <f t="shared" si="25"/>
        <v>11</v>
      </c>
      <c r="C320" s="35">
        <f t="shared" si="26"/>
        <v>10</v>
      </c>
      <c r="D320" s="36">
        <f t="shared" si="27"/>
        <v>45240</v>
      </c>
      <c r="E320" s="37" t="str">
        <f t="shared" si="29"/>
        <v>piątek</v>
      </c>
      <c r="F320" s="38"/>
      <c r="G320" s="38"/>
      <c r="H320" s="38"/>
      <c r="I320" s="38"/>
      <c r="J320" s="38"/>
      <c r="K320" s="38"/>
      <c r="L320" s="38" t="s">
        <v>62</v>
      </c>
      <c r="M320" s="38"/>
      <c r="N320" s="38"/>
      <c r="O320" s="38"/>
      <c r="P320" s="38" t="s">
        <v>60</v>
      </c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 t="s">
        <v>60</v>
      </c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</row>
    <row r="321" spans="1:45">
      <c r="A321" s="34">
        <f t="shared" si="24"/>
        <v>2023</v>
      </c>
      <c r="B321" s="35">
        <f t="shared" si="25"/>
        <v>11</v>
      </c>
      <c r="C321" s="35">
        <f t="shared" si="26"/>
        <v>11</v>
      </c>
      <c r="D321" s="36">
        <f t="shared" si="27"/>
        <v>45241</v>
      </c>
      <c r="E321" s="37" t="s">
        <v>81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</row>
    <row r="322" spans="1:45">
      <c r="A322" s="34">
        <f t="shared" si="24"/>
        <v>2023</v>
      </c>
      <c r="B322" s="35">
        <f t="shared" si="25"/>
        <v>11</v>
      </c>
      <c r="C322" s="35">
        <f t="shared" si="26"/>
        <v>12</v>
      </c>
      <c r="D322" s="36">
        <f t="shared" si="27"/>
        <v>45242</v>
      </c>
      <c r="E322" s="37" t="str">
        <f t="shared" ref="E322:E364" si="30">TEXT(D322,"dddd")</f>
        <v>niedziela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</row>
    <row r="323" spans="1:45">
      <c r="A323" s="34">
        <f t="shared" si="24"/>
        <v>2023</v>
      </c>
      <c r="B323" s="35">
        <f t="shared" si="25"/>
        <v>11</v>
      </c>
      <c r="C323" s="35">
        <f t="shared" si="26"/>
        <v>13</v>
      </c>
      <c r="D323" s="36">
        <f t="shared" si="27"/>
        <v>45243</v>
      </c>
      <c r="E323" s="37" t="str">
        <f t="shared" si="30"/>
        <v>poniedziałek</v>
      </c>
      <c r="F323" s="38"/>
      <c r="G323" s="38"/>
      <c r="H323" s="38"/>
      <c r="I323" s="38"/>
      <c r="J323" s="38"/>
      <c r="K323" s="38"/>
      <c r="L323" s="38" t="s">
        <v>62</v>
      </c>
      <c r="M323" s="38"/>
      <c r="N323" s="38"/>
      <c r="O323" s="38"/>
      <c r="P323" s="38" t="s">
        <v>64</v>
      </c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 t="s">
        <v>60</v>
      </c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</row>
    <row r="324" spans="1:45">
      <c r="A324" s="34">
        <f t="shared" si="24"/>
        <v>2023</v>
      </c>
      <c r="B324" s="35">
        <f t="shared" si="25"/>
        <v>11</v>
      </c>
      <c r="C324" s="35">
        <f t="shared" si="26"/>
        <v>14</v>
      </c>
      <c r="D324" s="36">
        <f t="shared" si="27"/>
        <v>45244</v>
      </c>
      <c r="E324" s="37" t="str">
        <f t="shared" si="30"/>
        <v>wtorek</v>
      </c>
      <c r="F324" s="38"/>
      <c r="G324" s="38"/>
      <c r="H324" s="38"/>
      <c r="I324" s="38"/>
      <c r="J324" s="38"/>
      <c r="K324" s="38"/>
      <c r="L324" s="38" t="s">
        <v>62</v>
      </c>
      <c r="M324" s="38"/>
      <c r="N324" s="38"/>
      <c r="O324" s="38"/>
      <c r="P324" s="38" t="s">
        <v>64</v>
      </c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 t="s">
        <v>101</v>
      </c>
      <c r="AE324" s="38"/>
      <c r="AF324" s="38"/>
      <c r="AG324" s="38" t="s">
        <v>60</v>
      </c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</row>
    <row r="325" spans="1:45">
      <c r="A325" s="34">
        <f t="shared" si="24"/>
        <v>2023</v>
      </c>
      <c r="B325" s="35">
        <f t="shared" si="25"/>
        <v>11</v>
      </c>
      <c r="C325" s="35">
        <f t="shared" si="26"/>
        <v>15</v>
      </c>
      <c r="D325" s="36">
        <f t="shared" si="27"/>
        <v>45245</v>
      </c>
      <c r="E325" s="37" t="str">
        <f t="shared" si="30"/>
        <v>środa</v>
      </c>
      <c r="F325" s="38"/>
      <c r="G325" s="38"/>
      <c r="H325" s="38"/>
      <c r="I325" s="38"/>
      <c r="J325" s="38"/>
      <c r="K325" s="38"/>
      <c r="L325" s="38" t="s">
        <v>62</v>
      </c>
      <c r="M325" s="38"/>
      <c r="N325" s="38"/>
      <c r="O325" s="38"/>
      <c r="P325" s="38" t="s">
        <v>64</v>
      </c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 t="s">
        <v>60</v>
      </c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</row>
    <row r="326" spans="1:45">
      <c r="A326" s="34">
        <f t="shared" si="24"/>
        <v>2023</v>
      </c>
      <c r="B326" s="35">
        <f t="shared" si="25"/>
        <v>11</v>
      </c>
      <c r="C326" s="35">
        <f t="shared" si="26"/>
        <v>16</v>
      </c>
      <c r="D326" s="36">
        <f t="shared" si="27"/>
        <v>45246</v>
      </c>
      <c r="E326" s="37" t="str">
        <f t="shared" si="30"/>
        <v>czwartek</v>
      </c>
      <c r="F326" s="38"/>
      <c r="G326" s="38"/>
      <c r="H326" s="38"/>
      <c r="I326" s="38"/>
      <c r="J326" s="38"/>
      <c r="K326" s="38"/>
      <c r="L326" s="38" t="s">
        <v>62</v>
      </c>
      <c r="M326" s="38"/>
      <c r="N326" s="38"/>
      <c r="O326" s="38"/>
      <c r="P326" s="38" t="s">
        <v>64</v>
      </c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 t="s">
        <v>60</v>
      </c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</row>
    <row r="327" spans="1:45">
      <c r="A327" s="34">
        <f t="shared" ref="A327:A377" si="31">YEAR(D327)</f>
        <v>2023</v>
      </c>
      <c r="B327" s="35">
        <f t="shared" ref="B327:B377" si="32">MONTH(D327)</f>
        <v>11</v>
      </c>
      <c r="C327" s="35">
        <f t="shared" ref="C327:C377" si="33">DAY(D327)</f>
        <v>17</v>
      </c>
      <c r="D327" s="36">
        <f t="shared" si="27"/>
        <v>45247</v>
      </c>
      <c r="E327" s="37" t="str">
        <f t="shared" si="30"/>
        <v>piątek</v>
      </c>
      <c r="F327" s="38"/>
      <c r="G327" s="38"/>
      <c r="H327" s="38"/>
      <c r="I327" s="38"/>
      <c r="J327" s="38"/>
      <c r="K327" s="38"/>
      <c r="L327" s="38" t="s">
        <v>62</v>
      </c>
      <c r="M327" s="38"/>
      <c r="N327" s="38"/>
      <c r="O327" s="38"/>
      <c r="P327" s="38" t="s">
        <v>60</v>
      </c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 t="s">
        <v>60</v>
      </c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</row>
    <row r="328" spans="1:45">
      <c r="A328" s="34">
        <f t="shared" si="31"/>
        <v>2023</v>
      </c>
      <c r="B328" s="35">
        <f t="shared" si="32"/>
        <v>11</v>
      </c>
      <c r="C328" s="35">
        <f t="shared" si="33"/>
        <v>18</v>
      </c>
      <c r="D328" s="36">
        <f t="shared" ref="D328:D377" si="34">D327+1</f>
        <v>45248</v>
      </c>
      <c r="E328" s="37" t="str">
        <f t="shared" si="30"/>
        <v>sobota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</row>
    <row r="329" spans="1:45">
      <c r="A329" s="34">
        <f t="shared" si="31"/>
        <v>2023</v>
      </c>
      <c r="B329" s="35">
        <f t="shared" si="32"/>
        <v>11</v>
      </c>
      <c r="C329" s="35">
        <f t="shared" si="33"/>
        <v>19</v>
      </c>
      <c r="D329" s="36">
        <f t="shared" si="34"/>
        <v>45249</v>
      </c>
      <c r="E329" s="37" t="str">
        <f t="shared" si="30"/>
        <v>niedziela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</row>
    <row r="330" spans="1:45">
      <c r="A330" s="34">
        <f t="shared" si="31"/>
        <v>2023</v>
      </c>
      <c r="B330" s="35">
        <f t="shared" si="32"/>
        <v>11</v>
      </c>
      <c r="C330" s="35">
        <f t="shared" si="33"/>
        <v>20</v>
      </c>
      <c r="D330" s="36">
        <f t="shared" si="34"/>
        <v>45250</v>
      </c>
      <c r="E330" s="37" t="str">
        <f t="shared" si="30"/>
        <v>poniedziałek</v>
      </c>
      <c r="F330" s="38"/>
      <c r="G330" s="38"/>
      <c r="H330" s="38"/>
      <c r="I330" s="38"/>
      <c r="J330" s="38"/>
      <c r="K330" s="38"/>
      <c r="L330" s="38" t="s">
        <v>62</v>
      </c>
      <c r="M330" s="38"/>
      <c r="N330" s="38"/>
      <c r="O330" s="38"/>
      <c r="P330" s="38" t="s">
        <v>64</v>
      </c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 t="s">
        <v>60</v>
      </c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</row>
    <row r="331" spans="1:45">
      <c r="A331" s="34">
        <f t="shared" si="31"/>
        <v>2023</v>
      </c>
      <c r="B331" s="35">
        <f t="shared" si="32"/>
        <v>11</v>
      </c>
      <c r="C331" s="35">
        <f t="shared" si="33"/>
        <v>21</v>
      </c>
      <c r="D331" s="36">
        <f t="shared" si="34"/>
        <v>45251</v>
      </c>
      <c r="E331" s="37" t="str">
        <f t="shared" si="30"/>
        <v>wtorek</v>
      </c>
      <c r="F331" s="38"/>
      <c r="G331" s="38"/>
      <c r="H331" s="38"/>
      <c r="I331" s="38"/>
      <c r="J331" s="38"/>
      <c r="K331" s="38"/>
      <c r="L331" s="38" t="s">
        <v>62</v>
      </c>
      <c r="M331" s="38"/>
      <c r="N331" s="38"/>
      <c r="O331" s="38"/>
      <c r="P331" s="38" t="s">
        <v>64</v>
      </c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 t="s">
        <v>60</v>
      </c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</row>
    <row r="332" spans="1:45">
      <c r="A332" s="34">
        <f t="shared" si="31"/>
        <v>2023</v>
      </c>
      <c r="B332" s="35">
        <f t="shared" si="32"/>
        <v>11</v>
      </c>
      <c r="C332" s="35">
        <f t="shared" si="33"/>
        <v>22</v>
      </c>
      <c r="D332" s="36">
        <f t="shared" si="34"/>
        <v>45252</v>
      </c>
      <c r="E332" s="37" t="str">
        <f t="shared" si="30"/>
        <v>środa</v>
      </c>
      <c r="F332" s="38"/>
      <c r="G332" s="38"/>
      <c r="H332" s="38"/>
      <c r="I332" s="38"/>
      <c r="J332" s="38"/>
      <c r="K332" s="38"/>
      <c r="L332" s="38" t="s">
        <v>62</v>
      </c>
      <c r="M332" s="38"/>
      <c r="N332" s="38"/>
      <c r="O332" s="38"/>
      <c r="P332" s="38" t="s">
        <v>64</v>
      </c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 t="s">
        <v>60</v>
      </c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</row>
    <row r="333" spans="1:45">
      <c r="A333" s="34">
        <f t="shared" si="31"/>
        <v>2023</v>
      </c>
      <c r="B333" s="35">
        <f t="shared" si="32"/>
        <v>11</v>
      </c>
      <c r="C333" s="35">
        <f t="shared" si="33"/>
        <v>23</v>
      </c>
      <c r="D333" s="36">
        <f t="shared" si="34"/>
        <v>45253</v>
      </c>
      <c r="E333" s="37" t="str">
        <f t="shared" si="30"/>
        <v>czwartek</v>
      </c>
      <c r="F333" s="38"/>
      <c r="G333" s="38"/>
      <c r="H333" s="38"/>
      <c r="I333" s="38"/>
      <c r="J333" s="38"/>
      <c r="K333" s="38"/>
      <c r="L333" s="38" t="s">
        <v>62</v>
      </c>
      <c r="M333" s="38"/>
      <c r="N333" s="38"/>
      <c r="O333" s="38"/>
      <c r="P333" s="38" t="s">
        <v>64</v>
      </c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 t="s">
        <v>60</v>
      </c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</row>
    <row r="334" spans="1:45">
      <c r="A334" s="34">
        <f t="shared" si="31"/>
        <v>2023</v>
      </c>
      <c r="B334" s="35">
        <f t="shared" si="32"/>
        <v>11</v>
      </c>
      <c r="C334" s="35">
        <f t="shared" si="33"/>
        <v>24</v>
      </c>
      <c r="D334" s="36">
        <f t="shared" si="34"/>
        <v>45254</v>
      </c>
      <c r="E334" s="37" t="str">
        <f t="shared" si="30"/>
        <v>piątek</v>
      </c>
      <c r="F334" s="38"/>
      <c r="G334" s="38"/>
      <c r="H334" s="38"/>
      <c r="I334" s="38"/>
      <c r="J334" s="38"/>
      <c r="K334" s="38"/>
      <c r="L334" s="38" t="s">
        <v>62</v>
      </c>
      <c r="M334" s="38"/>
      <c r="N334" s="38"/>
      <c r="O334" s="38"/>
      <c r="P334" s="38" t="s">
        <v>60</v>
      </c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 t="s">
        <v>60</v>
      </c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</row>
    <row r="335" spans="1:45">
      <c r="A335" s="34">
        <f t="shared" si="31"/>
        <v>2023</v>
      </c>
      <c r="B335" s="35">
        <f t="shared" si="32"/>
        <v>11</v>
      </c>
      <c r="C335" s="35">
        <f t="shared" si="33"/>
        <v>25</v>
      </c>
      <c r="D335" s="36">
        <f t="shared" si="34"/>
        <v>45255</v>
      </c>
      <c r="E335" s="37" t="str">
        <f t="shared" si="30"/>
        <v>sobota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</row>
    <row r="336" spans="1:45">
      <c r="A336" s="34">
        <f t="shared" si="31"/>
        <v>2023</v>
      </c>
      <c r="B336" s="35">
        <f t="shared" si="32"/>
        <v>11</v>
      </c>
      <c r="C336" s="35">
        <f t="shared" si="33"/>
        <v>26</v>
      </c>
      <c r="D336" s="36">
        <f t="shared" si="34"/>
        <v>45256</v>
      </c>
      <c r="E336" s="37" t="str">
        <f t="shared" si="30"/>
        <v>niedziela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</row>
    <row r="337" spans="1:45">
      <c r="A337" s="34">
        <f t="shared" si="31"/>
        <v>2023</v>
      </c>
      <c r="B337" s="35">
        <f t="shared" si="32"/>
        <v>11</v>
      </c>
      <c r="C337" s="35">
        <f t="shared" si="33"/>
        <v>27</v>
      </c>
      <c r="D337" s="36">
        <f t="shared" si="34"/>
        <v>45257</v>
      </c>
      <c r="E337" s="37" t="str">
        <f t="shared" si="30"/>
        <v>poniedziałek</v>
      </c>
      <c r="F337" s="38"/>
      <c r="G337" s="38"/>
      <c r="H337" s="38"/>
      <c r="I337" s="38"/>
      <c r="J337" s="38"/>
      <c r="K337" s="38"/>
      <c r="L337" s="38" t="s">
        <v>62</v>
      </c>
      <c r="M337" s="38"/>
      <c r="N337" s="38"/>
      <c r="O337" s="38"/>
      <c r="P337" s="38" t="s">
        <v>64</v>
      </c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 t="s">
        <v>60</v>
      </c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</row>
    <row r="338" spans="1:45">
      <c r="A338" s="34">
        <f t="shared" si="31"/>
        <v>2023</v>
      </c>
      <c r="B338" s="35">
        <f t="shared" si="32"/>
        <v>11</v>
      </c>
      <c r="C338" s="35">
        <f t="shared" si="33"/>
        <v>28</v>
      </c>
      <c r="D338" s="36">
        <f t="shared" si="34"/>
        <v>45258</v>
      </c>
      <c r="E338" s="37" t="str">
        <f t="shared" si="30"/>
        <v>wtorek</v>
      </c>
      <c r="F338" s="38"/>
      <c r="G338" s="38"/>
      <c r="H338" s="38"/>
      <c r="I338" s="38"/>
      <c r="J338" s="38"/>
      <c r="K338" s="38"/>
      <c r="L338" s="38" t="s">
        <v>62</v>
      </c>
      <c r="M338" s="38"/>
      <c r="N338" s="38"/>
      <c r="O338" s="38"/>
      <c r="P338" s="38" t="s">
        <v>64</v>
      </c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 t="s">
        <v>60</v>
      </c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</row>
    <row r="339" spans="1:45">
      <c r="A339" s="34">
        <f t="shared" si="31"/>
        <v>2023</v>
      </c>
      <c r="B339" s="35">
        <f t="shared" si="32"/>
        <v>11</v>
      </c>
      <c r="C339" s="35">
        <f t="shared" si="33"/>
        <v>29</v>
      </c>
      <c r="D339" s="36">
        <f t="shared" si="34"/>
        <v>45259</v>
      </c>
      <c r="E339" s="37" t="str">
        <f t="shared" si="30"/>
        <v>środa</v>
      </c>
      <c r="F339" s="38"/>
      <c r="G339" s="38"/>
      <c r="H339" s="38"/>
      <c r="I339" s="38"/>
      <c r="J339" s="38"/>
      <c r="K339" s="38"/>
      <c r="L339" s="38" t="s">
        <v>62</v>
      </c>
      <c r="M339" s="38"/>
      <c r="N339" s="38"/>
      <c r="O339" s="38"/>
      <c r="P339" s="38" t="s">
        <v>64</v>
      </c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 t="s">
        <v>60</v>
      </c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</row>
    <row r="340" spans="1:45">
      <c r="A340" s="34">
        <f t="shared" si="31"/>
        <v>2023</v>
      </c>
      <c r="B340" s="35">
        <f t="shared" si="32"/>
        <v>11</v>
      </c>
      <c r="C340" s="35">
        <f t="shared" si="33"/>
        <v>30</v>
      </c>
      <c r="D340" s="36">
        <f t="shared" si="34"/>
        <v>45260</v>
      </c>
      <c r="E340" s="37" t="str">
        <f t="shared" si="30"/>
        <v>czwartek</v>
      </c>
      <c r="F340" s="38"/>
      <c r="G340" s="38"/>
      <c r="H340" s="38"/>
      <c r="I340" s="38"/>
      <c r="J340" s="38"/>
      <c r="K340" s="38"/>
      <c r="L340" s="38" t="s">
        <v>62</v>
      </c>
      <c r="M340" s="38"/>
      <c r="N340" s="38"/>
      <c r="O340" s="38"/>
      <c r="P340" s="38" t="s">
        <v>64</v>
      </c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 t="s">
        <v>60</v>
      </c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</row>
    <row r="341" spans="1:45">
      <c r="A341" s="34">
        <f t="shared" si="31"/>
        <v>2023</v>
      </c>
      <c r="B341" s="35">
        <f t="shared" si="32"/>
        <v>12</v>
      </c>
      <c r="C341" s="35">
        <f t="shared" si="33"/>
        <v>1</v>
      </c>
      <c r="D341" s="36">
        <f t="shared" si="34"/>
        <v>45261</v>
      </c>
      <c r="E341" s="37" t="str">
        <f t="shared" si="30"/>
        <v>piątek</v>
      </c>
      <c r="F341" s="38"/>
      <c r="G341" s="38"/>
      <c r="H341" s="38"/>
      <c r="I341" s="38"/>
      <c r="J341" s="38"/>
      <c r="K341" s="38"/>
      <c r="L341" s="38" t="s">
        <v>62</v>
      </c>
      <c r="M341" s="38"/>
      <c r="N341" s="38"/>
      <c r="O341" s="38"/>
      <c r="P341" s="38" t="s">
        <v>60</v>
      </c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 t="s">
        <v>60</v>
      </c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</row>
    <row r="342" spans="1:45">
      <c r="A342" s="34">
        <f t="shared" si="31"/>
        <v>2023</v>
      </c>
      <c r="B342" s="35">
        <f t="shared" si="32"/>
        <v>12</v>
      </c>
      <c r="C342" s="35">
        <f t="shared" si="33"/>
        <v>2</v>
      </c>
      <c r="D342" s="36">
        <f t="shared" si="34"/>
        <v>45262</v>
      </c>
      <c r="E342" s="37" t="str">
        <f t="shared" si="30"/>
        <v>sobota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</row>
    <row r="343" spans="1:45">
      <c r="A343" s="34">
        <f t="shared" si="31"/>
        <v>2023</v>
      </c>
      <c r="B343" s="35">
        <f t="shared" si="32"/>
        <v>12</v>
      </c>
      <c r="C343" s="35">
        <f t="shared" si="33"/>
        <v>3</v>
      </c>
      <c r="D343" s="36">
        <f t="shared" si="34"/>
        <v>45263</v>
      </c>
      <c r="E343" s="37" t="str">
        <f t="shared" si="30"/>
        <v>niedziela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</row>
    <row r="344" spans="1:45">
      <c r="A344" s="34">
        <f t="shared" si="31"/>
        <v>2023</v>
      </c>
      <c r="B344" s="35">
        <f t="shared" si="32"/>
        <v>12</v>
      </c>
      <c r="C344" s="35">
        <f t="shared" si="33"/>
        <v>4</v>
      </c>
      <c r="D344" s="36">
        <f t="shared" si="34"/>
        <v>45264</v>
      </c>
      <c r="E344" s="37" t="str">
        <f t="shared" si="30"/>
        <v>poniedziałek</v>
      </c>
      <c r="F344" s="38"/>
      <c r="G344" s="38"/>
      <c r="H344" s="38"/>
      <c r="I344" s="38"/>
      <c r="J344" s="38"/>
      <c r="K344" s="38"/>
      <c r="L344" s="38" t="s">
        <v>62</v>
      </c>
      <c r="M344" s="38"/>
      <c r="N344" s="38"/>
      <c r="O344" s="38"/>
      <c r="P344" s="38" t="s">
        <v>64</v>
      </c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 t="s">
        <v>60</v>
      </c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</row>
    <row r="345" spans="1:45">
      <c r="A345" s="34">
        <f t="shared" si="31"/>
        <v>2023</v>
      </c>
      <c r="B345" s="35">
        <f t="shared" si="32"/>
        <v>12</v>
      </c>
      <c r="C345" s="35">
        <f t="shared" si="33"/>
        <v>5</v>
      </c>
      <c r="D345" s="36">
        <f t="shared" si="34"/>
        <v>45265</v>
      </c>
      <c r="E345" s="37" t="str">
        <f t="shared" si="30"/>
        <v>wtorek</v>
      </c>
      <c r="F345" s="38"/>
      <c r="G345" s="38"/>
      <c r="H345" s="38"/>
      <c r="I345" s="38"/>
      <c r="J345" s="38"/>
      <c r="K345" s="38"/>
      <c r="L345" s="38" t="s">
        <v>62</v>
      </c>
      <c r="M345" s="38"/>
      <c r="N345" s="38"/>
      <c r="O345" s="38"/>
      <c r="P345" s="38" t="s">
        <v>64</v>
      </c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 t="s">
        <v>60</v>
      </c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</row>
    <row r="346" spans="1:45">
      <c r="A346" s="34">
        <f t="shared" si="31"/>
        <v>2023</v>
      </c>
      <c r="B346" s="35">
        <f t="shared" si="32"/>
        <v>12</v>
      </c>
      <c r="C346" s="35">
        <f t="shared" si="33"/>
        <v>6</v>
      </c>
      <c r="D346" s="36">
        <f t="shared" si="34"/>
        <v>45266</v>
      </c>
      <c r="E346" s="37" t="str">
        <f t="shared" si="30"/>
        <v>środa</v>
      </c>
      <c r="F346" s="38"/>
      <c r="G346" s="38"/>
      <c r="H346" s="38"/>
      <c r="I346" s="38"/>
      <c r="J346" s="38"/>
      <c r="K346" s="38"/>
      <c r="L346" s="38" t="s">
        <v>62</v>
      </c>
      <c r="M346" s="38"/>
      <c r="N346" s="38"/>
      <c r="O346" s="38"/>
      <c r="P346" s="38" t="s">
        <v>64</v>
      </c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 t="s">
        <v>60</v>
      </c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</row>
    <row r="347" spans="1:45">
      <c r="A347" s="34">
        <f t="shared" si="31"/>
        <v>2023</v>
      </c>
      <c r="B347" s="35">
        <f t="shared" si="32"/>
        <v>12</v>
      </c>
      <c r="C347" s="35">
        <f t="shared" si="33"/>
        <v>7</v>
      </c>
      <c r="D347" s="36">
        <f t="shared" si="34"/>
        <v>45267</v>
      </c>
      <c r="E347" s="37" t="str">
        <f t="shared" si="30"/>
        <v>czwartek</v>
      </c>
      <c r="F347" s="38"/>
      <c r="G347" s="38"/>
      <c r="H347" s="38"/>
      <c r="I347" s="38"/>
      <c r="J347" s="38"/>
      <c r="K347" s="38"/>
      <c r="L347" s="38" t="s">
        <v>62</v>
      </c>
      <c r="M347" s="38"/>
      <c r="N347" s="38"/>
      <c r="O347" s="38"/>
      <c r="P347" s="38" t="s">
        <v>64</v>
      </c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 t="s">
        <v>60</v>
      </c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</row>
    <row r="348" spans="1:45">
      <c r="A348" s="34">
        <f t="shared" si="31"/>
        <v>2023</v>
      </c>
      <c r="B348" s="35">
        <f t="shared" si="32"/>
        <v>12</v>
      </c>
      <c r="C348" s="35">
        <f t="shared" si="33"/>
        <v>8</v>
      </c>
      <c r="D348" s="36">
        <f t="shared" si="34"/>
        <v>45268</v>
      </c>
      <c r="E348" s="37" t="str">
        <f t="shared" si="30"/>
        <v>piątek</v>
      </c>
      <c r="F348" s="38"/>
      <c r="G348" s="38"/>
      <c r="H348" s="38"/>
      <c r="I348" s="38"/>
      <c r="J348" s="38"/>
      <c r="K348" s="38"/>
      <c r="L348" s="38" t="s">
        <v>62</v>
      </c>
      <c r="M348" s="38"/>
      <c r="N348" s="38"/>
      <c r="O348" s="38"/>
      <c r="P348" s="38" t="s">
        <v>60</v>
      </c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 t="s">
        <v>60</v>
      </c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</row>
    <row r="349" spans="1:45">
      <c r="A349" s="34">
        <f t="shared" si="31"/>
        <v>2023</v>
      </c>
      <c r="B349" s="35">
        <f t="shared" si="32"/>
        <v>12</v>
      </c>
      <c r="C349" s="35">
        <f t="shared" si="33"/>
        <v>9</v>
      </c>
      <c r="D349" s="36">
        <f t="shared" si="34"/>
        <v>45269</v>
      </c>
      <c r="E349" s="37" t="str">
        <f t="shared" si="30"/>
        <v>sobota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</row>
    <row r="350" spans="1:45">
      <c r="A350" s="34">
        <f t="shared" si="31"/>
        <v>2023</v>
      </c>
      <c r="B350" s="35">
        <f t="shared" si="32"/>
        <v>12</v>
      </c>
      <c r="C350" s="35">
        <f t="shared" si="33"/>
        <v>10</v>
      </c>
      <c r="D350" s="36">
        <f t="shared" si="34"/>
        <v>45270</v>
      </c>
      <c r="E350" s="37" t="str">
        <f t="shared" si="30"/>
        <v>niedziela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</row>
    <row r="351" spans="1:45">
      <c r="A351" s="34">
        <f t="shared" si="31"/>
        <v>2023</v>
      </c>
      <c r="B351" s="35">
        <f t="shared" si="32"/>
        <v>12</v>
      </c>
      <c r="C351" s="35">
        <f t="shared" si="33"/>
        <v>11</v>
      </c>
      <c r="D351" s="36">
        <f t="shared" si="34"/>
        <v>45271</v>
      </c>
      <c r="E351" s="37" t="str">
        <f t="shared" si="30"/>
        <v>poniedziałek</v>
      </c>
      <c r="F351" s="38"/>
      <c r="G351" s="38"/>
      <c r="H351" s="38"/>
      <c r="I351" s="38"/>
      <c r="J351" s="38"/>
      <c r="K351" s="38"/>
      <c r="L351" s="38" t="s">
        <v>62</v>
      </c>
      <c r="M351" s="38"/>
      <c r="N351" s="38"/>
      <c r="O351" s="38"/>
      <c r="P351" s="38" t="s">
        <v>64</v>
      </c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 t="s">
        <v>60</v>
      </c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</row>
    <row r="352" spans="1:45">
      <c r="A352" s="34">
        <f t="shared" si="31"/>
        <v>2023</v>
      </c>
      <c r="B352" s="35">
        <f t="shared" si="32"/>
        <v>12</v>
      </c>
      <c r="C352" s="35">
        <f t="shared" si="33"/>
        <v>12</v>
      </c>
      <c r="D352" s="36">
        <f t="shared" si="34"/>
        <v>45272</v>
      </c>
      <c r="E352" s="37" t="str">
        <f t="shared" si="30"/>
        <v>wtorek</v>
      </c>
      <c r="F352" s="38"/>
      <c r="G352" s="38"/>
      <c r="H352" s="38"/>
      <c r="I352" s="38"/>
      <c r="J352" s="38"/>
      <c r="K352" s="38"/>
      <c r="L352" s="38" t="s">
        <v>62</v>
      </c>
      <c r="M352" s="38"/>
      <c r="N352" s="38"/>
      <c r="O352" s="38"/>
      <c r="P352" s="38" t="s">
        <v>64</v>
      </c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 t="s">
        <v>60</v>
      </c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</row>
    <row r="353" spans="1:45">
      <c r="A353" s="34">
        <f t="shared" si="31"/>
        <v>2023</v>
      </c>
      <c r="B353" s="35">
        <f t="shared" si="32"/>
        <v>12</v>
      </c>
      <c r="C353" s="35">
        <f t="shared" si="33"/>
        <v>13</v>
      </c>
      <c r="D353" s="36">
        <f t="shared" si="34"/>
        <v>45273</v>
      </c>
      <c r="E353" s="37" t="str">
        <f t="shared" si="30"/>
        <v>środa</v>
      </c>
      <c r="F353" s="38"/>
      <c r="G353" s="38"/>
      <c r="H353" s="38"/>
      <c r="I353" s="38"/>
      <c r="J353" s="38"/>
      <c r="K353" s="38"/>
      <c r="L353" s="38" t="s">
        <v>62</v>
      </c>
      <c r="M353" s="38"/>
      <c r="N353" s="38"/>
      <c r="O353" s="38"/>
      <c r="P353" s="38" t="s">
        <v>64</v>
      </c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 t="s">
        <v>60</v>
      </c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</row>
    <row r="354" spans="1:45">
      <c r="A354" s="34">
        <f t="shared" si="31"/>
        <v>2023</v>
      </c>
      <c r="B354" s="35">
        <f t="shared" si="32"/>
        <v>12</v>
      </c>
      <c r="C354" s="35">
        <f t="shared" si="33"/>
        <v>14</v>
      </c>
      <c r="D354" s="36">
        <f t="shared" si="34"/>
        <v>45274</v>
      </c>
      <c r="E354" s="37" t="str">
        <f t="shared" si="30"/>
        <v>czwartek</v>
      </c>
      <c r="F354" s="38"/>
      <c r="G354" s="38"/>
      <c r="H354" s="38"/>
      <c r="I354" s="38"/>
      <c r="J354" s="38"/>
      <c r="K354" s="38"/>
      <c r="L354" s="38" t="s">
        <v>62</v>
      </c>
      <c r="M354" s="38"/>
      <c r="N354" s="38"/>
      <c r="O354" s="38"/>
      <c r="P354" s="38" t="s">
        <v>64</v>
      </c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 t="s">
        <v>60</v>
      </c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</row>
    <row r="355" spans="1:45">
      <c r="A355" s="34">
        <f t="shared" si="31"/>
        <v>2023</v>
      </c>
      <c r="B355" s="35">
        <f t="shared" si="32"/>
        <v>12</v>
      </c>
      <c r="C355" s="35">
        <f t="shared" si="33"/>
        <v>15</v>
      </c>
      <c r="D355" s="36">
        <f t="shared" si="34"/>
        <v>45275</v>
      </c>
      <c r="E355" s="37" t="str">
        <f t="shared" si="30"/>
        <v>piątek</v>
      </c>
      <c r="F355" s="38"/>
      <c r="G355" s="38"/>
      <c r="H355" s="38"/>
      <c r="I355" s="38"/>
      <c r="J355" s="38"/>
      <c r="K355" s="38"/>
      <c r="L355" s="38" t="s">
        <v>62</v>
      </c>
      <c r="M355" s="38"/>
      <c r="N355" s="38"/>
      <c r="O355" s="38"/>
      <c r="P355" s="38" t="s">
        <v>60</v>
      </c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 t="s">
        <v>60</v>
      </c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</row>
    <row r="356" spans="1:45">
      <c r="A356" s="34">
        <f t="shared" si="31"/>
        <v>2023</v>
      </c>
      <c r="B356" s="35">
        <f t="shared" si="32"/>
        <v>12</v>
      </c>
      <c r="C356" s="35">
        <f t="shared" si="33"/>
        <v>16</v>
      </c>
      <c r="D356" s="36">
        <f t="shared" si="34"/>
        <v>45276</v>
      </c>
      <c r="E356" s="37" t="str">
        <f t="shared" si="30"/>
        <v>sobota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</row>
    <row r="357" spans="1:45">
      <c r="A357" s="34">
        <f t="shared" si="31"/>
        <v>2023</v>
      </c>
      <c r="B357" s="35">
        <f t="shared" si="32"/>
        <v>12</v>
      </c>
      <c r="C357" s="35">
        <f t="shared" si="33"/>
        <v>17</v>
      </c>
      <c r="D357" s="36">
        <f t="shared" si="34"/>
        <v>45277</v>
      </c>
      <c r="E357" s="37" t="str">
        <f t="shared" si="30"/>
        <v>niedziela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</row>
    <row r="358" spans="1:45">
      <c r="A358" s="34">
        <f t="shared" si="31"/>
        <v>2023</v>
      </c>
      <c r="B358" s="35">
        <f t="shared" si="32"/>
        <v>12</v>
      </c>
      <c r="C358" s="35">
        <f t="shared" si="33"/>
        <v>18</v>
      </c>
      <c r="D358" s="36">
        <f t="shared" si="34"/>
        <v>45278</v>
      </c>
      <c r="E358" s="37" t="str">
        <f t="shared" si="30"/>
        <v>poniedziałek</v>
      </c>
      <c r="F358" s="38"/>
      <c r="G358" s="38"/>
      <c r="H358" s="38"/>
      <c r="I358" s="38"/>
      <c r="J358" s="38"/>
      <c r="K358" s="38"/>
      <c r="L358" s="38" t="s">
        <v>62</v>
      </c>
      <c r="M358" s="38"/>
      <c r="N358" s="38"/>
      <c r="O358" s="38"/>
      <c r="P358" s="38" t="s">
        <v>64</v>
      </c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 t="s">
        <v>60</v>
      </c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</row>
    <row r="359" spans="1:45">
      <c r="A359" s="34">
        <f t="shared" si="31"/>
        <v>2023</v>
      </c>
      <c r="B359" s="35">
        <f t="shared" si="32"/>
        <v>12</v>
      </c>
      <c r="C359" s="35">
        <f t="shared" si="33"/>
        <v>19</v>
      </c>
      <c r="D359" s="36">
        <f t="shared" si="34"/>
        <v>45279</v>
      </c>
      <c r="E359" s="37" t="str">
        <f t="shared" si="30"/>
        <v>wtorek</v>
      </c>
      <c r="F359" s="38"/>
      <c r="G359" s="38"/>
      <c r="H359" s="38"/>
      <c r="I359" s="38"/>
      <c r="J359" s="38"/>
      <c r="K359" s="38"/>
      <c r="L359" s="38" t="s">
        <v>62</v>
      </c>
      <c r="M359" s="38"/>
      <c r="N359" s="38"/>
      <c r="O359" s="38"/>
      <c r="P359" s="38" t="s">
        <v>64</v>
      </c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 t="s">
        <v>60</v>
      </c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</row>
    <row r="360" spans="1:45">
      <c r="A360" s="34">
        <f t="shared" si="31"/>
        <v>2023</v>
      </c>
      <c r="B360" s="35">
        <f t="shared" si="32"/>
        <v>12</v>
      </c>
      <c r="C360" s="35">
        <f t="shared" si="33"/>
        <v>20</v>
      </c>
      <c r="D360" s="36">
        <f t="shared" si="34"/>
        <v>45280</v>
      </c>
      <c r="E360" s="37" t="str">
        <f t="shared" si="30"/>
        <v>środa</v>
      </c>
      <c r="F360" s="38"/>
      <c r="G360" s="38"/>
      <c r="H360" s="38"/>
      <c r="I360" s="38"/>
      <c r="J360" s="38"/>
      <c r="K360" s="38"/>
      <c r="L360" s="38" t="s">
        <v>62</v>
      </c>
      <c r="M360" s="38"/>
      <c r="N360" s="38"/>
      <c r="O360" s="38"/>
      <c r="P360" s="38" t="s">
        <v>64</v>
      </c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 t="s">
        <v>60</v>
      </c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</row>
    <row r="361" spans="1:45">
      <c r="A361" s="34">
        <f t="shared" si="31"/>
        <v>2023</v>
      </c>
      <c r="B361" s="35">
        <f t="shared" si="32"/>
        <v>12</v>
      </c>
      <c r="C361" s="35">
        <f t="shared" si="33"/>
        <v>21</v>
      </c>
      <c r="D361" s="36">
        <f t="shared" si="34"/>
        <v>45281</v>
      </c>
      <c r="E361" s="37" t="str">
        <f t="shared" si="30"/>
        <v>czwartek</v>
      </c>
      <c r="F361" s="38"/>
      <c r="G361" s="38"/>
      <c r="H361" s="38"/>
      <c r="I361" s="38"/>
      <c r="J361" s="38"/>
      <c r="K361" s="38"/>
      <c r="L361" s="38" t="s">
        <v>62</v>
      </c>
      <c r="M361" s="38"/>
      <c r="N361" s="38"/>
      <c r="O361" s="38"/>
      <c r="P361" s="38" t="s">
        <v>64</v>
      </c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 t="s">
        <v>60</v>
      </c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</row>
    <row r="362" spans="1:45">
      <c r="A362" s="34">
        <f t="shared" si="31"/>
        <v>2023</v>
      </c>
      <c r="B362" s="35">
        <f t="shared" si="32"/>
        <v>12</v>
      </c>
      <c r="C362" s="35">
        <f t="shared" si="33"/>
        <v>22</v>
      </c>
      <c r="D362" s="36">
        <f t="shared" si="34"/>
        <v>45282</v>
      </c>
      <c r="E362" s="37" t="str">
        <f t="shared" si="30"/>
        <v>piątek</v>
      </c>
      <c r="F362" s="38"/>
      <c r="G362" s="38"/>
      <c r="H362" s="38"/>
      <c r="I362" s="38"/>
      <c r="J362" s="38"/>
      <c r="K362" s="38"/>
      <c r="L362" s="38" t="s">
        <v>62</v>
      </c>
      <c r="M362" s="38"/>
      <c r="N362" s="38"/>
      <c r="O362" s="38"/>
      <c r="P362" s="38" t="s">
        <v>60</v>
      </c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 t="s">
        <v>60</v>
      </c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</row>
    <row r="363" spans="1:45">
      <c r="A363" s="34">
        <f t="shared" si="31"/>
        <v>2023</v>
      </c>
      <c r="B363" s="35">
        <f t="shared" si="32"/>
        <v>12</v>
      </c>
      <c r="C363" s="35">
        <f t="shared" si="33"/>
        <v>23</v>
      </c>
      <c r="D363" s="36">
        <f t="shared" si="34"/>
        <v>45283</v>
      </c>
      <c r="E363" s="37" t="str">
        <f t="shared" si="30"/>
        <v>sobota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</row>
    <row r="364" spans="1:45">
      <c r="A364" s="34">
        <f t="shared" si="31"/>
        <v>2023</v>
      </c>
      <c r="B364" s="35">
        <f t="shared" si="32"/>
        <v>12</v>
      </c>
      <c r="C364" s="35">
        <f t="shared" si="33"/>
        <v>24</v>
      </c>
      <c r="D364" s="36">
        <f t="shared" si="34"/>
        <v>45284</v>
      </c>
      <c r="E364" s="37" t="str">
        <f t="shared" si="30"/>
        <v>niedziela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</row>
    <row r="365" spans="1:45">
      <c r="A365" s="34">
        <f t="shared" si="31"/>
        <v>2023</v>
      </c>
      <c r="B365" s="35">
        <f t="shared" si="32"/>
        <v>12</v>
      </c>
      <c r="C365" s="35">
        <f t="shared" si="33"/>
        <v>25</v>
      </c>
      <c r="D365" s="36">
        <f t="shared" si="34"/>
        <v>45285</v>
      </c>
      <c r="E365" s="37" t="s">
        <v>81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</row>
    <row r="366" spans="1:45">
      <c r="A366" s="34">
        <f t="shared" si="31"/>
        <v>2023</v>
      </c>
      <c r="B366" s="35">
        <f t="shared" si="32"/>
        <v>12</v>
      </c>
      <c r="C366" s="35">
        <f t="shared" si="33"/>
        <v>26</v>
      </c>
      <c r="D366" s="36">
        <f t="shared" si="34"/>
        <v>45286</v>
      </c>
      <c r="E366" s="37" t="s">
        <v>81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</row>
    <row r="367" spans="1:45">
      <c r="A367" s="34">
        <f t="shared" si="31"/>
        <v>2023</v>
      </c>
      <c r="B367" s="35">
        <f t="shared" si="32"/>
        <v>12</v>
      </c>
      <c r="C367" s="35">
        <f t="shared" si="33"/>
        <v>27</v>
      </c>
      <c r="D367" s="36">
        <f t="shared" si="34"/>
        <v>45287</v>
      </c>
      <c r="E367" s="37" t="str">
        <f>TEXT(D367,"dddd")</f>
        <v>środa</v>
      </c>
      <c r="F367" s="38"/>
      <c r="G367" s="38"/>
      <c r="H367" s="38"/>
      <c r="I367" s="38"/>
      <c r="J367" s="38"/>
      <c r="K367" s="38"/>
      <c r="L367" s="38" t="s">
        <v>63</v>
      </c>
      <c r="M367" s="38"/>
      <c r="N367" s="38"/>
      <c r="O367" s="38" t="s">
        <v>63</v>
      </c>
      <c r="P367" s="38" t="s">
        <v>64</v>
      </c>
      <c r="Q367" s="38"/>
      <c r="R367" s="38" t="s">
        <v>63</v>
      </c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 t="s">
        <v>60</v>
      </c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</row>
    <row r="368" spans="1:45">
      <c r="A368" s="34">
        <f t="shared" si="31"/>
        <v>2023</v>
      </c>
      <c r="B368" s="35">
        <f t="shared" si="32"/>
        <v>12</v>
      </c>
      <c r="C368" s="35">
        <f t="shared" si="33"/>
        <v>28</v>
      </c>
      <c r="D368" s="36">
        <f t="shared" si="34"/>
        <v>45288</v>
      </c>
      <c r="E368" s="37" t="str">
        <f>TEXT(D368,"dddd")</f>
        <v>czwartek</v>
      </c>
      <c r="F368" s="38"/>
      <c r="G368" s="38"/>
      <c r="H368" s="38"/>
      <c r="I368" s="38"/>
      <c r="J368" s="38"/>
      <c r="K368" s="38"/>
      <c r="L368" s="38" t="s">
        <v>63</v>
      </c>
      <c r="M368" s="38"/>
      <c r="N368" s="38"/>
      <c r="O368" s="38" t="s">
        <v>63</v>
      </c>
      <c r="P368" s="38" t="s">
        <v>64</v>
      </c>
      <c r="Q368" s="38"/>
      <c r="R368" s="38" t="s">
        <v>63</v>
      </c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 t="s">
        <v>60</v>
      </c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</row>
    <row r="369" spans="1:46">
      <c r="A369" s="34">
        <f t="shared" si="31"/>
        <v>2023</v>
      </c>
      <c r="B369" s="35">
        <f t="shared" si="32"/>
        <v>12</v>
      </c>
      <c r="C369" s="35">
        <f t="shared" si="33"/>
        <v>29</v>
      </c>
      <c r="D369" s="36">
        <f t="shared" si="34"/>
        <v>45289</v>
      </c>
      <c r="E369" s="37" t="str">
        <f>TEXT(D369,"dddd")</f>
        <v>piątek</v>
      </c>
      <c r="F369" s="38"/>
      <c r="G369" s="38"/>
      <c r="H369" s="38"/>
      <c r="I369" s="38"/>
      <c r="J369" s="38"/>
      <c r="K369" s="38"/>
      <c r="L369" s="38" t="s">
        <v>63</v>
      </c>
      <c r="M369" s="38"/>
      <c r="N369" s="38"/>
      <c r="O369" s="38" t="s">
        <v>63</v>
      </c>
      <c r="P369" s="38" t="s">
        <v>60</v>
      </c>
      <c r="Q369" s="38"/>
      <c r="R369" s="38" t="s">
        <v>63</v>
      </c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 t="s">
        <v>60</v>
      </c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</row>
    <row r="370" spans="1:46">
      <c r="A370" s="34">
        <f t="shared" si="31"/>
        <v>2023</v>
      </c>
      <c r="B370" s="35">
        <f t="shared" si="32"/>
        <v>12</v>
      </c>
      <c r="C370" s="35">
        <f t="shared" si="33"/>
        <v>30</v>
      </c>
      <c r="D370" s="36">
        <f t="shared" si="34"/>
        <v>45290</v>
      </c>
      <c r="E370" s="37" t="str">
        <f>TEXT(D370,"dddd")</f>
        <v>sobota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</row>
    <row r="371" spans="1:46">
      <c r="A371" s="34">
        <f t="shared" si="31"/>
        <v>2023</v>
      </c>
      <c r="B371" s="35">
        <f t="shared" si="32"/>
        <v>12</v>
      </c>
      <c r="C371" s="35">
        <f t="shared" si="33"/>
        <v>31</v>
      </c>
      <c r="D371" s="36">
        <f t="shared" si="34"/>
        <v>45291</v>
      </c>
      <c r="E371" s="37" t="str">
        <f>TEXT(D371,"dddd")</f>
        <v>niedziela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</row>
    <row r="372" spans="1:46">
      <c r="A372" s="34">
        <f t="shared" si="31"/>
        <v>2024</v>
      </c>
      <c r="B372" s="35">
        <f t="shared" si="32"/>
        <v>1</v>
      </c>
      <c r="C372" s="35">
        <f t="shared" si="33"/>
        <v>1</v>
      </c>
      <c r="D372" s="36">
        <f t="shared" si="34"/>
        <v>45292</v>
      </c>
      <c r="E372" s="37" t="s">
        <v>81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</row>
    <row r="373" spans="1:46">
      <c r="A373" s="34">
        <f t="shared" si="31"/>
        <v>2024</v>
      </c>
      <c r="B373" s="35">
        <f t="shared" si="32"/>
        <v>1</v>
      </c>
      <c r="C373" s="35">
        <f t="shared" si="33"/>
        <v>2</v>
      </c>
      <c r="D373" s="36">
        <f t="shared" si="34"/>
        <v>45293</v>
      </c>
      <c r="E373" s="37" t="str">
        <f>TEXT(D373,"dddd")</f>
        <v>wtorek</v>
      </c>
      <c r="F373" s="38"/>
      <c r="G373" s="38"/>
      <c r="H373" s="38"/>
      <c r="I373" s="38"/>
      <c r="J373" s="38"/>
      <c r="K373" s="38"/>
      <c r="L373" s="38" t="s">
        <v>62</v>
      </c>
      <c r="M373" s="38"/>
      <c r="N373" s="38"/>
      <c r="O373" s="38"/>
      <c r="P373" s="38" t="s">
        <v>64</v>
      </c>
      <c r="Q373" s="38"/>
      <c r="R373" s="38" t="s">
        <v>63</v>
      </c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</row>
    <row r="374" spans="1:46">
      <c r="A374" s="34">
        <f t="shared" si="31"/>
        <v>2024</v>
      </c>
      <c r="B374" s="35">
        <f t="shared" si="32"/>
        <v>1</v>
      </c>
      <c r="C374" s="35">
        <f t="shared" si="33"/>
        <v>3</v>
      </c>
      <c r="D374" s="36">
        <f t="shared" si="34"/>
        <v>45294</v>
      </c>
      <c r="E374" s="37" t="str">
        <f>TEXT(D374,"dddd")</f>
        <v>środa</v>
      </c>
      <c r="F374" s="38"/>
      <c r="G374" s="38"/>
      <c r="H374" s="38"/>
      <c r="I374" s="38"/>
      <c r="J374" s="38"/>
      <c r="K374" s="38"/>
      <c r="L374" s="38" t="s">
        <v>62</v>
      </c>
      <c r="M374" s="38"/>
      <c r="N374" s="38"/>
      <c r="O374" s="38"/>
      <c r="P374" s="38" t="s">
        <v>64</v>
      </c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</row>
    <row r="375" spans="1:46">
      <c r="A375" s="34">
        <f t="shared" si="31"/>
        <v>2024</v>
      </c>
      <c r="B375" s="35">
        <f t="shared" si="32"/>
        <v>1</v>
      </c>
      <c r="C375" s="35">
        <f t="shared" si="33"/>
        <v>4</v>
      </c>
      <c r="D375" s="36">
        <f t="shared" si="34"/>
        <v>45295</v>
      </c>
      <c r="E375" s="37" t="str">
        <f>TEXT(D375,"dddd")</f>
        <v>czwartek</v>
      </c>
      <c r="F375" s="38"/>
      <c r="G375" s="38"/>
      <c r="H375" s="38"/>
      <c r="I375" s="38"/>
      <c r="J375" s="38"/>
      <c r="K375" s="38"/>
      <c r="L375" s="38" t="s">
        <v>62</v>
      </c>
      <c r="M375" s="38"/>
      <c r="N375" s="38"/>
      <c r="O375" s="38"/>
      <c r="P375" s="38" t="s">
        <v>64</v>
      </c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</row>
    <row r="376" spans="1:46">
      <c r="A376" s="34">
        <f t="shared" si="31"/>
        <v>2024</v>
      </c>
      <c r="B376" s="35">
        <f t="shared" si="32"/>
        <v>1</v>
      </c>
      <c r="C376" s="35">
        <f t="shared" si="33"/>
        <v>5</v>
      </c>
      <c r="D376" s="36">
        <f t="shared" si="34"/>
        <v>45296</v>
      </c>
      <c r="E376" s="37" t="str">
        <f>TEXT(D376,"dddd")</f>
        <v>piątek</v>
      </c>
      <c r="F376" s="38"/>
      <c r="G376" s="38"/>
      <c r="H376" s="38"/>
      <c r="I376" s="38"/>
      <c r="J376" s="38"/>
      <c r="K376" s="38"/>
      <c r="L376" s="38" t="s">
        <v>62</v>
      </c>
      <c r="M376" s="38"/>
      <c r="N376" s="38"/>
      <c r="O376" s="38"/>
      <c r="P376" s="38" t="s">
        <v>60</v>
      </c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</row>
    <row r="377" spans="1:46">
      <c r="A377" s="34">
        <f t="shared" si="31"/>
        <v>2024</v>
      </c>
      <c r="B377" s="35">
        <f t="shared" si="32"/>
        <v>1</v>
      </c>
      <c r="C377" s="35">
        <f t="shared" si="33"/>
        <v>6</v>
      </c>
      <c r="D377" s="36">
        <f t="shared" si="34"/>
        <v>45297</v>
      </c>
      <c r="E377" s="37" t="str">
        <f>TEXT(D377,"dddd")</f>
        <v>sobota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</row>
    <row r="378" spans="1:46">
      <c r="A378" s="40"/>
      <c r="B378" s="40"/>
      <c r="C378" s="40"/>
      <c r="D378" s="40"/>
      <c r="E378" s="40" t="s">
        <v>102</v>
      </c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</row>
    <row r="379" spans="1:46">
      <c r="A379" s="40"/>
      <c r="B379" s="40"/>
      <c r="C379" s="40"/>
      <c r="D379" s="40"/>
      <c r="E379" s="42" t="s">
        <v>103</v>
      </c>
      <c r="F379" s="43"/>
      <c r="G379" s="43"/>
      <c r="H379" s="43"/>
      <c r="I379" s="43"/>
      <c r="J379" s="43">
        <v>26</v>
      </c>
      <c r="K379" s="43">
        <v>26</v>
      </c>
      <c r="L379" s="43">
        <v>26</v>
      </c>
      <c r="M379" s="43"/>
      <c r="N379" s="43">
        <v>26</v>
      </c>
      <c r="O379" s="43">
        <v>36</v>
      </c>
      <c r="P379" s="43">
        <v>26</v>
      </c>
      <c r="Q379" s="43">
        <v>26</v>
      </c>
      <c r="R379" s="43"/>
      <c r="S379" s="43"/>
      <c r="T379" s="43"/>
      <c r="U379" s="43"/>
      <c r="V379" s="43">
        <v>26</v>
      </c>
      <c r="W379" s="43">
        <v>26</v>
      </c>
      <c r="X379" s="43">
        <v>26</v>
      </c>
      <c r="Y379" s="43">
        <v>26</v>
      </c>
      <c r="Z379" s="43">
        <v>26</v>
      </c>
      <c r="AA379" s="43">
        <v>26</v>
      </c>
      <c r="AB379" s="43">
        <v>20</v>
      </c>
      <c r="AC379" s="43"/>
      <c r="AD379" s="43">
        <v>26</v>
      </c>
      <c r="AE379" s="43">
        <v>26</v>
      </c>
      <c r="AF379" s="43">
        <v>26</v>
      </c>
      <c r="AG379" s="43">
        <v>26</v>
      </c>
      <c r="AH379" s="43"/>
      <c r="AI379" s="43">
        <v>26</v>
      </c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33" t="s">
        <v>104</v>
      </c>
    </row>
    <row r="380" spans="1:46">
      <c r="A380" s="40"/>
      <c r="B380" s="40"/>
      <c r="C380" s="40"/>
      <c r="D380" s="40"/>
      <c r="E380" s="42" t="s">
        <v>105</v>
      </c>
      <c r="F380" s="43"/>
      <c r="G380" s="43"/>
      <c r="H380" s="43"/>
      <c r="I380" s="43"/>
      <c r="J380" s="43">
        <v>20</v>
      </c>
      <c r="K380" s="43">
        <v>22</v>
      </c>
      <c r="L380" s="43">
        <v>7</v>
      </c>
      <c r="M380" s="43"/>
      <c r="N380" s="43">
        <v>3</v>
      </c>
      <c r="O380" s="43">
        <v>4</v>
      </c>
      <c r="P380" s="43">
        <v>4</v>
      </c>
      <c r="Q380" s="43">
        <v>5</v>
      </c>
      <c r="R380" s="43"/>
      <c r="S380" s="43"/>
      <c r="T380" s="43"/>
      <c r="U380" s="43"/>
      <c r="V380" s="43">
        <v>2</v>
      </c>
      <c r="W380" s="43">
        <v>9</v>
      </c>
      <c r="X380" s="43">
        <v>14</v>
      </c>
      <c r="Y380" s="43">
        <v>8</v>
      </c>
      <c r="Z380" s="43"/>
      <c r="AA380" s="43"/>
      <c r="AB380" s="43"/>
      <c r="AC380" s="43"/>
      <c r="AD380" s="43">
        <v>15</v>
      </c>
      <c r="AE380" s="43">
        <v>0</v>
      </c>
      <c r="AF380" s="43">
        <v>0</v>
      </c>
      <c r="AG380" s="43"/>
      <c r="AH380" s="43"/>
      <c r="AI380" s="43">
        <v>9</v>
      </c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33" t="s">
        <v>106</v>
      </c>
    </row>
    <row r="381" spans="1:46">
      <c r="A381" s="40"/>
      <c r="B381" s="40"/>
      <c r="C381" s="40"/>
      <c r="D381" s="44"/>
      <c r="E381" s="42" t="s">
        <v>107</v>
      </c>
      <c r="F381" s="45">
        <f t="shared" ref="F381:AS381" si="35">F379+F380</f>
        <v>0</v>
      </c>
      <c r="G381" s="45">
        <f t="shared" si="35"/>
        <v>0</v>
      </c>
      <c r="H381" s="45">
        <f t="shared" si="35"/>
        <v>0</v>
      </c>
      <c r="I381" s="45">
        <f t="shared" si="35"/>
        <v>0</v>
      </c>
      <c r="J381" s="45">
        <f t="shared" si="35"/>
        <v>46</v>
      </c>
      <c r="K381" s="45">
        <f t="shared" si="35"/>
        <v>48</v>
      </c>
      <c r="L381" s="45">
        <f t="shared" si="35"/>
        <v>33</v>
      </c>
      <c r="M381" s="45">
        <f t="shared" si="35"/>
        <v>0</v>
      </c>
      <c r="N381" s="45">
        <f t="shared" si="35"/>
        <v>29</v>
      </c>
      <c r="O381" s="45">
        <f t="shared" si="35"/>
        <v>40</v>
      </c>
      <c r="P381" s="45">
        <f t="shared" si="35"/>
        <v>30</v>
      </c>
      <c r="Q381" s="45">
        <f t="shared" si="35"/>
        <v>31</v>
      </c>
      <c r="R381" s="45">
        <f t="shared" si="35"/>
        <v>0</v>
      </c>
      <c r="S381" s="45">
        <f t="shared" si="35"/>
        <v>0</v>
      </c>
      <c r="T381" s="45">
        <f t="shared" si="35"/>
        <v>0</v>
      </c>
      <c r="U381" s="45">
        <f t="shared" si="35"/>
        <v>0</v>
      </c>
      <c r="V381" s="45">
        <f t="shared" si="35"/>
        <v>28</v>
      </c>
      <c r="W381" s="45">
        <f t="shared" si="35"/>
        <v>35</v>
      </c>
      <c r="X381" s="45">
        <f t="shared" si="35"/>
        <v>40</v>
      </c>
      <c r="Y381" s="45">
        <f t="shared" si="35"/>
        <v>34</v>
      </c>
      <c r="Z381" s="45">
        <f t="shared" si="35"/>
        <v>26</v>
      </c>
      <c r="AA381" s="45">
        <f t="shared" si="35"/>
        <v>26</v>
      </c>
      <c r="AB381" s="45">
        <f t="shared" si="35"/>
        <v>20</v>
      </c>
      <c r="AC381" s="45">
        <f t="shared" si="35"/>
        <v>0</v>
      </c>
      <c r="AD381" s="45">
        <f t="shared" si="35"/>
        <v>41</v>
      </c>
      <c r="AE381" s="45">
        <f>AE379+AE380</f>
        <v>26</v>
      </c>
      <c r="AF381" s="45">
        <f t="shared" si="35"/>
        <v>26</v>
      </c>
      <c r="AG381" s="45">
        <f t="shared" si="35"/>
        <v>26</v>
      </c>
      <c r="AH381" s="45">
        <f t="shared" si="35"/>
        <v>0</v>
      </c>
      <c r="AI381" s="45">
        <f t="shared" si="35"/>
        <v>35</v>
      </c>
      <c r="AJ381" s="45">
        <f t="shared" si="35"/>
        <v>0</v>
      </c>
      <c r="AK381" s="45">
        <f t="shared" si="35"/>
        <v>0</v>
      </c>
      <c r="AL381" s="45">
        <f t="shared" si="35"/>
        <v>0</v>
      </c>
      <c r="AM381" s="45">
        <f t="shared" si="35"/>
        <v>0</v>
      </c>
      <c r="AN381" s="45">
        <f t="shared" si="35"/>
        <v>0</v>
      </c>
      <c r="AO381" s="45">
        <f t="shared" si="35"/>
        <v>0</v>
      </c>
      <c r="AP381" s="45">
        <f t="shared" si="35"/>
        <v>0</v>
      </c>
      <c r="AQ381" s="45">
        <f t="shared" si="35"/>
        <v>0</v>
      </c>
      <c r="AR381" s="45">
        <f t="shared" si="35"/>
        <v>0</v>
      </c>
      <c r="AS381" s="45">
        <f t="shared" si="35"/>
        <v>0</v>
      </c>
    </row>
    <row r="382" spans="1:46">
      <c r="A382" s="40"/>
      <c r="B382" s="40"/>
      <c r="C382" s="40"/>
      <c r="D382" s="44"/>
      <c r="E382" s="42" t="s">
        <v>108</v>
      </c>
      <c r="F382" s="45">
        <f t="shared" ref="F382:AS382" si="36">COUNTIF(F7:F377,"=uw")</f>
        <v>0</v>
      </c>
      <c r="G382" s="45">
        <f t="shared" si="36"/>
        <v>17</v>
      </c>
      <c r="H382" s="45">
        <f t="shared" si="36"/>
        <v>13</v>
      </c>
      <c r="I382" s="45">
        <f t="shared" si="36"/>
        <v>21</v>
      </c>
      <c r="J382" s="45">
        <f t="shared" si="36"/>
        <v>19</v>
      </c>
      <c r="K382" s="45">
        <f t="shared" si="36"/>
        <v>9</v>
      </c>
      <c r="L382" s="45">
        <f t="shared" si="36"/>
        <v>25</v>
      </c>
      <c r="M382" s="45">
        <f t="shared" si="36"/>
        <v>20</v>
      </c>
      <c r="N382" s="45">
        <f t="shared" si="36"/>
        <v>12</v>
      </c>
      <c r="O382" s="45">
        <f t="shared" si="36"/>
        <v>24</v>
      </c>
      <c r="P382" s="45">
        <f t="shared" si="36"/>
        <v>21</v>
      </c>
      <c r="Q382" s="45">
        <f t="shared" si="36"/>
        <v>27</v>
      </c>
      <c r="R382" s="45">
        <f t="shared" si="36"/>
        <v>34</v>
      </c>
      <c r="S382" s="45">
        <f t="shared" si="36"/>
        <v>13</v>
      </c>
      <c r="T382" s="45">
        <f t="shared" si="36"/>
        <v>15</v>
      </c>
      <c r="U382" s="45">
        <f t="shared" si="36"/>
        <v>0</v>
      </c>
      <c r="V382" s="45">
        <f t="shared" si="36"/>
        <v>20</v>
      </c>
      <c r="W382" s="45">
        <f t="shared" si="36"/>
        <v>19</v>
      </c>
      <c r="X382" s="45">
        <f t="shared" si="36"/>
        <v>22</v>
      </c>
      <c r="Y382" s="45">
        <f t="shared" si="36"/>
        <v>17</v>
      </c>
      <c r="Z382" s="45">
        <f t="shared" si="36"/>
        <v>17</v>
      </c>
      <c r="AA382" s="45">
        <f t="shared" si="36"/>
        <v>23</v>
      </c>
      <c r="AB382" s="45">
        <f t="shared" si="36"/>
        <v>9</v>
      </c>
      <c r="AC382" s="45">
        <f t="shared" si="36"/>
        <v>16</v>
      </c>
      <c r="AD382" s="45">
        <f t="shared" si="36"/>
        <v>12</v>
      </c>
      <c r="AE382" s="45">
        <f>COUNTIF(AE7:AE377,"=uw")</f>
        <v>8</v>
      </c>
      <c r="AF382" s="45">
        <f t="shared" si="36"/>
        <v>18</v>
      </c>
      <c r="AG382" s="45">
        <f t="shared" si="36"/>
        <v>23</v>
      </c>
      <c r="AH382" s="45">
        <f t="shared" si="36"/>
        <v>3</v>
      </c>
      <c r="AI382" s="45">
        <f t="shared" si="36"/>
        <v>22</v>
      </c>
      <c r="AJ382" s="45">
        <f t="shared" si="36"/>
        <v>5</v>
      </c>
      <c r="AK382" s="45">
        <f t="shared" si="36"/>
        <v>5</v>
      </c>
      <c r="AL382" s="45">
        <f t="shared" si="36"/>
        <v>2</v>
      </c>
      <c r="AM382" s="45">
        <f t="shared" si="36"/>
        <v>0</v>
      </c>
      <c r="AN382" s="45">
        <f t="shared" si="36"/>
        <v>0</v>
      </c>
      <c r="AO382" s="45">
        <f t="shared" si="36"/>
        <v>0</v>
      </c>
      <c r="AP382" s="45">
        <f t="shared" si="36"/>
        <v>0</v>
      </c>
      <c r="AQ382" s="45">
        <f t="shared" si="36"/>
        <v>0</v>
      </c>
      <c r="AR382" s="45">
        <f t="shared" si="36"/>
        <v>0</v>
      </c>
      <c r="AS382" s="45">
        <f t="shared" si="36"/>
        <v>0</v>
      </c>
      <c r="AT382" s="33" t="s">
        <v>109</v>
      </c>
    </row>
    <row r="383" spans="1:46">
      <c r="A383" s="40"/>
      <c r="B383" s="40"/>
      <c r="C383" s="40"/>
      <c r="D383" s="44"/>
      <c r="E383" s="42" t="s">
        <v>110</v>
      </c>
      <c r="F383" s="45">
        <f t="shared" ref="F383:AS383" si="37">COUNTIF(F7:F377,"=op")</f>
        <v>0</v>
      </c>
      <c r="G383" s="45">
        <f t="shared" si="37"/>
        <v>0</v>
      </c>
      <c r="H383" s="45">
        <f t="shared" si="37"/>
        <v>0</v>
      </c>
      <c r="I383" s="45">
        <f t="shared" si="37"/>
        <v>0</v>
      </c>
      <c r="J383" s="45">
        <f t="shared" si="37"/>
        <v>0</v>
      </c>
      <c r="K383" s="45">
        <f t="shared" si="37"/>
        <v>0</v>
      </c>
      <c r="L383" s="45">
        <f t="shared" si="37"/>
        <v>0</v>
      </c>
      <c r="M383" s="45">
        <f t="shared" si="37"/>
        <v>0</v>
      </c>
      <c r="N383" s="45">
        <f t="shared" si="37"/>
        <v>0</v>
      </c>
      <c r="O383" s="45">
        <f t="shared" si="37"/>
        <v>0</v>
      </c>
      <c r="P383" s="45">
        <f t="shared" si="37"/>
        <v>0</v>
      </c>
      <c r="Q383" s="45">
        <f t="shared" si="37"/>
        <v>0</v>
      </c>
      <c r="R383" s="45">
        <f t="shared" si="37"/>
        <v>0</v>
      </c>
      <c r="S383" s="45">
        <f t="shared" si="37"/>
        <v>0</v>
      </c>
      <c r="T383" s="45">
        <f t="shared" si="37"/>
        <v>0</v>
      </c>
      <c r="U383" s="45">
        <f t="shared" si="37"/>
        <v>0</v>
      </c>
      <c r="V383" s="45">
        <f t="shared" si="37"/>
        <v>0</v>
      </c>
      <c r="W383" s="45">
        <f t="shared" si="37"/>
        <v>0</v>
      </c>
      <c r="X383" s="45">
        <f t="shared" si="37"/>
        <v>2</v>
      </c>
      <c r="Y383" s="45">
        <f t="shared" si="37"/>
        <v>0</v>
      </c>
      <c r="Z383" s="45">
        <f t="shared" si="37"/>
        <v>0</v>
      </c>
      <c r="AA383" s="45">
        <f t="shared" si="37"/>
        <v>0</v>
      </c>
      <c r="AB383" s="45">
        <f t="shared" si="37"/>
        <v>0</v>
      </c>
      <c r="AC383" s="45">
        <f t="shared" si="37"/>
        <v>0</v>
      </c>
      <c r="AD383" s="45">
        <f t="shared" si="37"/>
        <v>0</v>
      </c>
      <c r="AE383" s="45">
        <f>COUNTIF(AE7:AE377,"=op")</f>
        <v>0</v>
      </c>
      <c r="AF383" s="45">
        <f t="shared" si="37"/>
        <v>0</v>
      </c>
      <c r="AG383" s="45">
        <f t="shared" si="37"/>
        <v>0</v>
      </c>
      <c r="AH383" s="45">
        <f t="shared" si="37"/>
        <v>0</v>
      </c>
      <c r="AI383" s="45">
        <f t="shared" si="37"/>
        <v>0</v>
      </c>
      <c r="AJ383" s="45">
        <f t="shared" si="37"/>
        <v>0</v>
      </c>
      <c r="AK383" s="45">
        <f t="shared" si="37"/>
        <v>0</v>
      </c>
      <c r="AL383" s="45">
        <f t="shared" si="37"/>
        <v>0</v>
      </c>
      <c r="AM383" s="45">
        <f t="shared" si="37"/>
        <v>0</v>
      </c>
      <c r="AN383" s="45">
        <f t="shared" si="37"/>
        <v>0</v>
      </c>
      <c r="AO383" s="45">
        <f t="shared" si="37"/>
        <v>0</v>
      </c>
      <c r="AP383" s="45">
        <f t="shared" si="37"/>
        <v>0</v>
      </c>
      <c r="AQ383" s="45">
        <f t="shared" si="37"/>
        <v>0</v>
      </c>
      <c r="AR383" s="45">
        <f t="shared" si="37"/>
        <v>0</v>
      </c>
      <c r="AS383" s="45">
        <f t="shared" si="37"/>
        <v>0</v>
      </c>
    </row>
    <row r="384" spans="1:46">
      <c r="A384" s="40"/>
      <c r="B384" s="40"/>
      <c r="C384" s="40"/>
      <c r="D384" s="44"/>
      <c r="E384" s="42" t="s">
        <v>111</v>
      </c>
      <c r="F384" s="45">
        <f t="shared" ref="F384:AH384" si="38">COUNTIF(F7:F377,"del*")</f>
        <v>0</v>
      </c>
      <c r="G384" s="45">
        <f t="shared" si="38"/>
        <v>0</v>
      </c>
      <c r="H384" s="45">
        <f t="shared" si="38"/>
        <v>0</v>
      </c>
      <c r="I384" s="45">
        <f t="shared" si="38"/>
        <v>0</v>
      </c>
      <c r="J384" s="45">
        <f t="shared" si="38"/>
        <v>1</v>
      </c>
      <c r="K384" s="45">
        <f t="shared" si="38"/>
        <v>0</v>
      </c>
      <c r="L384" s="45">
        <f t="shared" si="38"/>
        <v>1</v>
      </c>
      <c r="M384" s="45">
        <f t="shared" si="38"/>
        <v>0</v>
      </c>
      <c r="N384" s="45">
        <f t="shared" si="38"/>
        <v>0</v>
      </c>
      <c r="O384" s="45">
        <f t="shared" si="38"/>
        <v>0</v>
      </c>
      <c r="P384" s="45">
        <f t="shared" si="38"/>
        <v>0</v>
      </c>
      <c r="Q384" s="45">
        <f t="shared" si="38"/>
        <v>0</v>
      </c>
      <c r="R384" s="45">
        <f t="shared" si="38"/>
        <v>0</v>
      </c>
      <c r="S384" s="45">
        <f t="shared" si="38"/>
        <v>0</v>
      </c>
      <c r="T384" s="45">
        <f t="shared" si="38"/>
        <v>0</v>
      </c>
      <c r="U384" s="45">
        <f t="shared" si="38"/>
        <v>0</v>
      </c>
      <c r="V384" s="45">
        <f t="shared" si="38"/>
        <v>6</v>
      </c>
      <c r="W384" s="45">
        <f t="shared" si="38"/>
        <v>3</v>
      </c>
      <c r="X384" s="45">
        <f t="shared" si="38"/>
        <v>0</v>
      </c>
      <c r="Y384" s="45">
        <f t="shared" si="38"/>
        <v>6</v>
      </c>
      <c r="Z384" s="45">
        <f t="shared" si="38"/>
        <v>0</v>
      </c>
      <c r="AA384" s="45">
        <f t="shared" si="38"/>
        <v>0</v>
      </c>
      <c r="AB384" s="45">
        <f t="shared" si="38"/>
        <v>0</v>
      </c>
      <c r="AC384" s="45">
        <f t="shared" si="38"/>
        <v>1</v>
      </c>
      <c r="AD384" s="45">
        <f t="shared" si="38"/>
        <v>2</v>
      </c>
      <c r="AE384" s="45">
        <f>COUNTIF(AE7:AE377,"del*")</f>
        <v>0</v>
      </c>
      <c r="AF384" s="45">
        <f t="shared" si="38"/>
        <v>0</v>
      </c>
      <c r="AG384" s="45">
        <f t="shared" si="38"/>
        <v>0</v>
      </c>
      <c r="AH384" s="45">
        <f t="shared" si="38"/>
        <v>0</v>
      </c>
      <c r="AI384" s="45">
        <f>COUNTIF(AI7:AI377,"del*")</f>
        <v>4</v>
      </c>
      <c r="AJ384" s="45">
        <f t="shared" ref="AJ384:AS384" si="39">COUNTIF(AJ7:AJ377,"del*")</f>
        <v>0</v>
      </c>
      <c r="AK384" s="45">
        <f t="shared" si="39"/>
        <v>0</v>
      </c>
      <c r="AL384" s="45">
        <f t="shared" si="39"/>
        <v>0</v>
      </c>
      <c r="AM384" s="45">
        <f t="shared" si="39"/>
        <v>0</v>
      </c>
      <c r="AN384" s="45">
        <f t="shared" si="39"/>
        <v>0</v>
      </c>
      <c r="AO384" s="45">
        <f t="shared" si="39"/>
        <v>0</v>
      </c>
      <c r="AP384" s="45">
        <f t="shared" si="39"/>
        <v>0</v>
      </c>
      <c r="AQ384" s="45">
        <f t="shared" si="39"/>
        <v>0</v>
      </c>
      <c r="AR384" s="45">
        <f t="shared" si="39"/>
        <v>0</v>
      </c>
      <c r="AS384" s="45">
        <f t="shared" si="39"/>
        <v>0</v>
      </c>
    </row>
    <row r="385" spans="1:45">
      <c r="E385" s="33" t="s">
        <v>102</v>
      </c>
    </row>
    <row r="386" spans="1:45">
      <c r="E386" s="33" t="s">
        <v>102</v>
      </c>
    </row>
    <row r="387" spans="1:45">
      <c r="E387" s="33" t="s">
        <v>102</v>
      </c>
      <c r="H387" s="33" t="s">
        <v>215</v>
      </c>
    </row>
    <row r="388" spans="1:45">
      <c r="E388" s="33" t="s">
        <v>102</v>
      </c>
      <c r="H388" s="33" t="s">
        <v>216</v>
      </c>
    </row>
    <row r="389" spans="1:45" ht="13.2" customHeight="1">
      <c r="E389" s="33" t="s">
        <v>102</v>
      </c>
      <c r="H389" s="33" t="s">
        <v>217</v>
      </c>
    </row>
    <row r="390" spans="1:45" ht="20.25" customHeight="1">
      <c r="A390" t="s">
        <v>112</v>
      </c>
      <c r="E390" s="33" t="s">
        <v>102</v>
      </c>
      <c r="F390">
        <v>-29</v>
      </c>
      <c r="G390">
        <v>-28</v>
      </c>
      <c r="H390">
        <v>-27</v>
      </c>
      <c r="I390">
        <v>-26</v>
      </c>
      <c r="J390">
        <v>-25</v>
      </c>
      <c r="K390">
        <v>-24</v>
      </c>
      <c r="L390">
        <v>-23</v>
      </c>
      <c r="M390">
        <v>-22</v>
      </c>
      <c r="N390">
        <v>-21</v>
      </c>
      <c r="O390">
        <v>-20</v>
      </c>
      <c r="P390">
        <v>-19</v>
      </c>
      <c r="Q390">
        <v>-18</v>
      </c>
      <c r="R390">
        <v>-17</v>
      </c>
      <c r="S390">
        <v>-16</v>
      </c>
      <c r="T390">
        <v>-15</v>
      </c>
      <c r="U390">
        <v>-14</v>
      </c>
      <c r="V390">
        <v>-13</v>
      </c>
      <c r="W390">
        <v>-12</v>
      </c>
      <c r="X390">
        <v>-11</v>
      </c>
      <c r="Y390">
        <v>-10</v>
      </c>
      <c r="Z390">
        <v>-9</v>
      </c>
      <c r="AA390">
        <v>-8</v>
      </c>
      <c r="AB390">
        <v>-7</v>
      </c>
      <c r="AC390">
        <v>-6</v>
      </c>
      <c r="AD390">
        <v>-5</v>
      </c>
      <c r="AE390">
        <v>-4</v>
      </c>
      <c r="AF390">
        <v>-3</v>
      </c>
      <c r="AG390">
        <v>-2</v>
      </c>
      <c r="AH390">
        <v>-1</v>
      </c>
      <c r="AI390">
        <v>0</v>
      </c>
      <c r="AJ390">
        <v>1</v>
      </c>
      <c r="AK390">
        <v>2</v>
      </c>
      <c r="AL390">
        <v>3</v>
      </c>
      <c r="AM390">
        <v>4</v>
      </c>
      <c r="AN390">
        <v>5</v>
      </c>
      <c r="AO390">
        <v>6</v>
      </c>
      <c r="AP390">
        <v>7</v>
      </c>
      <c r="AQ390">
        <v>8</v>
      </c>
      <c r="AR390">
        <v>9</v>
      </c>
      <c r="AS390">
        <v>10</v>
      </c>
    </row>
    <row r="391" spans="1:45" ht="20.25" customHeight="1">
      <c r="E391" s="33" t="s">
        <v>102</v>
      </c>
      <c r="F391">
        <v>3</v>
      </c>
      <c r="G391">
        <v>4</v>
      </c>
      <c r="H391">
        <v>5</v>
      </c>
      <c r="I391">
        <v>6</v>
      </c>
      <c r="J391">
        <v>7</v>
      </c>
      <c r="K391">
        <v>8</v>
      </c>
      <c r="L391">
        <v>9</v>
      </c>
      <c r="M391">
        <v>10</v>
      </c>
      <c r="N391">
        <v>11</v>
      </c>
      <c r="O391">
        <v>12</v>
      </c>
      <c r="P391">
        <v>13</v>
      </c>
      <c r="Q391">
        <v>14</v>
      </c>
      <c r="R391">
        <v>15</v>
      </c>
      <c r="S391">
        <v>16</v>
      </c>
      <c r="T391">
        <v>17</v>
      </c>
      <c r="U391">
        <v>18</v>
      </c>
      <c r="V391">
        <v>19</v>
      </c>
      <c r="W391">
        <v>20</v>
      </c>
      <c r="X391">
        <v>21</v>
      </c>
      <c r="Y391">
        <v>22</v>
      </c>
      <c r="Z391">
        <v>23</v>
      </c>
      <c r="AA391">
        <v>24</v>
      </c>
      <c r="AB391">
        <v>25</v>
      </c>
      <c r="AC391">
        <v>26</v>
      </c>
      <c r="AD391">
        <v>27</v>
      </c>
      <c r="AE391">
        <v>28</v>
      </c>
      <c r="AF391">
        <v>29</v>
      </c>
      <c r="AG391">
        <v>30</v>
      </c>
      <c r="AH391">
        <v>31</v>
      </c>
      <c r="AI391">
        <v>32</v>
      </c>
      <c r="AJ391">
        <v>33</v>
      </c>
      <c r="AK391">
        <v>34</v>
      </c>
      <c r="AL391">
        <v>35</v>
      </c>
      <c r="AM391">
        <v>36</v>
      </c>
      <c r="AN391">
        <v>37</v>
      </c>
      <c r="AO391">
        <v>38</v>
      </c>
      <c r="AP391">
        <v>39</v>
      </c>
      <c r="AQ391">
        <v>40</v>
      </c>
      <c r="AR391">
        <v>41</v>
      </c>
      <c r="AS391">
        <v>42</v>
      </c>
    </row>
    <row r="392" spans="1:45" ht="20.25" customHeight="1">
      <c r="E392" s="46" t="s">
        <v>18</v>
      </c>
      <c r="F392" s="33" t="str">
        <f>Kalendarz3[[#Headers],[An1]]</f>
        <v>An1</v>
      </c>
      <c r="G392" s="33" t="str">
        <f>Kalendarz3[[#Headers],[An2]]</f>
        <v>An2</v>
      </c>
      <c r="H392" s="33" t="str">
        <f>Kalendarz3[[#Headers],[An3]]</f>
        <v>An3</v>
      </c>
      <c r="I392" s="33" t="str">
        <f>Kalendarz3[[#Headers],[An4]]</f>
        <v>An4</v>
      </c>
      <c r="J392" s="33" t="str">
        <f>Kalendarz3[[#Headers],[An5]]</f>
        <v>An5</v>
      </c>
      <c r="K392" s="33" t="str">
        <f>Kalendarz3[[#Headers],[An6]]</f>
        <v>An6</v>
      </c>
      <c r="L392" s="33" t="str">
        <f>Kalendarz3[[#Headers],[An7]]</f>
        <v>An7</v>
      </c>
      <c r="M392" s="33" t="str">
        <f>Kalendarz3[[#Headers],[An8]]</f>
        <v>An8</v>
      </c>
      <c r="N392" s="33" t="str">
        <f>Kalendarz3[[#Headers],[An9]]</f>
        <v>An9</v>
      </c>
      <c r="O392" s="33" t="str">
        <f>Kalendarz3[[#Headers],[An10]]</f>
        <v>An10</v>
      </c>
      <c r="P392" s="33" t="str">
        <f>Kalendarz3[[#Headers],[An11]]</f>
        <v>An11</v>
      </c>
      <c r="Q392" s="33" t="str">
        <f>Kalendarz3[[#Headers],[An12]]</f>
        <v>An12</v>
      </c>
      <c r="R392" s="33" t="str">
        <f>Kalendarz3[[#Headers],[An13]]</f>
        <v>An13</v>
      </c>
      <c r="S392" s="33" t="str">
        <f>Kalendarz3[[#Headers],[An14]]</f>
        <v>An14</v>
      </c>
      <c r="T392" s="33" t="str">
        <f>Kalendarz3[[#Headers],[An15]]</f>
        <v>An15</v>
      </c>
      <c r="U392" s="33" t="str">
        <f>Kalendarz3[[#Headers],[An16]]</f>
        <v>An16</v>
      </c>
      <c r="V392" s="33" t="str">
        <f>Kalendarz3[[#Headers],[An17]]</f>
        <v>An17</v>
      </c>
      <c r="W392" s="33" t="str">
        <f>Kalendarz3[[#Headers],[An18]]</f>
        <v>An18</v>
      </c>
      <c r="X392" s="33" t="str">
        <f>Kalendarz3[[#Headers],[An19]]</f>
        <v>An19</v>
      </c>
      <c r="Y392" s="33" t="str">
        <f>Kalendarz3[[#Headers],[An20]]</f>
        <v>An20</v>
      </c>
      <c r="Z392" s="33" t="str">
        <f>Kalendarz3[[#Headers],[An21]]</f>
        <v>An21</v>
      </c>
      <c r="AA392" s="33" t="str">
        <f>Kalendarz3[[#Headers],[An22]]</f>
        <v>An22</v>
      </c>
      <c r="AB392" s="33" t="str">
        <f>Kalendarz3[[#Headers],[An23]]</f>
        <v>An23</v>
      </c>
      <c r="AC392" s="33" t="str">
        <f>Kalendarz3[[#Headers],[An24]]</f>
        <v>An24</v>
      </c>
      <c r="AD392" s="33" t="str">
        <f>Kalendarz3[[#Headers],[An25]]</f>
        <v>An25</v>
      </c>
      <c r="AE392" s="33" t="str">
        <f>Kalendarz3[[#Headers],[An26]]</f>
        <v>An26</v>
      </c>
      <c r="AF392" s="33" t="str">
        <f>Kalendarz3[[#Headers],[An27]]</f>
        <v>An27</v>
      </c>
      <c r="AG392" s="33" t="str">
        <f>Kalendarz3[[#Headers],[An28]]</f>
        <v>An28</v>
      </c>
      <c r="AH392" s="33" t="str">
        <f>Kalendarz3[[#Headers],[An29]]</f>
        <v>An29</v>
      </c>
      <c r="AI392" s="33" t="str">
        <f>Kalendarz3[[#Headers],[An30]]</f>
        <v>An30</v>
      </c>
      <c r="AJ392" s="33" t="str">
        <f>Kalendarz3[[#Headers],[An31]]</f>
        <v>An31</v>
      </c>
      <c r="AK392" s="33" t="str">
        <f>Kalendarz3[[#Headers],[An32]]</f>
        <v>An32</v>
      </c>
      <c r="AL392" s="33" t="str">
        <f>Kalendarz3[[#Headers],[An33]]</f>
        <v>An33</v>
      </c>
      <c r="AM392" s="33" t="str">
        <f>Kalendarz3[[#Headers],[An34]]</f>
        <v>An34</v>
      </c>
      <c r="AN392" s="33" t="str">
        <f>Kalendarz3[[#Headers],[An35]]</f>
        <v>An35</v>
      </c>
      <c r="AO392" s="33" t="str">
        <f>Kalendarz3[[#Headers],[An36]]</f>
        <v>An36</v>
      </c>
      <c r="AP392" s="33" t="str">
        <f>Kalendarz3[[#Headers],[An37]]</f>
        <v>An37</v>
      </c>
      <c r="AQ392" s="33" t="str">
        <f>Kalendarz3[[#Headers],[An38]]</f>
        <v>An38</v>
      </c>
      <c r="AR392" s="33" t="str">
        <f>Kalendarz3[[#Headers],[An39]]</f>
        <v>An39</v>
      </c>
      <c r="AS392" s="33" t="str">
        <f>Kalendarz3[[#Headers],[An40]]</f>
        <v>An40</v>
      </c>
    </row>
    <row r="393" spans="1:45" ht="20.25" customHeight="1">
      <c r="C393">
        <v>1</v>
      </c>
      <c r="D393" t="str">
        <f>TEXT(E393,"dddd")</f>
        <v>czwartek</v>
      </c>
      <c r="E393" s="47">
        <f>D3</f>
        <v>45036</v>
      </c>
      <c r="F393" s="33">
        <f t="shared" ref="F393:U406" si="40">VLOOKUP($E393,$D$7:$AS$377,F$391,FALSE)</f>
        <v>0</v>
      </c>
      <c r="G393" s="33" t="str">
        <f t="shared" si="40"/>
        <v>j</v>
      </c>
      <c r="H393" s="33" t="str">
        <f t="shared" si="40"/>
        <v>z</v>
      </c>
      <c r="I393" s="33" t="str">
        <f t="shared" si="40"/>
        <v>i</v>
      </c>
      <c r="J393" s="33" t="str">
        <f t="shared" si="40"/>
        <v>z</v>
      </c>
      <c r="K393" s="33" t="str">
        <f t="shared" si="40"/>
        <v>o</v>
      </c>
      <c r="L393" s="33" t="str">
        <f t="shared" si="40"/>
        <v>K</v>
      </c>
      <c r="M393" s="33" t="str">
        <f t="shared" si="40"/>
        <v>n</v>
      </c>
      <c r="N393" s="33" t="str">
        <f t="shared" si="40"/>
        <v>Z</v>
      </c>
      <c r="O393" s="33" t="str">
        <f t="shared" si="40"/>
        <v>t</v>
      </c>
      <c r="P393" s="33" t="str">
        <f t="shared" si="40"/>
        <v>z</v>
      </c>
      <c r="Q393" s="33" t="str">
        <f t="shared" si="40"/>
        <v>l</v>
      </c>
      <c r="R393" s="33" t="str">
        <f t="shared" si="40"/>
        <v>z</v>
      </c>
      <c r="S393" s="33" t="str">
        <f t="shared" si="40"/>
        <v>q</v>
      </c>
      <c r="T393" s="33" t="str">
        <f t="shared" si="40"/>
        <v>v</v>
      </c>
      <c r="U393" s="33">
        <f t="shared" si="40"/>
        <v>0</v>
      </c>
      <c r="V393" s="33" t="str">
        <f t="shared" ref="V393:AK406" si="41">VLOOKUP($E393,$D$7:$AS$377,V$391,FALSE)</f>
        <v>z</v>
      </c>
      <c r="W393" s="33" t="str">
        <f t="shared" si="41"/>
        <v>b</v>
      </c>
      <c r="X393" s="33" t="str">
        <f t="shared" si="41"/>
        <v>z</v>
      </c>
      <c r="Y393" s="33" t="str">
        <f t="shared" si="41"/>
        <v>del</v>
      </c>
      <c r="Z393" s="33" t="str">
        <f t="shared" si="41"/>
        <v>z</v>
      </c>
      <c r="AA393" s="33" t="str">
        <f t="shared" si="41"/>
        <v>g</v>
      </c>
      <c r="AB393" s="33" t="str">
        <f t="shared" si="41"/>
        <v>f</v>
      </c>
      <c r="AC393" s="33" t="str">
        <f t="shared" si="41"/>
        <v>z</v>
      </c>
      <c r="AD393" s="33" t="str">
        <f t="shared" si="41"/>
        <v>e</v>
      </c>
      <c r="AE393" s="33" t="str">
        <f t="shared" si="41"/>
        <v>z</v>
      </c>
      <c r="AF393" s="33">
        <f t="shared" si="41"/>
        <v>0</v>
      </c>
      <c r="AG393" s="33" t="str">
        <f t="shared" si="41"/>
        <v>uw</v>
      </c>
      <c r="AH393" s="33" t="str">
        <f t="shared" si="41"/>
        <v>a</v>
      </c>
      <c r="AI393" s="33" t="str">
        <f t="shared" si="41"/>
        <v>z</v>
      </c>
      <c r="AJ393" s="33">
        <f t="shared" si="41"/>
        <v>0</v>
      </c>
      <c r="AK393" s="33">
        <f t="shared" si="41"/>
        <v>0</v>
      </c>
      <c r="AL393" s="33">
        <f t="shared" ref="AJ393:AS406" si="42">VLOOKUP($E393,$D$7:$AS$377,AL$391,FALSE)</f>
        <v>0</v>
      </c>
      <c r="AM393" s="33">
        <f t="shared" si="42"/>
        <v>0</v>
      </c>
      <c r="AN393" s="33">
        <f t="shared" si="42"/>
        <v>0</v>
      </c>
      <c r="AO393" s="33">
        <f t="shared" si="42"/>
        <v>0</v>
      </c>
      <c r="AP393" s="33">
        <f t="shared" si="42"/>
        <v>0</v>
      </c>
      <c r="AQ393" s="33">
        <f t="shared" si="42"/>
        <v>0</v>
      </c>
      <c r="AR393" s="33">
        <f t="shared" si="42"/>
        <v>0</v>
      </c>
      <c r="AS393" s="33">
        <f t="shared" si="42"/>
        <v>0</v>
      </c>
    </row>
    <row r="394" spans="1:45" ht="20.25" customHeight="1">
      <c r="C394">
        <v>2</v>
      </c>
      <c r="D394" t="str">
        <f t="shared" ref="D394:D406" si="43">TEXT(E394,"dddd")</f>
        <v>piątek</v>
      </c>
      <c r="E394" s="48">
        <f>E393+1</f>
        <v>45037</v>
      </c>
      <c r="F394" s="33">
        <f t="shared" si="40"/>
        <v>0</v>
      </c>
      <c r="G394" s="33" t="str">
        <f t="shared" si="40"/>
        <v>z</v>
      </c>
      <c r="H394" s="33" t="str">
        <f t="shared" si="40"/>
        <v>z</v>
      </c>
      <c r="I394" s="33" t="str">
        <f t="shared" si="40"/>
        <v>i</v>
      </c>
      <c r="J394" s="33" t="str">
        <f t="shared" si="40"/>
        <v>h</v>
      </c>
      <c r="K394" s="33" t="str">
        <f t="shared" si="40"/>
        <v>o</v>
      </c>
      <c r="L394" s="33" t="str">
        <f t="shared" si="40"/>
        <v>K</v>
      </c>
      <c r="M394" s="33" t="str">
        <f t="shared" si="40"/>
        <v>n</v>
      </c>
      <c r="N394" s="33" t="str">
        <f t="shared" si="40"/>
        <v>Z</v>
      </c>
      <c r="O394" s="33" t="str">
        <f t="shared" si="40"/>
        <v>t</v>
      </c>
      <c r="P394" s="33" t="str">
        <f t="shared" si="40"/>
        <v>r</v>
      </c>
      <c r="Q394" s="33" t="str">
        <f t="shared" si="40"/>
        <v>l</v>
      </c>
      <c r="R394" s="33" t="str">
        <f t="shared" si="40"/>
        <v>z</v>
      </c>
      <c r="S394" s="33" t="str">
        <f t="shared" si="40"/>
        <v>q</v>
      </c>
      <c r="T394" s="33" t="str">
        <f t="shared" si="40"/>
        <v>v</v>
      </c>
      <c r="U394" s="33">
        <f t="shared" si="40"/>
        <v>0</v>
      </c>
      <c r="V394" s="33" t="str">
        <f t="shared" si="41"/>
        <v>v</v>
      </c>
      <c r="W394" s="33" t="str">
        <f t="shared" si="41"/>
        <v>b</v>
      </c>
      <c r="X394" s="33" t="str">
        <f t="shared" si="41"/>
        <v>g</v>
      </c>
      <c r="Y394" s="33" t="str">
        <f t="shared" si="41"/>
        <v>del</v>
      </c>
      <c r="Z394" s="33" t="str">
        <f t="shared" si="41"/>
        <v>z</v>
      </c>
      <c r="AA394" s="33" t="str">
        <f t="shared" si="41"/>
        <v>z</v>
      </c>
      <c r="AB394" s="33" t="str">
        <f t="shared" si="41"/>
        <v>f</v>
      </c>
      <c r="AC394" s="33" t="str">
        <f t="shared" si="41"/>
        <v>c</v>
      </c>
      <c r="AD394" s="33" t="str">
        <f t="shared" si="41"/>
        <v>z</v>
      </c>
      <c r="AE394" s="33" t="str">
        <f t="shared" si="41"/>
        <v>z</v>
      </c>
      <c r="AF394" s="33">
        <f t="shared" si="41"/>
        <v>0</v>
      </c>
      <c r="AG394" s="33" t="str">
        <f t="shared" si="41"/>
        <v>uw</v>
      </c>
      <c r="AH394" s="33" t="str">
        <f t="shared" si="41"/>
        <v>z</v>
      </c>
      <c r="AI394" s="33" t="str">
        <f t="shared" si="41"/>
        <v>z</v>
      </c>
      <c r="AJ394" s="33">
        <f t="shared" si="42"/>
        <v>0</v>
      </c>
      <c r="AK394" s="33">
        <f t="shared" si="42"/>
        <v>0</v>
      </c>
      <c r="AL394" s="33">
        <f t="shared" si="42"/>
        <v>0</v>
      </c>
      <c r="AM394" s="33">
        <f t="shared" si="42"/>
        <v>0</v>
      </c>
      <c r="AN394" s="33">
        <f t="shared" si="42"/>
        <v>0</v>
      </c>
      <c r="AO394" s="33">
        <f t="shared" si="42"/>
        <v>0</v>
      </c>
      <c r="AP394" s="33">
        <f t="shared" si="42"/>
        <v>0</v>
      </c>
      <c r="AQ394" s="33">
        <f t="shared" si="42"/>
        <v>0</v>
      </c>
      <c r="AR394" s="33">
        <f t="shared" si="42"/>
        <v>0</v>
      </c>
      <c r="AS394" s="33">
        <f t="shared" si="42"/>
        <v>0</v>
      </c>
    </row>
    <row r="395" spans="1:45" ht="20.25" customHeight="1">
      <c r="C395">
        <v>3</v>
      </c>
      <c r="D395" t="str">
        <f t="shared" si="43"/>
        <v>sobota</v>
      </c>
      <c r="E395" s="48">
        <f t="shared" ref="E395:E406" si="44">E394+1</f>
        <v>45038</v>
      </c>
      <c r="F395" s="33">
        <f t="shared" si="40"/>
        <v>0</v>
      </c>
      <c r="G395" s="33">
        <f t="shared" si="40"/>
        <v>0</v>
      </c>
      <c r="H395" s="33">
        <f t="shared" si="40"/>
        <v>0</v>
      </c>
      <c r="I395" s="33">
        <f t="shared" si="40"/>
        <v>0</v>
      </c>
      <c r="J395" s="33">
        <f t="shared" si="40"/>
        <v>0</v>
      </c>
      <c r="K395" s="33">
        <f t="shared" si="40"/>
        <v>0</v>
      </c>
      <c r="L395" s="33">
        <f t="shared" si="40"/>
        <v>0</v>
      </c>
      <c r="M395" s="33">
        <f t="shared" si="40"/>
        <v>0</v>
      </c>
      <c r="N395" s="33">
        <f t="shared" si="40"/>
        <v>0</v>
      </c>
      <c r="O395" s="33">
        <f t="shared" si="40"/>
        <v>0</v>
      </c>
      <c r="P395" s="33">
        <f t="shared" si="40"/>
        <v>0</v>
      </c>
      <c r="Q395" s="33">
        <f t="shared" si="40"/>
        <v>0</v>
      </c>
      <c r="R395" s="33">
        <f t="shared" si="40"/>
        <v>0</v>
      </c>
      <c r="S395" s="33">
        <f t="shared" si="40"/>
        <v>0</v>
      </c>
      <c r="T395" s="33">
        <f t="shared" si="40"/>
        <v>0</v>
      </c>
      <c r="U395" s="33">
        <f t="shared" si="40"/>
        <v>0</v>
      </c>
      <c r="V395" s="33">
        <f t="shared" si="41"/>
        <v>0</v>
      </c>
      <c r="W395" s="33">
        <f t="shared" si="41"/>
        <v>0</v>
      </c>
      <c r="X395" s="33">
        <f t="shared" si="41"/>
        <v>0</v>
      </c>
      <c r="Y395" s="33">
        <f t="shared" si="41"/>
        <v>0</v>
      </c>
      <c r="Z395" s="33">
        <f t="shared" si="41"/>
        <v>0</v>
      </c>
      <c r="AA395" s="33">
        <f t="shared" si="41"/>
        <v>0</v>
      </c>
      <c r="AB395" s="33">
        <f t="shared" si="41"/>
        <v>0</v>
      </c>
      <c r="AC395" s="33">
        <f t="shared" si="41"/>
        <v>0</v>
      </c>
      <c r="AD395" s="33">
        <f t="shared" si="41"/>
        <v>0</v>
      </c>
      <c r="AE395" s="33">
        <f t="shared" si="41"/>
        <v>0</v>
      </c>
      <c r="AF395" s="33">
        <f t="shared" si="41"/>
        <v>0</v>
      </c>
      <c r="AG395" s="33">
        <f t="shared" si="41"/>
        <v>0</v>
      </c>
      <c r="AH395" s="33">
        <f t="shared" si="41"/>
        <v>0</v>
      </c>
      <c r="AI395" s="33">
        <f t="shared" si="41"/>
        <v>0</v>
      </c>
      <c r="AJ395" s="33">
        <f t="shared" si="42"/>
        <v>0</v>
      </c>
      <c r="AK395" s="33">
        <f t="shared" si="42"/>
        <v>0</v>
      </c>
      <c r="AL395" s="33">
        <f t="shared" si="42"/>
        <v>0</v>
      </c>
      <c r="AM395" s="33">
        <f t="shared" si="42"/>
        <v>0</v>
      </c>
      <c r="AN395" s="33">
        <f t="shared" si="42"/>
        <v>0</v>
      </c>
      <c r="AO395" s="33">
        <f t="shared" si="42"/>
        <v>0</v>
      </c>
      <c r="AP395" s="33">
        <f t="shared" si="42"/>
        <v>0</v>
      </c>
      <c r="AQ395" s="33">
        <f t="shared" si="42"/>
        <v>0</v>
      </c>
      <c r="AR395" s="33">
        <f t="shared" si="42"/>
        <v>0</v>
      </c>
      <c r="AS395" s="33">
        <f t="shared" si="42"/>
        <v>0</v>
      </c>
    </row>
    <row r="396" spans="1:45" ht="20.25" customHeight="1">
      <c r="C396">
        <v>4</v>
      </c>
      <c r="D396" t="str">
        <f t="shared" si="43"/>
        <v>niedziela</v>
      </c>
      <c r="E396" s="48">
        <f t="shared" si="44"/>
        <v>45039</v>
      </c>
      <c r="F396" s="33">
        <f t="shared" si="40"/>
        <v>0</v>
      </c>
      <c r="G396" s="33">
        <f t="shared" si="40"/>
        <v>0</v>
      </c>
      <c r="H396" s="33">
        <f t="shared" si="40"/>
        <v>0</v>
      </c>
      <c r="I396" s="33">
        <f t="shared" si="40"/>
        <v>0</v>
      </c>
      <c r="J396" s="33">
        <f t="shared" si="40"/>
        <v>0</v>
      </c>
      <c r="K396" s="33">
        <f t="shared" si="40"/>
        <v>0</v>
      </c>
      <c r="L396" s="33">
        <f t="shared" si="40"/>
        <v>0</v>
      </c>
      <c r="M396" s="33">
        <f t="shared" si="40"/>
        <v>0</v>
      </c>
      <c r="N396" s="33">
        <f t="shared" si="40"/>
        <v>0</v>
      </c>
      <c r="O396" s="33">
        <f t="shared" si="40"/>
        <v>0</v>
      </c>
      <c r="P396" s="33">
        <f t="shared" si="40"/>
        <v>0</v>
      </c>
      <c r="Q396" s="33">
        <f t="shared" si="40"/>
        <v>0</v>
      </c>
      <c r="R396" s="33">
        <f t="shared" si="40"/>
        <v>0</v>
      </c>
      <c r="S396" s="33">
        <f t="shared" si="40"/>
        <v>0</v>
      </c>
      <c r="T396" s="33">
        <f t="shared" si="40"/>
        <v>0</v>
      </c>
      <c r="U396" s="33">
        <f t="shared" si="40"/>
        <v>0</v>
      </c>
      <c r="V396" s="33">
        <f t="shared" si="41"/>
        <v>0</v>
      </c>
      <c r="W396" s="33">
        <f t="shared" si="41"/>
        <v>0</v>
      </c>
      <c r="X396" s="33">
        <f t="shared" si="41"/>
        <v>0</v>
      </c>
      <c r="Y396" s="33">
        <f t="shared" si="41"/>
        <v>0</v>
      </c>
      <c r="Z396" s="33">
        <f t="shared" si="41"/>
        <v>0</v>
      </c>
      <c r="AA396" s="33">
        <f t="shared" si="41"/>
        <v>0</v>
      </c>
      <c r="AB396" s="33">
        <f t="shared" si="41"/>
        <v>0</v>
      </c>
      <c r="AC396" s="33">
        <f t="shared" si="41"/>
        <v>0</v>
      </c>
      <c r="AD396" s="33">
        <f t="shared" si="41"/>
        <v>0</v>
      </c>
      <c r="AE396" s="33">
        <f t="shared" si="41"/>
        <v>0</v>
      </c>
      <c r="AF396" s="33">
        <f t="shared" si="41"/>
        <v>0</v>
      </c>
      <c r="AG396" s="33">
        <f t="shared" si="41"/>
        <v>0</v>
      </c>
      <c r="AH396" s="33">
        <f t="shared" si="41"/>
        <v>0</v>
      </c>
      <c r="AI396" s="33">
        <f t="shared" si="41"/>
        <v>0</v>
      </c>
      <c r="AJ396" s="33">
        <f t="shared" si="42"/>
        <v>0</v>
      </c>
      <c r="AK396" s="33">
        <f t="shared" si="42"/>
        <v>0</v>
      </c>
      <c r="AL396" s="33">
        <f t="shared" si="42"/>
        <v>0</v>
      </c>
      <c r="AM396" s="33">
        <f t="shared" si="42"/>
        <v>0</v>
      </c>
      <c r="AN396" s="33">
        <f t="shared" si="42"/>
        <v>0</v>
      </c>
      <c r="AO396" s="33">
        <f t="shared" si="42"/>
        <v>0</v>
      </c>
      <c r="AP396" s="33">
        <f t="shared" si="42"/>
        <v>0</v>
      </c>
      <c r="AQ396" s="33">
        <f t="shared" si="42"/>
        <v>0</v>
      </c>
      <c r="AR396" s="33">
        <f t="shared" si="42"/>
        <v>0</v>
      </c>
      <c r="AS396" s="33">
        <f t="shared" si="42"/>
        <v>0</v>
      </c>
    </row>
    <row r="397" spans="1:45" ht="20.25" customHeight="1">
      <c r="C397">
        <v>5</v>
      </c>
      <c r="D397" t="str">
        <f t="shared" si="43"/>
        <v>poniedziałek</v>
      </c>
      <c r="E397" s="48">
        <f t="shared" si="44"/>
        <v>45040</v>
      </c>
      <c r="F397" s="33">
        <f t="shared" si="40"/>
        <v>0</v>
      </c>
      <c r="G397" s="33" t="str">
        <f t="shared" si="40"/>
        <v>j</v>
      </c>
      <c r="H397" s="33" t="str">
        <f t="shared" si="40"/>
        <v>z</v>
      </c>
      <c r="I397" s="33" t="str">
        <f t="shared" si="40"/>
        <v>i</v>
      </c>
      <c r="J397" s="33" t="str">
        <f t="shared" si="40"/>
        <v>h</v>
      </c>
      <c r="K397" s="33" t="str">
        <f t="shared" si="40"/>
        <v>o</v>
      </c>
      <c r="L397" s="33" t="str">
        <f t="shared" si="40"/>
        <v>K</v>
      </c>
      <c r="M397" s="33" t="str">
        <f t="shared" si="40"/>
        <v>n</v>
      </c>
      <c r="N397" s="33" t="str">
        <f t="shared" si="40"/>
        <v>m</v>
      </c>
      <c r="O397" s="33" t="str">
        <f t="shared" si="40"/>
        <v>t</v>
      </c>
      <c r="P397" s="33" t="str">
        <f t="shared" si="40"/>
        <v>r</v>
      </c>
      <c r="Q397" s="33" t="str">
        <f t="shared" si="40"/>
        <v>l</v>
      </c>
      <c r="R397" s="33" t="str">
        <f t="shared" si="40"/>
        <v>z</v>
      </c>
      <c r="S397" s="33" t="str">
        <f t="shared" si="40"/>
        <v>q</v>
      </c>
      <c r="T397" s="33" t="str">
        <f t="shared" si="40"/>
        <v>v</v>
      </c>
      <c r="U397" s="33">
        <f t="shared" si="40"/>
        <v>0</v>
      </c>
      <c r="V397" s="33" t="str">
        <f t="shared" si="41"/>
        <v>v</v>
      </c>
      <c r="W397" s="33" t="str">
        <f t="shared" si="41"/>
        <v>b</v>
      </c>
      <c r="X397" s="33" t="str">
        <f t="shared" si="41"/>
        <v>z</v>
      </c>
      <c r="Y397" s="33" t="str">
        <f t="shared" si="41"/>
        <v>a</v>
      </c>
      <c r="Z397" s="33" t="str">
        <f t="shared" si="41"/>
        <v>z</v>
      </c>
      <c r="AA397" s="33" t="str">
        <f t="shared" si="41"/>
        <v>g</v>
      </c>
      <c r="AB397" s="33" t="str">
        <f t="shared" si="41"/>
        <v>f</v>
      </c>
      <c r="AC397" s="33" t="str">
        <f t="shared" si="41"/>
        <v>c</v>
      </c>
      <c r="AD397" s="33" t="str">
        <f t="shared" si="41"/>
        <v>e</v>
      </c>
      <c r="AE397" s="33" t="str">
        <f t="shared" si="41"/>
        <v>z</v>
      </c>
      <c r="AF397" s="33">
        <f t="shared" si="41"/>
        <v>0</v>
      </c>
      <c r="AG397" s="33" t="str">
        <f t="shared" si="41"/>
        <v>z</v>
      </c>
      <c r="AH397" s="33" t="str">
        <f t="shared" si="41"/>
        <v>z</v>
      </c>
      <c r="AI397" s="33" t="str">
        <f t="shared" si="41"/>
        <v>z</v>
      </c>
      <c r="AJ397" s="33">
        <f t="shared" si="42"/>
        <v>0</v>
      </c>
      <c r="AK397" s="33">
        <f t="shared" si="42"/>
        <v>0</v>
      </c>
      <c r="AL397" s="33">
        <f t="shared" si="42"/>
        <v>0</v>
      </c>
      <c r="AM397" s="33">
        <f t="shared" si="42"/>
        <v>0</v>
      </c>
      <c r="AN397" s="33">
        <f t="shared" si="42"/>
        <v>0</v>
      </c>
      <c r="AO397" s="33">
        <f t="shared" si="42"/>
        <v>0</v>
      </c>
      <c r="AP397" s="33">
        <f t="shared" si="42"/>
        <v>0</v>
      </c>
      <c r="AQ397" s="33">
        <f t="shared" si="42"/>
        <v>0</v>
      </c>
      <c r="AR397" s="33">
        <f t="shared" si="42"/>
        <v>0</v>
      </c>
      <c r="AS397" s="33">
        <f t="shared" si="42"/>
        <v>0</v>
      </c>
    </row>
    <row r="398" spans="1:45" ht="20.25" customHeight="1">
      <c r="C398">
        <v>6</v>
      </c>
      <c r="D398" t="str">
        <f t="shared" si="43"/>
        <v>wtorek</v>
      </c>
      <c r="E398" s="48">
        <f t="shared" si="44"/>
        <v>45041</v>
      </c>
      <c r="F398" s="33">
        <f t="shared" si="40"/>
        <v>0</v>
      </c>
      <c r="G398" s="33" t="str">
        <f t="shared" si="40"/>
        <v>j</v>
      </c>
      <c r="H398" s="33" t="str">
        <f t="shared" si="40"/>
        <v>z</v>
      </c>
      <c r="I398" s="33" t="str">
        <f t="shared" si="40"/>
        <v>i</v>
      </c>
      <c r="J398" s="33" t="str">
        <f t="shared" si="40"/>
        <v>h</v>
      </c>
      <c r="K398" s="33" t="str">
        <f t="shared" si="40"/>
        <v>o</v>
      </c>
      <c r="L398" s="33" t="str">
        <f t="shared" si="40"/>
        <v>K</v>
      </c>
      <c r="M398" s="33" t="str">
        <f t="shared" si="40"/>
        <v>n</v>
      </c>
      <c r="N398" s="33" t="str">
        <f t="shared" si="40"/>
        <v>m</v>
      </c>
      <c r="O398" s="33" t="str">
        <f t="shared" si="40"/>
        <v>t</v>
      </c>
      <c r="P398" s="33" t="str">
        <f t="shared" si="40"/>
        <v>r</v>
      </c>
      <c r="Q398" s="33" t="str">
        <f t="shared" si="40"/>
        <v>z</v>
      </c>
      <c r="R398" s="33" t="str">
        <f t="shared" si="40"/>
        <v>z</v>
      </c>
      <c r="S398" s="33" t="str">
        <f t="shared" si="40"/>
        <v>q</v>
      </c>
      <c r="T398" s="33" t="str">
        <f t="shared" si="40"/>
        <v>v</v>
      </c>
      <c r="U398" s="33">
        <f t="shared" si="40"/>
        <v>0</v>
      </c>
      <c r="V398" s="33" t="str">
        <f t="shared" si="41"/>
        <v>z</v>
      </c>
      <c r="W398" s="33" t="str">
        <f t="shared" si="41"/>
        <v>b</v>
      </c>
      <c r="X398" s="33" t="str">
        <f t="shared" si="41"/>
        <v>z</v>
      </c>
      <c r="Y398" s="33" t="str">
        <f t="shared" si="41"/>
        <v>a</v>
      </c>
      <c r="Z398" s="33" t="str">
        <f t="shared" si="41"/>
        <v>z</v>
      </c>
      <c r="AA398" s="33" t="str">
        <f t="shared" si="41"/>
        <v>g</v>
      </c>
      <c r="AB398" s="33" t="str">
        <f t="shared" si="41"/>
        <v>f</v>
      </c>
      <c r="AC398" s="33" t="str">
        <f t="shared" si="41"/>
        <v>z</v>
      </c>
      <c r="AD398" s="33" t="str">
        <f t="shared" si="41"/>
        <v>z</v>
      </c>
      <c r="AE398" s="33" t="str">
        <f t="shared" si="41"/>
        <v>z</v>
      </c>
      <c r="AF398" s="33">
        <f t="shared" si="41"/>
        <v>0</v>
      </c>
      <c r="AG398" s="33" t="str">
        <f t="shared" si="41"/>
        <v>z</v>
      </c>
      <c r="AH398" s="33" t="str">
        <f t="shared" si="41"/>
        <v>z</v>
      </c>
      <c r="AI398" s="33" t="str">
        <f t="shared" si="41"/>
        <v>z</v>
      </c>
      <c r="AJ398" s="33">
        <f t="shared" si="42"/>
        <v>0</v>
      </c>
      <c r="AK398" s="33">
        <f t="shared" si="42"/>
        <v>0</v>
      </c>
      <c r="AL398" s="33">
        <f t="shared" si="42"/>
        <v>0</v>
      </c>
      <c r="AM398" s="33">
        <f t="shared" si="42"/>
        <v>0</v>
      </c>
      <c r="AN398" s="33">
        <f t="shared" si="42"/>
        <v>0</v>
      </c>
      <c r="AO398" s="33">
        <f t="shared" si="42"/>
        <v>0</v>
      </c>
      <c r="AP398" s="33">
        <f t="shared" si="42"/>
        <v>0</v>
      </c>
      <c r="AQ398" s="33">
        <f t="shared" si="42"/>
        <v>0</v>
      </c>
      <c r="AR398" s="33">
        <f t="shared" si="42"/>
        <v>0</v>
      </c>
      <c r="AS398" s="33">
        <f t="shared" si="42"/>
        <v>0</v>
      </c>
    </row>
    <row r="399" spans="1:45" ht="20.25" customHeight="1">
      <c r="C399">
        <v>7</v>
      </c>
      <c r="D399" t="str">
        <f t="shared" si="43"/>
        <v>środa</v>
      </c>
      <c r="E399" s="48">
        <f t="shared" si="44"/>
        <v>45042</v>
      </c>
      <c r="F399" s="33">
        <f t="shared" si="40"/>
        <v>0</v>
      </c>
      <c r="G399" s="33" t="str">
        <f t="shared" si="40"/>
        <v>j</v>
      </c>
      <c r="H399" s="33" t="str">
        <f t="shared" si="40"/>
        <v>z</v>
      </c>
      <c r="I399" s="33" t="str">
        <f t="shared" si="40"/>
        <v>i</v>
      </c>
      <c r="J399" s="33" t="str">
        <f t="shared" si="40"/>
        <v>h</v>
      </c>
      <c r="K399" s="33" t="str">
        <f t="shared" si="40"/>
        <v>o</v>
      </c>
      <c r="L399" s="33" t="str">
        <f t="shared" si="40"/>
        <v>K</v>
      </c>
      <c r="M399" s="33" t="str">
        <f t="shared" si="40"/>
        <v>n</v>
      </c>
      <c r="N399" s="33" t="str">
        <f t="shared" si="40"/>
        <v>m</v>
      </c>
      <c r="O399" s="33" t="str">
        <f t="shared" si="40"/>
        <v>t</v>
      </c>
      <c r="P399" s="33" t="str">
        <f t="shared" si="40"/>
        <v>r</v>
      </c>
      <c r="Q399" s="33" t="str">
        <f t="shared" si="40"/>
        <v>l</v>
      </c>
      <c r="R399" s="33" t="str">
        <f t="shared" si="40"/>
        <v>d</v>
      </c>
      <c r="S399" s="33" t="str">
        <f t="shared" si="40"/>
        <v>q</v>
      </c>
      <c r="T399" s="33" t="str">
        <f t="shared" si="40"/>
        <v>v</v>
      </c>
      <c r="U399" s="33">
        <f t="shared" si="40"/>
        <v>0</v>
      </c>
      <c r="V399" s="33" t="str">
        <f t="shared" si="41"/>
        <v>z</v>
      </c>
      <c r="W399" s="33" t="str">
        <f t="shared" si="41"/>
        <v>b</v>
      </c>
      <c r="X399" s="33" t="str">
        <f t="shared" si="41"/>
        <v>g</v>
      </c>
      <c r="Y399" s="33" t="str">
        <f t="shared" si="41"/>
        <v>a</v>
      </c>
      <c r="Z399" s="33" t="str">
        <f t="shared" si="41"/>
        <v>z</v>
      </c>
      <c r="AA399" s="33" t="str">
        <f t="shared" si="41"/>
        <v>z</v>
      </c>
      <c r="AB399" s="33" t="str">
        <f t="shared" si="41"/>
        <v>f</v>
      </c>
      <c r="AC399" s="33" t="str">
        <f t="shared" si="41"/>
        <v>c</v>
      </c>
      <c r="AD399" s="33" t="str">
        <f t="shared" si="41"/>
        <v>e</v>
      </c>
      <c r="AE399" s="33" t="str">
        <f t="shared" si="41"/>
        <v>z</v>
      </c>
      <c r="AF399" s="33">
        <f t="shared" si="41"/>
        <v>0</v>
      </c>
      <c r="AG399" s="33" t="str">
        <f t="shared" si="41"/>
        <v>z</v>
      </c>
      <c r="AH399" s="33" t="str">
        <f t="shared" si="41"/>
        <v>z</v>
      </c>
      <c r="AI399" s="33" t="str">
        <f t="shared" si="41"/>
        <v>z</v>
      </c>
      <c r="AJ399" s="33">
        <f t="shared" si="42"/>
        <v>0</v>
      </c>
      <c r="AK399" s="33">
        <f t="shared" si="42"/>
        <v>0</v>
      </c>
      <c r="AL399" s="33">
        <f t="shared" si="42"/>
        <v>0</v>
      </c>
      <c r="AM399" s="33">
        <f t="shared" si="42"/>
        <v>0</v>
      </c>
      <c r="AN399" s="33">
        <f t="shared" si="42"/>
        <v>0</v>
      </c>
      <c r="AO399" s="33">
        <f t="shared" si="42"/>
        <v>0</v>
      </c>
      <c r="AP399" s="33">
        <f t="shared" si="42"/>
        <v>0</v>
      </c>
      <c r="AQ399" s="33">
        <f t="shared" si="42"/>
        <v>0</v>
      </c>
      <c r="AR399" s="33">
        <f t="shared" si="42"/>
        <v>0</v>
      </c>
      <c r="AS399" s="33">
        <f t="shared" si="42"/>
        <v>0</v>
      </c>
    </row>
    <row r="400" spans="1:45" ht="20.25" customHeight="1">
      <c r="C400">
        <v>8</v>
      </c>
      <c r="D400" t="str">
        <f t="shared" si="43"/>
        <v>czwartek</v>
      </c>
      <c r="E400" s="48">
        <f t="shared" si="44"/>
        <v>45043</v>
      </c>
      <c r="F400" s="33">
        <f t="shared" si="40"/>
        <v>0</v>
      </c>
      <c r="G400" s="33" t="str">
        <f t="shared" si="40"/>
        <v>j</v>
      </c>
      <c r="H400" s="33" t="str">
        <f t="shared" si="40"/>
        <v>z</v>
      </c>
      <c r="I400" s="33" t="str">
        <f t="shared" si="40"/>
        <v>z</v>
      </c>
      <c r="J400" s="33" t="str">
        <f t="shared" si="40"/>
        <v>z</v>
      </c>
      <c r="K400" s="33" t="str">
        <f t="shared" si="40"/>
        <v>o</v>
      </c>
      <c r="L400" s="33" t="str">
        <f t="shared" si="40"/>
        <v>K</v>
      </c>
      <c r="M400" s="33" t="str">
        <f t="shared" si="40"/>
        <v>n</v>
      </c>
      <c r="N400" s="33" t="str">
        <f t="shared" si="40"/>
        <v>m</v>
      </c>
      <c r="O400" s="33" t="str">
        <f t="shared" si="40"/>
        <v>t</v>
      </c>
      <c r="P400" s="33" t="str">
        <f t="shared" si="40"/>
        <v>uw</v>
      </c>
      <c r="Q400" s="33" t="str">
        <f t="shared" si="40"/>
        <v>l</v>
      </c>
      <c r="R400" s="33" t="str">
        <f t="shared" si="40"/>
        <v>z</v>
      </c>
      <c r="S400" s="33" t="str">
        <f t="shared" si="40"/>
        <v>q</v>
      </c>
      <c r="T400" s="33" t="str">
        <f t="shared" si="40"/>
        <v>v</v>
      </c>
      <c r="U400" s="33">
        <f t="shared" si="40"/>
        <v>0</v>
      </c>
      <c r="V400" s="33" t="str">
        <f t="shared" si="41"/>
        <v>z</v>
      </c>
      <c r="W400" s="33" t="str">
        <f t="shared" si="41"/>
        <v>b</v>
      </c>
      <c r="X400" s="33" t="str">
        <f t="shared" si="41"/>
        <v>c</v>
      </c>
      <c r="Y400" s="33" t="str">
        <f t="shared" si="41"/>
        <v>a</v>
      </c>
      <c r="Z400" s="33" t="str">
        <f t="shared" si="41"/>
        <v>z</v>
      </c>
      <c r="AA400" s="33" t="str">
        <f t="shared" si="41"/>
        <v>g</v>
      </c>
      <c r="AB400" s="33" t="str">
        <f t="shared" si="41"/>
        <v>f</v>
      </c>
      <c r="AC400" s="33" t="str">
        <f t="shared" si="41"/>
        <v>z</v>
      </c>
      <c r="AD400" s="33" t="str">
        <f t="shared" si="41"/>
        <v>e</v>
      </c>
      <c r="AE400" s="33" t="str">
        <f t="shared" si="41"/>
        <v>z</v>
      </c>
      <c r="AF400" s="33">
        <f t="shared" si="41"/>
        <v>0</v>
      </c>
      <c r="AG400" s="33" t="str">
        <f t="shared" si="41"/>
        <v>z</v>
      </c>
      <c r="AH400" s="33" t="str">
        <f t="shared" si="41"/>
        <v>z</v>
      </c>
      <c r="AI400" s="33" t="str">
        <f t="shared" si="41"/>
        <v>z</v>
      </c>
      <c r="AJ400" s="33">
        <f t="shared" si="42"/>
        <v>0</v>
      </c>
      <c r="AK400" s="33">
        <f t="shared" si="42"/>
        <v>0</v>
      </c>
      <c r="AL400" s="33">
        <f t="shared" si="42"/>
        <v>0</v>
      </c>
      <c r="AM400" s="33">
        <f t="shared" si="42"/>
        <v>0</v>
      </c>
      <c r="AN400" s="33">
        <f t="shared" si="42"/>
        <v>0</v>
      </c>
      <c r="AO400" s="33">
        <f t="shared" si="42"/>
        <v>0</v>
      </c>
      <c r="AP400" s="33">
        <f t="shared" si="42"/>
        <v>0</v>
      </c>
      <c r="AQ400" s="33">
        <f t="shared" si="42"/>
        <v>0</v>
      </c>
      <c r="AR400" s="33">
        <f t="shared" si="42"/>
        <v>0</v>
      </c>
      <c r="AS400" s="33">
        <f t="shared" si="42"/>
        <v>0</v>
      </c>
    </row>
    <row r="401" spans="3:45" ht="20.25" customHeight="1">
      <c r="C401">
        <v>9</v>
      </c>
      <c r="D401" t="str">
        <f t="shared" si="43"/>
        <v>piątek</v>
      </c>
      <c r="E401" s="48">
        <f t="shared" si="44"/>
        <v>45044</v>
      </c>
      <c r="F401" s="33">
        <f t="shared" si="40"/>
        <v>0</v>
      </c>
      <c r="G401" s="33" t="str">
        <f t="shared" si="40"/>
        <v>z</v>
      </c>
      <c r="H401" s="33" t="str">
        <f t="shared" si="40"/>
        <v>z</v>
      </c>
      <c r="I401" s="33" t="str">
        <f t="shared" si="40"/>
        <v>z</v>
      </c>
      <c r="J401" s="33" t="str">
        <f t="shared" si="40"/>
        <v>z</v>
      </c>
      <c r="K401" s="33" t="str">
        <f t="shared" si="40"/>
        <v>o</v>
      </c>
      <c r="L401" s="33" t="str">
        <f t="shared" si="40"/>
        <v>K</v>
      </c>
      <c r="M401" s="33" t="str">
        <f t="shared" si="40"/>
        <v>n</v>
      </c>
      <c r="N401" s="33" t="str">
        <f t="shared" si="40"/>
        <v>Z</v>
      </c>
      <c r="O401" s="33" t="str">
        <f t="shared" si="40"/>
        <v>t</v>
      </c>
      <c r="P401" s="33" t="str">
        <f t="shared" si="40"/>
        <v>r</v>
      </c>
      <c r="Q401" s="33" t="str">
        <f t="shared" si="40"/>
        <v>l</v>
      </c>
      <c r="R401" s="33" t="str">
        <f t="shared" si="40"/>
        <v>z</v>
      </c>
      <c r="S401" s="33" t="str">
        <f t="shared" si="40"/>
        <v>q</v>
      </c>
      <c r="T401" s="33" t="str">
        <f t="shared" si="40"/>
        <v>v</v>
      </c>
      <c r="U401" s="33">
        <f t="shared" si="40"/>
        <v>0</v>
      </c>
      <c r="V401" s="33" t="str">
        <f t="shared" si="41"/>
        <v>v</v>
      </c>
      <c r="W401" s="33" t="str">
        <f t="shared" si="41"/>
        <v>z</v>
      </c>
      <c r="X401" s="33" t="str">
        <f t="shared" si="41"/>
        <v>z</v>
      </c>
      <c r="Y401" s="33" t="str">
        <f t="shared" si="41"/>
        <v>z</v>
      </c>
      <c r="Z401" s="33" t="str">
        <f t="shared" si="41"/>
        <v>d</v>
      </c>
      <c r="AA401" s="33" t="str">
        <f t="shared" si="41"/>
        <v>z</v>
      </c>
      <c r="AB401" s="33" t="str">
        <f t="shared" si="41"/>
        <v>f</v>
      </c>
      <c r="AC401" s="33" t="str">
        <f t="shared" si="41"/>
        <v>c</v>
      </c>
      <c r="AD401" s="33" t="str">
        <f t="shared" si="41"/>
        <v>z</v>
      </c>
      <c r="AE401" s="33" t="str">
        <f t="shared" si="41"/>
        <v>z</v>
      </c>
      <c r="AF401" s="33">
        <f t="shared" si="41"/>
        <v>0</v>
      </c>
      <c r="AG401" s="33" t="str">
        <f t="shared" si="41"/>
        <v>z</v>
      </c>
      <c r="AH401" s="33" t="str">
        <f t="shared" si="41"/>
        <v>g</v>
      </c>
      <c r="AI401" s="33" t="str">
        <f t="shared" si="41"/>
        <v>Uw</v>
      </c>
      <c r="AJ401" s="33" t="str">
        <f t="shared" si="42"/>
        <v>b</v>
      </c>
      <c r="AK401" s="33">
        <f t="shared" si="42"/>
        <v>0</v>
      </c>
      <c r="AL401" s="33">
        <f t="shared" si="42"/>
        <v>0</v>
      </c>
      <c r="AM401" s="33">
        <f t="shared" si="42"/>
        <v>0</v>
      </c>
      <c r="AN401" s="33">
        <f t="shared" si="42"/>
        <v>0</v>
      </c>
      <c r="AO401" s="33">
        <f t="shared" si="42"/>
        <v>0</v>
      </c>
      <c r="AP401" s="33">
        <f t="shared" si="42"/>
        <v>0</v>
      </c>
      <c r="AQ401" s="33">
        <f t="shared" si="42"/>
        <v>0</v>
      </c>
      <c r="AR401" s="33">
        <f t="shared" si="42"/>
        <v>0</v>
      </c>
      <c r="AS401" s="33">
        <f t="shared" si="42"/>
        <v>0</v>
      </c>
    </row>
    <row r="402" spans="3:45" ht="20.25" customHeight="1">
      <c r="C402">
        <v>10</v>
      </c>
      <c r="D402" t="str">
        <f t="shared" si="43"/>
        <v>sobota</v>
      </c>
      <c r="E402" s="48">
        <f t="shared" si="44"/>
        <v>45045</v>
      </c>
      <c r="F402" s="33">
        <f t="shared" si="40"/>
        <v>0</v>
      </c>
      <c r="G402" s="33">
        <f t="shared" si="40"/>
        <v>0</v>
      </c>
      <c r="H402" s="33">
        <f t="shared" si="40"/>
        <v>0</v>
      </c>
      <c r="I402" s="33">
        <f t="shared" si="40"/>
        <v>0</v>
      </c>
      <c r="J402" s="33">
        <f t="shared" si="40"/>
        <v>0</v>
      </c>
      <c r="K402" s="33">
        <f t="shared" si="40"/>
        <v>0</v>
      </c>
      <c r="L402" s="33">
        <f t="shared" si="40"/>
        <v>0</v>
      </c>
      <c r="M402" s="33">
        <f t="shared" si="40"/>
        <v>0</v>
      </c>
      <c r="N402" s="33">
        <f t="shared" si="40"/>
        <v>0</v>
      </c>
      <c r="O402" s="33">
        <f t="shared" si="40"/>
        <v>0</v>
      </c>
      <c r="P402" s="33" t="str">
        <f t="shared" si="40"/>
        <v>z</v>
      </c>
      <c r="Q402" s="33">
        <f t="shared" si="40"/>
        <v>0</v>
      </c>
      <c r="R402" s="33">
        <f t="shared" si="40"/>
        <v>0</v>
      </c>
      <c r="S402" s="33">
        <f t="shared" si="40"/>
        <v>0</v>
      </c>
      <c r="T402" s="33">
        <f t="shared" si="40"/>
        <v>0</v>
      </c>
      <c r="U402" s="33">
        <f t="shared" si="40"/>
        <v>0</v>
      </c>
      <c r="V402" s="33">
        <f t="shared" si="41"/>
        <v>0</v>
      </c>
      <c r="W402" s="33">
        <f t="shared" si="41"/>
        <v>0</v>
      </c>
      <c r="X402" s="33">
        <f t="shared" si="41"/>
        <v>0</v>
      </c>
      <c r="Y402" s="33">
        <f t="shared" si="41"/>
        <v>0</v>
      </c>
      <c r="Z402" s="33">
        <f t="shared" si="41"/>
        <v>0</v>
      </c>
      <c r="AA402" s="33">
        <f t="shared" si="41"/>
        <v>0</v>
      </c>
      <c r="AB402" s="33">
        <f t="shared" si="41"/>
        <v>0</v>
      </c>
      <c r="AC402" s="33">
        <f t="shared" si="41"/>
        <v>0</v>
      </c>
      <c r="AD402" s="33">
        <f t="shared" si="41"/>
        <v>0</v>
      </c>
      <c r="AE402" s="33">
        <f t="shared" si="41"/>
        <v>0</v>
      </c>
      <c r="AF402" s="33">
        <f t="shared" si="41"/>
        <v>0</v>
      </c>
      <c r="AG402" s="33">
        <f t="shared" si="41"/>
        <v>0</v>
      </c>
      <c r="AH402" s="33">
        <f t="shared" si="41"/>
        <v>0</v>
      </c>
      <c r="AI402" s="33">
        <f t="shared" si="41"/>
        <v>0</v>
      </c>
      <c r="AJ402" s="33">
        <f t="shared" si="42"/>
        <v>0</v>
      </c>
      <c r="AK402" s="33">
        <f t="shared" si="42"/>
        <v>0</v>
      </c>
      <c r="AL402" s="33">
        <f t="shared" si="42"/>
        <v>0</v>
      </c>
      <c r="AM402" s="33">
        <f t="shared" si="42"/>
        <v>0</v>
      </c>
      <c r="AN402" s="33">
        <f t="shared" si="42"/>
        <v>0</v>
      </c>
      <c r="AO402" s="33">
        <f t="shared" si="42"/>
        <v>0</v>
      </c>
      <c r="AP402" s="33">
        <f t="shared" si="42"/>
        <v>0</v>
      </c>
      <c r="AQ402" s="33">
        <f t="shared" si="42"/>
        <v>0</v>
      </c>
      <c r="AR402" s="33">
        <f t="shared" si="42"/>
        <v>0</v>
      </c>
      <c r="AS402" s="33">
        <f t="shared" si="42"/>
        <v>0</v>
      </c>
    </row>
    <row r="403" spans="3:45" ht="20.25" customHeight="1">
      <c r="C403">
        <v>11</v>
      </c>
      <c r="D403" t="str">
        <f t="shared" si="43"/>
        <v>niedziela</v>
      </c>
      <c r="E403" s="48">
        <f t="shared" si="44"/>
        <v>45046</v>
      </c>
      <c r="F403" s="33">
        <f t="shared" si="40"/>
        <v>0</v>
      </c>
      <c r="G403" s="33">
        <f t="shared" si="40"/>
        <v>0</v>
      </c>
      <c r="H403" s="33">
        <f t="shared" si="40"/>
        <v>0</v>
      </c>
      <c r="I403" s="33">
        <f t="shared" si="40"/>
        <v>0</v>
      </c>
      <c r="J403" s="33">
        <f t="shared" si="40"/>
        <v>0</v>
      </c>
      <c r="K403" s="33">
        <f t="shared" si="40"/>
        <v>0</v>
      </c>
      <c r="L403" s="33">
        <f t="shared" si="40"/>
        <v>0</v>
      </c>
      <c r="M403" s="33">
        <f t="shared" si="40"/>
        <v>0</v>
      </c>
      <c r="N403" s="33">
        <f t="shared" si="40"/>
        <v>0</v>
      </c>
      <c r="O403" s="33">
        <f t="shared" si="40"/>
        <v>0</v>
      </c>
      <c r="P403" s="33">
        <f t="shared" si="40"/>
        <v>0</v>
      </c>
      <c r="Q403" s="33">
        <f t="shared" si="40"/>
        <v>0</v>
      </c>
      <c r="R403" s="33">
        <f t="shared" si="40"/>
        <v>0</v>
      </c>
      <c r="S403" s="33">
        <f t="shared" si="40"/>
        <v>0</v>
      </c>
      <c r="T403" s="33">
        <f t="shared" si="40"/>
        <v>0</v>
      </c>
      <c r="U403" s="33">
        <f t="shared" si="40"/>
        <v>0</v>
      </c>
      <c r="V403" s="33">
        <f t="shared" si="41"/>
        <v>0</v>
      </c>
      <c r="W403" s="33">
        <f t="shared" si="41"/>
        <v>0</v>
      </c>
      <c r="X403" s="33">
        <f t="shared" si="41"/>
        <v>0</v>
      </c>
      <c r="Y403" s="33">
        <f t="shared" si="41"/>
        <v>0</v>
      </c>
      <c r="Z403" s="33">
        <f t="shared" si="41"/>
        <v>0</v>
      </c>
      <c r="AA403" s="33">
        <f t="shared" si="41"/>
        <v>0</v>
      </c>
      <c r="AB403" s="33">
        <f t="shared" si="41"/>
        <v>0</v>
      </c>
      <c r="AC403" s="33">
        <f t="shared" si="41"/>
        <v>0</v>
      </c>
      <c r="AD403" s="33">
        <f t="shared" si="41"/>
        <v>0</v>
      </c>
      <c r="AE403" s="33">
        <f t="shared" si="41"/>
        <v>0</v>
      </c>
      <c r="AF403" s="33">
        <f t="shared" si="41"/>
        <v>0</v>
      </c>
      <c r="AG403" s="33">
        <f t="shared" si="41"/>
        <v>0</v>
      </c>
      <c r="AH403" s="33">
        <f t="shared" si="41"/>
        <v>0</v>
      </c>
      <c r="AI403" s="33">
        <f t="shared" si="41"/>
        <v>0</v>
      </c>
      <c r="AJ403" s="33">
        <f t="shared" si="42"/>
        <v>0</v>
      </c>
      <c r="AK403" s="33">
        <f t="shared" si="42"/>
        <v>0</v>
      </c>
      <c r="AL403" s="33">
        <f t="shared" si="42"/>
        <v>0</v>
      </c>
      <c r="AM403" s="33">
        <f t="shared" si="42"/>
        <v>0</v>
      </c>
      <c r="AN403" s="33">
        <f t="shared" si="42"/>
        <v>0</v>
      </c>
      <c r="AO403" s="33">
        <f t="shared" si="42"/>
        <v>0</v>
      </c>
      <c r="AP403" s="33">
        <f t="shared" si="42"/>
        <v>0</v>
      </c>
      <c r="AQ403" s="33">
        <f t="shared" si="42"/>
        <v>0</v>
      </c>
      <c r="AR403" s="33">
        <f t="shared" si="42"/>
        <v>0</v>
      </c>
      <c r="AS403" s="33">
        <f t="shared" si="42"/>
        <v>0</v>
      </c>
    </row>
    <row r="404" spans="3:45" ht="20.25" customHeight="1">
      <c r="C404">
        <v>12</v>
      </c>
      <c r="D404" t="str">
        <f t="shared" si="43"/>
        <v>poniedziałek</v>
      </c>
      <c r="E404" s="48">
        <f t="shared" si="44"/>
        <v>45047</v>
      </c>
      <c r="F404" s="33">
        <f t="shared" si="40"/>
        <v>0</v>
      </c>
      <c r="G404" s="33">
        <f t="shared" si="40"/>
        <v>0</v>
      </c>
      <c r="H404" s="33">
        <f t="shared" si="40"/>
        <v>0</v>
      </c>
      <c r="I404" s="33">
        <f t="shared" si="40"/>
        <v>0</v>
      </c>
      <c r="J404" s="33">
        <f t="shared" si="40"/>
        <v>0</v>
      </c>
      <c r="K404" s="33">
        <f t="shared" si="40"/>
        <v>0</v>
      </c>
      <c r="L404" s="33">
        <f t="shared" si="40"/>
        <v>0</v>
      </c>
      <c r="M404" s="33">
        <f t="shared" si="40"/>
        <v>0</v>
      </c>
      <c r="N404" s="33">
        <f t="shared" si="40"/>
        <v>0</v>
      </c>
      <c r="O404" s="33">
        <f t="shared" si="40"/>
        <v>0</v>
      </c>
      <c r="P404" s="33">
        <f t="shared" si="40"/>
        <v>0</v>
      </c>
      <c r="Q404" s="33">
        <f t="shared" si="40"/>
        <v>0</v>
      </c>
      <c r="R404" s="33">
        <f t="shared" si="40"/>
        <v>0</v>
      </c>
      <c r="S404" s="33">
        <f t="shared" si="40"/>
        <v>0</v>
      </c>
      <c r="T404" s="33">
        <f t="shared" si="40"/>
        <v>0</v>
      </c>
      <c r="U404" s="33">
        <f t="shared" si="40"/>
        <v>0</v>
      </c>
      <c r="V404" s="33">
        <f t="shared" si="41"/>
        <v>0</v>
      </c>
      <c r="W404" s="33">
        <f t="shared" si="41"/>
        <v>0</v>
      </c>
      <c r="X404" s="33">
        <f t="shared" si="41"/>
        <v>0</v>
      </c>
      <c r="Y404" s="33">
        <f t="shared" si="41"/>
        <v>0</v>
      </c>
      <c r="Z404" s="33">
        <f t="shared" si="41"/>
        <v>0</v>
      </c>
      <c r="AA404" s="33">
        <f t="shared" si="41"/>
        <v>0</v>
      </c>
      <c r="AB404" s="33">
        <f t="shared" si="41"/>
        <v>0</v>
      </c>
      <c r="AC404" s="33">
        <f t="shared" si="41"/>
        <v>0</v>
      </c>
      <c r="AD404" s="33">
        <f t="shared" si="41"/>
        <v>0</v>
      </c>
      <c r="AE404" s="33">
        <f t="shared" si="41"/>
        <v>0</v>
      </c>
      <c r="AF404" s="33">
        <f t="shared" si="41"/>
        <v>0</v>
      </c>
      <c r="AG404" s="33">
        <f t="shared" si="41"/>
        <v>0</v>
      </c>
      <c r="AH404" s="33">
        <f t="shared" si="41"/>
        <v>0</v>
      </c>
      <c r="AI404" s="33">
        <f t="shared" si="41"/>
        <v>0</v>
      </c>
      <c r="AJ404" s="33">
        <f t="shared" si="42"/>
        <v>0</v>
      </c>
      <c r="AK404" s="33">
        <f t="shared" si="42"/>
        <v>0</v>
      </c>
      <c r="AL404" s="33">
        <f t="shared" si="42"/>
        <v>0</v>
      </c>
      <c r="AM404" s="33">
        <f t="shared" si="42"/>
        <v>0</v>
      </c>
      <c r="AN404" s="33">
        <f t="shared" si="42"/>
        <v>0</v>
      </c>
      <c r="AO404" s="33">
        <f t="shared" si="42"/>
        <v>0</v>
      </c>
      <c r="AP404" s="33">
        <f t="shared" si="42"/>
        <v>0</v>
      </c>
      <c r="AQ404" s="33">
        <f t="shared" si="42"/>
        <v>0</v>
      </c>
      <c r="AR404" s="33">
        <f t="shared" si="42"/>
        <v>0</v>
      </c>
      <c r="AS404" s="33">
        <f t="shared" si="42"/>
        <v>0</v>
      </c>
    </row>
    <row r="405" spans="3:45" ht="20.25" customHeight="1">
      <c r="C405">
        <v>13</v>
      </c>
      <c r="D405" t="str">
        <f t="shared" si="43"/>
        <v>wtorek</v>
      </c>
      <c r="E405" s="48">
        <f t="shared" si="44"/>
        <v>45048</v>
      </c>
      <c r="F405" s="33">
        <f t="shared" si="40"/>
        <v>0</v>
      </c>
      <c r="G405" s="33" t="str">
        <f t="shared" si="40"/>
        <v>uw</v>
      </c>
      <c r="H405" s="33">
        <f t="shared" si="40"/>
        <v>0</v>
      </c>
      <c r="I405" s="33" t="str">
        <f t="shared" si="40"/>
        <v>uw</v>
      </c>
      <c r="J405" s="33" t="str">
        <f t="shared" si="40"/>
        <v>uw</v>
      </c>
      <c r="K405" s="33" t="str">
        <f t="shared" si="40"/>
        <v>uw</v>
      </c>
      <c r="L405" s="33" t="str">
        <f t="shared" si="40"/>
        <v>uw</v>
      </c>
      <c r="M405" s="33" t="str">
        <f t="shared" si="40"/>
        <v>uw</v>
      </c>
      <c r="N405" s="33" t="str">
        <f t="shared" si="40"/>
        <v>uw</v>
      </c>
      <c r="O405" s="33" t="str">
        <f t="shared" si="40"/>
        <v>uw</v>
      </c>
      <c r="P405" s="33" t="str">
        <f t="shared" si="40"/>
        <v>r</v>
      </c>
      <c r="Q405" s="33" t="str">
        <f t="shared" si="40"/>
        <v>z</v>
      </c>
      <c r="R405" s="33" t="str">
        <f t="shared" si="40"/>
        <v>Uw</v>
      </c>
      <c r="S405" s="33" t="str">
        <f t="shared" si="40"/>
        <v>Uw</v>
      </c>
      <c r="T405" s="33" t="str">
        <f t="shared" si="40"/>
        <v>Uw</v>
      </c>
      <c r="U405" s="33">
        <f t="shared" si="40"/>
        <v>0</v>
      </c>
      <c r="V405" s="33" t="str">
        <f t="shared" si="41"/>
        <v>Uw</v>
      </c>
      <c r="W405" s="33" t="str">
        <f t="shared" si="41"/>
        <v>uw</v>
      </c>
      <c r="X405" s="33" t="str">
        <f t="shared" si="41"/>
        <v>uw</v>
      </c>
      <c r="Y405" s="33" t="str">
        <f t="shared" si="41"/>
        <v>Uw</v>
      </c>
      <c r="Z405" s="33" t="str">
        <f t="shared" si="41"/>
        <v>Uw</v>
      </c>
      <c r="AA405" s="33" t="str">
        <f t="shared" si="41"/>
        <v>Uw</v>
      </c>
      <c r="AB405" s="33" t="str">
        <f t="shared" si="41"/>
        <v>Uw</v>
      </c>
      <c r="AC405" s="33" t="str">
        <f t="shared" si="41"/>
        <v>uw</v>
      </c>
      <c r="AD405" s="33" t="str">
        <f t="shared" si="41"/>
        <v>uw</v>
      </c>
      <c r="AE405" s="33" t="str">
        <f t="shared" si="41"/>
        <v>z</v>
      </c>
      <c r="AF405" s="33" t="str">
        <f t="shared" si="41"/>
        <v>uw</v>
      </c>
      <c r="AG405" s="33" t="str">
        <f t="shared" si="41"/>
        <v>uw</v>
      </c>
      <c r="AH405" s="33" t="str">
        <f t="shared" si="41"/>
        <v>ub</v>
      </c>
      <c r="AI405" s="33" t="str">
        <f t="shared" si="41"/>
        <v>Uw</v>
      </c>
      <c r="AJ405" s="33" t="str">
        <f t="shared" si="42"/>
        <v>uw</v>
      </c>
      <c r="AK405" s="33">
        <f t="shared" si="42"/>
        <v>0</v>
      </c>
      <c r="AL405" s="33">
        <f t="shared" si="42"/>
        <v>0</v>
      </c>
      <c r="AM405" s="33">
        <f t="shared" si="42"/>
        <v>0</v>
      </c>
      <c r="AN405" s="33">
        <f t="shared" si="42"/>
        <v>0</v>
      </c>
      <c r="AO405" s="33">
        <f t="shared" si="42"/>
        <v>0</v>
      </c>
      <c r="AP405" s="33">
        <f t="shared" si="42"/>
        <v>0</v>
      </c>
      <c r="AQ405" s="33">
        <f t="shared" si="42"/>
        <v>0</v>
      </c>
      <c r="AR405" s="33">
        <f t="shared" si="42"/>
        <v>0</v>
      </c>
      <c r="AS405" s="33">
        <f t="shared" si="42"/>
        <v>0</v>
      </c>
    </row>
    <row r="406" spans="3:45" ht="20.25" customHeight="1">
      <c r="C406">
        <v>14</v>
      </c>
      <c r="D406" t="str">
        <f t="shared" si="43"/>
        <v>środa</v>
      </c>
      <c r="E406" s="48">
        <f t="shared" si="44"/>
        <v>45049</v>
      </c>
      <c r="F406" s="33">
        <f t="shared" si="40"/>
        <v>0</v>
      </c>
      <c r="G406" s="33">
        <f t="shared" si="40"/>
        <v>0</v>
      </c>
      <c r="H406" s="33">
        <f t="shared" si="40"/>
        <v>0</v>
      </c>
      <c r="I406" s="33">
        <f t="shared" si="40"/>
        <v>0</v>
      </c>
      <c r="J406" s="33">
        <f t="shared" si="40"/>
        <v>0</v>
      </c>
      <c r="K406" s="33">
        <f t="shared" si="40"/>
        <v>0</v>
      </c>
      <c r="L406" s="33">
        <f t="shared" si="40"/>
        <v>0</v>
      </c>
      <c r="M406" s="33">
        <f t="shared" si="40"/>
        <v>0</v>
      </c>
      <c r="N406" s="33">
        <f t="shared" si="40"/>
        <v>0</v>
      </c>
      <c r="O406" s="33">
        <f t="shared" si="40"/>
        <v>0</v>
      </c>
      <c r="P406" s="33" t="str">
        <f t="shared" si="40"/>
        <v>z</v>
      </c>
      <c r="Q406" s="33">
        <f t="shared" si="40"/>
        <v>0</v>
      </c>
      <c r="R406" s="33">
        <f t="shared" si="40"/>
        <v>0</v>
      </c>
      <c r="S406" s="33">
        <f t="shared" si="40"/>
        <v>0</v>
      </c>
      <c r="T406" s="33">
        <f t="shared" si="40"/>
        <v>0</v>
      </c>
      <c r="U406" s="33">
        <f t="shared" si="40"/>
        <v>0</v>
      </c>
      <c r="V406" s="33">
        <f t="shared" si="41"/>
        <v>0</v>
      </c>
      <c r="W406" s="33">
        <f t="shared" si="41"/>
        <v>0</v>
      </c>
      <c r="X406" s="33">
        <f t="shared" si="41"/>
        <v>0</v>
      </c>
      <c r="Y406" s="33">
        <f t="shared" si="41"/>
        <v>0</v>
      </c>
      <c r="Z406" s="33">
        <f t="shared" si="41"/>
        <v>0</v>
      </c>
      <c r="AA406" s="33">
        <f t="shared" si="41"/>
        <v>0</v>
      </c>
      <c r="AB406" s="33">
        <f t="shared" si="41"/>
        <v>0</v>
      </c>
      <c r="AC406" s="33">
        <f t="shared" si="41"/>
        <v>0</v>
      </c>
      <c r="AD406" s="33">
        <f t="shared" si="41"/>
        <v>0</v>
      </c>
      <c r="AE406" s="33" t="str">
        <f t="shared" si="41"/>
        <v>z</v>
      </c>
      <c r="AF406" s="33">
        <f t="shared" si="41"/>
        <v>0</v>
      </c>
      <c r="AG406" s="33">
        <f t="shared" si="41"/>
        <v>0</v>
      </c>
      <c r="AH406" s="33">
        <f t="shared" si="41"/>
        <v>0</v>
      </c>
      <c r="AI406" s="33">
        <f t="shared" si="41"/>
        <v>0</v>
      </c>
      <c r="AJ406" s="33">
        <f t="shared" si="42"/>
        <v>0</v>
      </c>
      <c r="AK406" s="33">
        <f t="shared" si="42"/>
        <v>0</v>
      </c>
      <c r="AL406" s="33">
        <f t="shared" si="42"/>
        <v>0</v>
      </c>
      <c r="AM406" s="33">
        <f t="shared" si="42"/>
        <v>0</v>
      </c>
      <c r="AN406" s="33">
        <f t="shared" si="42"/>
        <v>0</v>
      </c>
      <c r="AO406" s="33">
        <f t="shared" si="42"/>
        <v>0</v>
      </c>
      <c r="AP406" s="33">
        <f t="shared" si="42"/>
        <v>0</v>
      </c>
      <c r="AQ406" s="33">
        <f t="shared" si="42"/>
        <v>0</v>
      </c>
      <c r="AR406" s="33">
        <f t="shared" si="42"/>
        <v>0</v>
      </c>
      <c r="AS406" s="33">
        <f t="shared" si="42"/>
        <v>0</v>
      </c>
    </row>
    <row r="407" spans="3:45" ht="20.25" customHeight="1">
      <c r="E407" s="49" t="s">
        <v>113</v>
      </c>
      <c r="F407" t="s">
        <v>97</v>
      </c>
      <c r="G407" t="s">
        <v>114</v>
      </c>
      <c r="H407" t="s">
        <v>115</v>
      </c>
      <c r="I407" t="s">
        <v>116</v>
      </c>
      <c r="J407" t="s">
        <v>94</v>
      </c>
      <c r="K407" t="s">
        <v>117</v>
      </c>
      <c r="L407" t="s">
        <v>118</v>
      </c>
      <c r="M407" t="s">
        <v>119</v>
      </c>
      <c r="N407" t="s">
        <v>120</v>
      </c>
      <c r="O407" t="s">
        <v>121</v>
      </c>
      <c r="P407" t="s">
        <v>62</v>
      </c>
      <c r="Q407" t="s">
        <v>122</v>
      </c>
      <c r="R407" t="s">
        <v>123</v>
      </c>
      <c r="S407" t="s">
        <v>124</v>
      </c>
      <c r="T407" t="s">
        <v>125</v>
      </c>
      <c r="U407" t="s">
        <v>126</v>
      </c>
      <c r="V407" t="s">
        <v>127</v>
      </c>
      <c r="W407" t="s">
        <v>128</v>
      </c>
      <c r="X407" s="33" t="s">
        <v>129</v>
      </c>
      <c r="AJ407" s="33" t="s">
        <v>130</v>
      </c>
    </row>
    <row r="408" spans="3:45" ht="20.25" customHeight="1">
      <c r="C408">
        <v>1</v>
      </c>
      <c r="D408" t="str">
        <f>D393</f>
        <v>czwartek</v>
      </c>
      <c r="E408" s="50" t="str">
        <f>TEXT(E393,"ddd")&amp;" "&amp;TEXT(E393,"dd.mm")</f>
        <v>czw 20.04</v>
      </c>
      <c r="F408" s="51" t="str">
        <f t="array" ref="F408">IFERROR(INDEX($F$392:$AS$392,1,(-5)+SUMPRODUCT(($F393:$AS393=F$407)*COLUMN($F393:$AS393))),"")</f>
        <v>An29</v>
      </c>
      <c r="G408" s="51" t="str">
        <f t="array" ref="G408">IFERROR(INDEX($F$392:$AS$392,1,(-5)+SUMPRODUCT(($F393:$AS393=G$407)*COLUMN($F393:$AS393))),"")</f>
        <v>An18</v>
      </c>
      <c r="H408" s="51" t="str">
        <f t="array" ref="H408">IFERROR(INDEX($F$392:$AS$392,1,(-5)+SUMPRODUCT(($F393:$AS393=H$407)*COLUMN($F393:$AS393))),"")</f>
        <v/>
      </c>
      <c r="I408" s="51" t="str">
        <f t="array" ref="I408">IFERROR(INDEX($F$392:$AS$392,1,(-5)+SUMPRODUCT(($F393:$AS393=I$407)*COLUMN($F393:$AS393))),"")</f>
        <v/>
      </c>
      <c r="J408" s="51" t="str">
        <f t="array" ref="J408">IFERROR(INDEX($F$392:$AS$392,1,(-5)+SUMPRODUCT(($F393:$AS393=J$407)*COLUMN($F393:$AS393))),"")</f>
        <v>An25</v>
      </c>
      <c r="K408" s="51" t="str">
        <f t="array" ref="K408">IFERROR(INDEX($F$392:$AS$392,1,(-5)+SUMPRODUCT(($F393:$AS393=K$407)*COLUMN($F393:$AS393))),"")</f>
        <v>An23</v>
      </c>
      <c r="L408" s="51" t="str">
        <f t="array" ref="L408">IFERROR(INDEX($F$392:$AS$392,1,(-5)+SUMPRODUCT(($F393:$AS393=L$407)*COLUMN($F393:$AS393))),"")</f>
        <v>An22</v>
      </c>
      <c r="M408" s="51" t="str">
        <f t="array" ref="M408">IFERROR(INDEX($F$392:$AS$392,1,(-5)+SUMPRODUCT(($F393:$AS393=M$407)*COLUMN($F393:$AS393))),"")</f>
        <v/>
      </c>
      <c r="N408" s="51" t="str">
        <f t="array" ref="N408">IFERROR(INDEX($F$392:$AS$392,1,(-5)+SUMPRODUCT(($F393:$AS393=N$407)*COLUMN($F393:$AS393))),"")</f>
        <v>An4</v>
      </c>
      <c r="O408" s="51" t="str">
        <f t="array" ref="O408">IFERROR(INDEX($F$392:$AS$392,1,(-5)+SUMPRODUCT(($F393:$AS393=O$407)*COLUMN($F393:$AS393))),"")</f>
        <v>An2</v>
      </c>
      <c r="P408" s="51" t="str">
        <f t="array" ref="P408">IFERROR(INDEX($F$392:$AS$392,1,(-5)+SUMPRODUCT(($F393:$AS393=P$407)*COLUMN($F393:$AS393))),"")</f>
        <v>An7</v>
      </c>
      <c r="Q408" s="51" t="str">
        <f t="array" ref="Q408">IFERROR(INDEX($F$392:$AS$392,1,(-5)+SUMPRODUCT(($F393:$AS393=Q$407)*COLUMN($F393:$AS393))),"")</f>
        <v>An12</v>
      </c>
      <c r="R408" s="51" t="str">
        <f t="array" ref="R408">IFERROR(INDEX($F$392:$AS$392,1,(-5)+SUMPRODUCT(($F393:$AS393=R$407)*COLUMN($F393:$AS393))),"")</f>
        <v/>
      </c>
      <c r="S408" s="51" t="str">
        <f t="array" ref="S408">IFERROR(INDEX($F$392:$AS$392,1,(-5)+SUMPRODUCT(($F393:$AS393=S$407)*COLUMN($F393:$AS393))),"")</f>
        <v>An8</v>
      </c>
      <c r="T408" s="51" t="str">
        <f t="array" ref="T408">IFERROR(INDEX($F$392:$AS$392,1,(-5)+SUMPRODUCT(($F393:$AS393=T$407)*COLUMN($F393:$AS393))),"")</f>
        <v>An6</v>
      </c>
      <c r="U408" s="51" t="str">
        <f t="array" ref="U408">IFERROR(INDEX($F$392:$AS$392,1,(-5)+SUMPRODUCT(($F393:$AS393=U$407)*COLUMN($F393:$AS393))),"")</f>
        <v/>
      </c>
      <c r="V408" s="51" t="str">
        <f t="array" ref="V408">IFERROR(INDEX($F$392:$AS$392,1,(-5)+SUMPRODUCT(($F393:$AS393=V$407)*COLUMN($F393:$AS393))),"")</f>
        <v>An14</v>
      </c>
      <c r="W408" s="51" t="str">
        <f t="array" ref="W408">IFERROR(INDEX($F$392:$AS$392,1,(-5)+SUMPRODUCT(($F393:$AS393=W$407)*COLUMN($F393:$AS393))),"")</f>
        <v/>
      </c>
      <c r="X408" s="51" t="str">
        <f t="array" ref="X408">IFERROR(INDEX($F$392:$AS$392,1,(-5)+SUMPRODUCT(($F393:$AS393=X$407)*COLUMN($F393:$AS393))),"")</f>
        <v>An10</v>
      </c>
    </row>
    <row r="409" spans="3:45" ht="20.25" customHeight="1">
      <c r="C409">
        <v>2</v>
      </c>
      <c r="D409" t="str">
        <f t="shared" ref="D409:D421" si="45">D394</f>
        <v>piątek</v>
      </c>
      <c r="E409" s="50" t="str">
        <f t="shared" ref="E409:E421" si="46">TEXT(E394,"ddd")&amp;" "&amp;TEXT(E394,"dd.mm")</f>
        <v>pt 21.04</v>
      </c>
      <c r="F409" s="51" t="str">
        <f t="array" ref="F409">IFERROR(INDEX($F$392:$AS$392,1,(-5)+SUMPRODUCT(($F394:$AS394=F$407)*COLUMN($F394:$AS394))),"")</f>
        <v/>
      </c>
      <c r="G409" s="51" t="str">
        <f t="array" ref="G409">IFERROR(INDEX($F$392:$AS$392,1,(-5)+SUMPRODUCT(($F394:$AS394=G$407)*COLUMN($F394:$AS394))),"")</f>
        <v>An18</v>
      </c>
      <c r="H409" s="51" t="str">
        <f t="array" ref="H409">IFERROR(INDEX($F$392:$AS$392,1,(-5)+SUMPRODUCT(($F394:$AS394=H$407)*COLUMN($F394:$AS394))),"")</f>
        <v>An24</v>
      </c>
      <c r="I409" s="51" t="str">
        <f t="array" ref="I409">IFERROR(INDEX($F$392:$AS$392,1,(-5)+SUMPRODUCT(($F394:$AS394=I$407)*COLUMN($F394:$AS394))),"")</f>
        <v/>
      </c>
      <c r="J409" s="51" t="str">
        <f t="array" ref="J409">IFERROR(INDEX($F$392:$AS$392,1,(-5)+SUMPRODUCT(($F394:$AS394=J$407)*COLUMN($F394:$AS394))),"")</f>
        <v/>
      </c>
      <c r="K409" s="51" t="str">
        <f t="array" ref="K409">IFERROR(INDEX($F$392:$AS$392,1,(-5)+SUMPRODUCT(($F394:$AS394=K$407)*COLUMN($F394:$AS394))),"")</f>
        <v>An23</v>
      </c>
      <c r="L409" s="51" t="str">
        <f t="array" ref="L409">IFERROR(INDEX($F$392:$AS$392,1,(-5)+SUMPRODUCT(($F394:$AS394=L$407)*COLUMN($F394:$AS394))),"")</f>
        <v>An19</v>
      </c>
      <c r="M409" s="51" t="str">
        <f t="array" ref="M409">IFERROR(INDEX($F$392:$AS$392,1,(-5)+SUMPRODUCT(($F394:$AS394=M$407)*COLUMN($F394:$AS394))),"")</f>
        <v>An5</v>
      </c>
      <c r="N409" s="51" t="str">
        <f t="array" ref="N409">IFERROR(INDEX($F$392:$AS$392,1,(-5)+SUMPRODUCT(($F394:$AS394=N$407)*COLUMN($F394:$AS394))),"")</f>
        <v>An4</v>
      </c>
      <c r="O409" s="51" t="str">
        <f t="array" ref="O409">IFERROR(INDEX($F$392:$AS$392,1,(-5)+SUMPRODUCT(($F394:$AS394=O$407)*COLUMN($F394:$AS394))),"")</f>
        <v/>
      </c>
      <c r="P409" s="51" t="str">
        <f t="array" ref="P409">IFERROR(INDEX($F$392:$AS$392,1,(-5)+SUMPRODUCT(($F394:$AS394=P$407)*COLUMN($F394:$AS394))),"")</f>
        <v>An7</v>
      </c>
      <c r="Q409" s="51" t="str">
        <f t="array" ref="Q409">IFERROR(INDEX($F$392:$AS$392,1,(-5)+SUMPRODUCT(($F394:$AS394=Q$407)*COLUMN($F394:$AS394))),"")</f>
        <v>An12</v>
      </c>
      <c r="R409" s="51" t="str">
        <f t="array" ref="R409">IFERROR(INDEX($F$392:$AS$392,1,(-5)+SUMPRODUCT(($F394:$AS394=R$407)*COLUMN($F394:$AS394))),"")</f>
        <v/>
      </c>
      <c r="S409" s="51" t="str">
        <f t="array" ref="S409">IFERROR(INDEX($F$392:$AS$392,1,(-5)+SUMPRODUCT(($F394:$AS394=S$407)*COLUMN($F394:$AS394))),"")</f>
        <v>An8</v>
      </c>
      <c r="T409" s="51" t="str">
        <f t="array" ref="T409">IFERROR(INDEX($F$392:$AS$392,1,(-5)+SUMPRODUCT(($F394:$AS394=T$407)*COLUMN($F394:$AS394))),"")</f>
        <v>An6</v>
      </c>
      <c r="U409" s="51" t="str">
        <f t="array" ref="U409">IFERROR(INDEX($F$392:$AS$392,1,(-5)+SUMPRODUCT(($F394:$AS394=U$407)*COLUMN($F394:$AS394))),"")</f>
        <v/>
      </c>
      <c r="V409" s="51" t="str">
        <f t="array" ref="V409">IFERROR(INDEX($F$392:$AS$392,1,(-5)+SUMPRODUCT(($F394:$AS394=V$407)*COLUMN($F394:$AS394))),"")</f>
        <v>An14</v>
      </c>
      <c r="W409" s="51" t="str">
        <f t="array" ref="W409">IFERROR(INDEX($F$392:$AS$392,1,(-5)+SUMPRODUCT(($F394:$AS394=W$407)*COLUMN($F394:$AS394))),"")</f>
        <v>An11</v>
      </c>
      <c r="X409" s="51" t="str">
        <f t="array" ref="X409">IFERROR(INDEX($F$392:$AS$392,1,(-5)+SUMPRODUCT(($F394:$AS394=X$407)*COLUMN($F394:$AS394))),"")</f>
        <v>An10</v>
      </c>
    </row>
    <row r="410" spans="3:45" ht="20.25" customHeight="1">
      <c r="C410">
        <v>3</v>
      </c>
      <c r="D410" t="str">
        <f t="shared" si="45"/>
        <v>sobota</v>
      </c>
      <c r="E410" s="50" t="str">
        <f t="shared" si="46"/>
        <v>sob 22.04</v>
      </c>
      <c r="F410" s="51" t="str">
        <f t="array" ref="F410">IFERROR(INDEX($F$392:$AS$392,1,(-5)+SUMPRODUCT(($F395:$AS395=F$407)*COLUMN($F395:$AS395))),"")</f>
        <v/>
      </c>
      <c r="G410" s="51" t="str">
        <f t="array" ref="G410">IFERROR(INDEX($F$392:$AS$392,1,(-5)+SUMPRODUCT(($F395:$AS395=G$407)*COLUMN($F395:$AS395))),"")</f>
        <v/>
      </c>
      <c r="H410" s="51" t="str">
        <f t="array" ref="H410">IFERROR(INDEX($F$392:$AS$392,1,(-5)+SUMPRODUCT(($F395:$AS395=H$407)*COLUMN($F395:$AS395))),"")</f>
        <v/>
      </c>
      <c r="I410" s="51" t="str">
        <f t="array" ref="I410">IFERROR(INDEX($F$392:$AS$392,1,(-5)+SUMPRODUCT(($F395:$AS395=I$407)*COLUMN($F395:$AS395))),"")</f>
        <v/>
      </c>
      <c r="J410" s="51" t="str">
        <f t="array" ref="J410">IFERROR(INDEX($F$392:$AS$392,1,(-5)+SUMPRODUCT(($F395:$AS395=J$407)*COLUMN($F395:$AS395))),"")</f>
        <v/>
      </c>
      <c r="K410" s="51" t="str">
        <f t="array" ref="K410">IFERROR(INDEX($F$392:$AS$392,1,(-5)+SUMPRODUCT(($F395:$AS395=K$407)*COLUMN($F395:$AS395))),"")</f>
        <v/>
      </c>
      <c r="L410" s="51" t="str">
        <f t="array" ref="L410">IFERROR(INDEX($F$392:$AS$392,1,(-5)+SUMPRODUCT(($F395:$AS395=L$407)*COLUMN($F395:$AS395))),"")</f>
        <v/>
      </c>
      <c r="M410" s="51" t="str">
        <f t="array" ref="M410">IFERROR(INDEX($F$392:$AS$392,1,(-5)+SUMPRODUCT(($F395:$AS395=M$407)*COLUMN($F395:$AS395))),"")</f>
        <v/>
      </c>
      <c r="N410" s="51" t="str">
        <f t="array" ref="N410">IFERROR(INDEX($F$392:$AS$392,1,(-5)+SUMPRODUCT(($F395:$AS395=N$407)*COLUMN($F395:$AS395))),"")</f>
        <v/>
      </c>
      <c r="O410" s="51" t="str">
        <f t="array" ref="O410">IFERROR(INDEX($F$392:$AS$392,1,(-5)+SUMPRODUCT(($F395:$AS395=O$407)*COLUMN($F395:$AS395))),"")</f>
        <v/>
      </c>
      <c r="P410" s="51" t="str">
        <f t="array" ref="P410">IFERROR(INDEX($F$392:$AS$392,1,(-5)+SUMPRODUCT(($F395:$AS395=P$407)*COLUMN($F395:$AS395))),"")</f>
        <v/>
      </c>
      <c r="Q410" s="51" t="str">
        <f t="array" ref="Q410">IFERROR(INDEX($F$392:$AS$392,1,(-5)+SUMPRODUCT(($F395:$AS395=Q$407)*COLUMN($F395:$AS395))),"")</f>
        <v/>
      </c>
      <c r="R410" s="51" t="str">
        <f t="array" ref="R410">IFERROR(INDEX($F$392:$AS$392,1,(-5)+SUMPRODUCT(($F395:$AS395=R$407)*COLUMN($F395:$AS395))),"")</f>
        <v/>
      </c>
      <c r="S410" s="51" t="str">
        <f t="array" ref="S410">IFERROR(INDEX($F$392:$AS$392,1,(-5)+SUMPRODUCT(($F395:$AS395=S$407)*COLUMN($F395:$AS395))),"")</f>
        <v/>
      </c>
      <c r="T410" s="51" t="str">
        <f t="array" ref="T410">IFERROR(INDEX($F$392:$AS$392,1,(-5)+SUMPRODUCT(($F395:$AS395=T$407)*COLUMN($F395:$AS395))),"")</f>
        <v/>
      </c>
      <c r="U410" s="51" t="str">
        <f t="array" ref="U410">IFERROR(INDEX($F$392:$AS$392,1,(-5)+SUMPRODUCT(($F395:$AS395=U$407)*COLUMN($F395:$AS395))),"")</f>
        <v/>
      </c>
      <c r="V410" s="51" t="str">
        <f t="array" ref="V410">IFERROR(INDEX($F$392:$AS$392,1,(-5)+SUMPRODUCT(($F395:$AS395=V$407)*COLUMN($F395:$AS395))),"")</f>
        <v/>
      </c>
      <c r="W410" s="51" t="str">
        <f t="array" ref="W410">IFERROR(INDEX($F$392:$AS$392,1,(-5)+SUMPRODUCT(($F395:$AS395=W$407)*COLUMN($F395:$AS395))),"")</f>
        <v/>
      </c>
      <c r="X410" s="51" t="str">
        <f t="array" ref="X410">IFERROR(INDEX($F$392:$AS$392,1,(-5)+SUMPRODUCT(($F395:$AS395=X$407)*COLUMN($F395:$AS395))),"")</f>
        <v/>
      </c>
    </row>
    <row r="411" spans="3:45" ht="20.25" customHeight="1">
      <c r="C411">
        <v>4</v>
      </c>
      <c r="D411" t="str">
        <f t="shared" si="45"/>
        <v>niedziela</v>
      </c>
      <c r="E411" s="50" t="str">
        <f t="shared" si="46"/>
        <v>niedz 23.04</v>
      </c>
      <c r="F411" s="51" t="str">
        <f t="array" ref="F411">IFERROR(INDEX($F$392:$AS$392,1,(-5)+SUMPRODUCT(($F396:$AS396=F$407)*COLUMN($F396:$AS396))),"")</f>
        <v/>
      </c>
      <c r="G411" s="51" t="str">
        <f t="array" ref="G411">IFERROR(INDEX($F$392:$AS$392,1,(-5)+SUMPRODUCT(($F396:$AS396=G$407)*COLUMN($F396:$AS396))),"")</f>
        <v/>
      </c>
      <c r="H411" s="51" t="str">
        <f t="array" ref="H411">IFERROR(INDEX($F$392:$AS$392,1,(-5)+SUMPRODUCT(($F396:$AS396=H$407)*COLUMN($F396:$AS396))),"")</f>
        <v/>
      </c>
      <c r="I411" s="51" t="str">
        <f t="array" ref="I411">IFERROR(INDEX($F$392:$AS$392,1,(-5)+SUMPRODUCT(($F396:$AS396=I$407)*COLUMN($F396:$AS396))),"")</f>
        <v/>
      </c>
      <c r="J411" s="51" t="str">
        <f t="array" ref="J411">IFERROR(INDEX($F$392:$AS$392,1,(-5)+SUMPRODUCT(($F396:$AS396=J$407)*COLUMN($F396:$AS396))),"")</f>
        <v/>
      </c>
      <c r="K411" s="51" t="str">
        <f t="array" ref="K411">IFERROR(INDEX($F$392:$AS$392,1,(-5)+SUMPRODUCT(($F396:$AS396=K$407)*COLUMN($F396:$AS396))),"")</f>
        <v/>
      </c>
      <c r="L411" s="51" t="str">
        <f t="array" ref="L411">IFERROR(INDEX($F$392:$AS$392,1,(-5)+SUMPRODUCT(($F396:$AS396=L$407)*COLUMN($F396:$AS396))),"")</f>
        <v/>
      </c>
      <c r="M411" s="51" t="str">
        <f t="array" ref="M411">IFERROR(INDEX($F$392:$AS$392,1,(-5)+SUMPRODUCT(($F396:$AS396=M$407)*COLUMN($F396:$AS396))),"")</f>
        <v/>
      </c>
      <c r="N411" s="51" t="str">
        <f t="array" ref="N411">IFERROR(INDEX($F$392:$AS$392,1,(-5)+SUMPRODUCT(($F396:$AS396=N$407)*COLUMN($F396:$AS396))),"")</f>
        <v/>
      </c>
      <c r="O411" s="51" t="str">
        <f t="array" ref="O411">IFERROR(INDEX($F$392:$AS$392,1,(-5)+SUMPRODUCT(($F396:$AS396=O$407)*COLUMN($F396:$AS396))),"")</f>
        <v/>
      </c>
      <c r="P411" s="51" t="str">
        <f t="array" ref="P411">IFERROR(INDEX($F$392:$AS$392,1,(-5)+SUMPRODUCT(($F396:$AS396=P$407)*COLUMN($F396:$AS396))),"")</f>
        <v/>
      </c>
      <c r="Q411" s="51" t="str">
        <f t="array" ref="Q411">IFERROR(INDEX($F$392:$AS$392,1,(-5)+SUMPRODUCT(($F396:$AS396=Q$407)*COLUMN($F396:$AS396))),"")</f>
        <v/>
      </c>
      <c r="R411" s="51" t="str">
        <f t="array" ref="R411">IFERROR(INDEX($F$392:$AS$392,1,(-5)+SUMPRODUCT(($F396:$AS396=R$407)*COLUMN($F396:$AS396))),"")</f>
        <v/>
      </c>
      <c r="S411" s="51" t="str">
        <f t="array" ref="S411">IFERROR(INDEX($F$392:$AS$392,1,(-5)+SUMPRODUCT(($F396:$AS396=S$407)*COLUMN($F396:$AS396))),"")</f>
        <v/>
      </c>
      <c r="T411" s="51" t="str">
        <f t="array" ref="T411">IFERROR(INDEX($F$392:$AS$392,1,(-5)+SUMPRODUCT(($F396:$AS396=T$407)*COLUMN($F396:$AS396))),"")</f>
        <v/>
      </c>
      <c r="U411" s="51" t="str">
        <f t="array" ref="U411">IFERROR(INDEX($F$392:$AS$392,1,(-5)+SUMPRODUCT(($F396:$AS396=U$407)*COLUMN($F396:$AS396))),"")</f>
        <v/>
      </c>
      <c r="V411" s="51" t="str">
        <f t="array" ref="V411">IFERROR(INDEX($F$392:$AS$392,1,(-5)+SUMPRODUCT(($F396:$AS396=V$407)*COLUMN($F396:$AS396))),"")</f>
        <v/>
      </c>
      <c r="W411" s="51" t="str">
        <f t="array" ref="W411">IFERROR(INDEX($F$392:$AS$392,1,(-5)+SUMPRODUCT(($F396:$AS396=W$407)*COLUMN($F396:$AS396))),"")</f>
        <v/>
      </c>
      <c r="X411" s="51" t="str">
        <f t="array" ref="X411">IFERROR(INDEX($F$392:$AS$392,1,(-5)+SUMPRODUCT(($F396:$AS396=X$407)*COLUMN($F396:$AS396))),"")</f>
        <v/>
      </c>
    </row>
    <row r="412" spans="3:45" ht="20.25" customHeight="1">
      <c r="C412">
        <v>5</v>
      </c>
      <c r="D412" t="str">
        <f t="shared" si="45"/>
        <v>poniedziałek</v>
      </c>
      <c r="E412" s="50" t="str">
        <f t="shared" si="46"/>
        <v>pon 24.04</v>
      </c>
      <c r="F412" s="51" t="str">
        <f t="array" ref="F412">IFERROR(INDEX($F$392:$AS$392,1,(-5)+SUMPRODUCT(($F397:$AS397=F$407)*COLUMN($F397:$AS397))),"")</f>
        <v>An20</v>
      </c>
      <c r="G412" s="51" t="str">
        <f t="array" ref="G412">IFERROR(INDEX($F$392:$AS$392,1,(-5)+SUMPRODUCT(($F397:$AS397=G$407)*COLUMN($F397:$AS397))),"")</f>
        <v>An18</v>
      </c>
      <c r="H412" s="51" t="str">
        <f t="array" ref="H412">IFERROR(INDEX($F$392:$AS$392,1,(-5)+SUMPRODUCT(($F397:$AS397=H$407)*COLUMN($F397:$AS397))),"")</f>
        <v>An24</v>
      </c>
      <c r="I412" s="51" t="str">
        <f t="array" ref="I412">IFERROR(INDEX($F$392:$AS$392,1,(-5)+SUMPRODUCT(($F397:$AS397=I$407)*COLUMN($F397:$AS397))),"")</f>
        <v/>
      </c>
      <c r="J412" s="51" t="str">
        <f t="array" ref="J412">IFERROR(INDEX($F$392:$AS$392,1,(-5)+SUMPRODUCT(($F397:$AS397=J$407)*COLUMN($F397:$AS397))),"")</f>
        <v>An25</v>
      </c>
      <c r="K412" s="51" t="str">
        <f t="array" ref="K412">IFERROR(INDEX($F$392:$AS$392,1,(-5)+SUMPRODUCT(($F397:$AS397=K$407)*COLUMN($F397:$AS397))),"")</f>
        <v>An23</v>
      </c>
      <c r="L412" s="51" t="str">
        <f t="array" ref="L412">IFERROR(INDEX($F$392:$AS$392,1,(-5)+SUMPRODUCT(($F397:$AS397=L$407)*COLUMN($F397:$AS397))),"")</f>
        <v>An22</v>
      </c>
      <c r="M412" s="51" t="str">
        <f t="array" ref="M412">IFERROR(INDEX($F$392:$AS$392,1,(-5)+SUMPRODUCT(($F397:$AS397=M$407)*COLUMN($F397:$AS397))),"")</f>
        <v>An5</v>
      </c>
      <c r="N412" s="51" t="str">
        <f t="array" ref="N412">IFERROR(INDEX($F$392:$AS$392,1,(-5)+SUMPRODUCT(($F397:$AS397=N$407)*COLUMN($F397:$AS397))),"")</f>
        <v>An4</v>
      </c>
      <c r="O412" s="51" t="str">
        <f t="array" ref="O412">IFERROR(INDEX($F$392:$AS$392,1,(-5)+SUMPRODUCT(($F397:$AS397=O$407)*COLUMN($F397:$AS397))),"")</f>
        <v>An2</v>
      </c>
      <c r="P412" s="51" t="str">
        <f t="array" ref="P412">IFERROR(INDEX($F$392:$AS$392,1,(-5)+SUMPRODUCT(($F397:$AS397=P$407)*COLUMN($F397:$AS397))),"")</f>
        <v>An7</v>
      </c>
      <c r="Q412" s="51" t="str">
        <f t="array" ref="Q412">IFERROR(INDEX($F$392:$AS$392,1,(-5)+SUMPRODUCT(($F397:$AS397=Q$407)*COLUMN($F397:$AS397))),"")</f>
        <v>An12</v>
      </c>
      <c r="R412" s="51" t="str">
        <f t="array" ref="R412">IFERROR(INDEX($F$392:$AS$392,1,(-5)+SUMPRODUCT(($F397:$AS397=R$407)*COLUMN($F397:$AS397))),"")</f>
        <v>An9</v>
      </c>
      <c r="S412" s="51" t="str">
        <f t="array" ref="S412">IFERROR(INDEX($F$392:$AS$392,1,(-5)+SUMPRODUCT(($F397:$AS397=S$407)*COLUMN($F397:$AS397))),"")</f>
        <v>An8</v>
      </c>
      <c r="T412" s="51" t="str">
        <f t="array" ref="T412">IFERROR(INDEX($F$392:$AS$392,1,(-5)+SUMPRODUCT(($F397:$AS397=T$407)*COLUMN($F397:$AS397))),"")</f>
        <v>An6</v>
      </c>
      <c r="U412" s="51" t="str">
        <f t="array" ref="U412">IFERROR(INDEX($F$392:$AS$392,1,(-5)+SUMPRODUCT(($F397:$AS397=U$407)*COLUMN($F397:$AS397))),"")</f>
        <v/>
      </c>
      <c r="V412" s="51" t="str">
        <f t="array" ref="V412">IFERROR(INDEX($F$392:$AS$392,1,(-5)+SUMPRODUCT(($F397:$AS397=V$407)*COLUMN($F397:$AS397))),"")</f>
        <v>An14</v>
      </c>
      <c r="W412" s="51" t="str">
        <f t="array" ref="W412">IFERROR(INDEX($F$392:$AS$392,1,(-5)+SUMPRODUCT(($F397:$AS397=W$407)*COLUMN($F397:$AS397))),"")</f>
        <v>An11</v>
      </c>
      <c r="X412" s="51" t="str">
        <f t="array" ref="X412">IFERROR(INDEX($F$392:$AS$392,1,(-5)+SUMPRODUCT(($F397:$AS397=X$407)*COLUMN($F397:$AS397))),"")</f>
        <v>An10</v>
      </c>
    </row>
    <row r="413" spans="3:45" ht="20.25" customHeight="1">
      <c r="C413">
        <v>6</v>
      </c>
      <c r="D413" t="str">
        <f t="shared" si="45"/>
        <v>wtorek</v>
      </c>
      <c r="E413" s="50" t="str">
        <f t="shared" si="46"/>
        <v>wt 25.04</v>
      </c>
      <c r="F413" s="51" t="str">
        <f t="array" ref="F413">IFERROR(INDEX($F$392:$AS$392,1,(-5)+SUMPRODUCT(($F398:$AS398=F$407)*COLUMN($F398:$AS398))),"")</f>
        <v>An20</v>
      </c>
      <c r="G413" s="51" t="str">
        <f t="array" ref="G413">IFERROR(INDEX($F$392:$AS$392,1,(-5)+SUMPRODUCT(($F398:$AS398=G$407)*COLUMN($F398:$AS398))),"")</f>
        <v>An18</v>
      </c>
      <c r="H413" s="51" t="str">
        <f t="array" ref="H413">IFERROR(INDEX($F$392:$AS$392,1,(-5)+SUMPRODUCT(($F398:$AS398=H$407)*COLUMN($F398:$AS398))),"")</f>
        <v/>
      </c>
      <c r="I413" s="51" t="str">
        <f t="array" ref="I413">IFERROR(INDEX($F$392:$AS$392,1,(-5)+SUMPRODUCT(($F398:$AS398=I$407)*COLUMN($F398:$AS398))),"")</f>
        <v/>
      </c>
      <c r="J413" s="51" t="str">
        <f t="array" ref="J413">IFERROR(INDEX($F$392:$AS$392,1,(-5)+SUMPRODUCT(($F398:$AS398=J$407)*COLUMN($F398:$AS398))),"")</f>
        <v/>
      </c>
      <c r="K413" s="51" t="str">
        <f t="array" ref="K413">IFERROR(INDEX($F$392:$AS$392,1,(-5)+SUMPRODUCT(($F398:$AS398=K$407)*COLUMN($F398:$AS398))),"")</f>
        <v>An23</v>
      </c>
      <c r="L413" s="51" t="str">
        <f t="array" ref="L413">IFERROR(INDEX($F$392:$AS$392,1,(-5)+SUMPRODUCT(($F398:$AS398=L$407)*COLUMN($F398:$AS398))),"")</f>
        <v>An22</v>
      </c>
      <c r="M413" s="51" t="str">
        <f t="array" ref="M413">IFERROR(INDEX($F$392:$AS$392,1,(-5)+SUMPRODUCT(($F398:$AS398=M$407)*COLUMN($F398:$AS398))),"")</f>
        <v>An5</v>
      </c>
      <c r="N413" s="51" t="str">
        <f t="array" ref="N413">IFERROR(INDEX($F$392:$AS$392,1,(-5)+SUMPRODUCT(($F398:$AS398=N$407)*COLUMN($F398:$AS398))),"")</f>
        <v>An4</v>
      </c>
      <c r="O413" s="51" t="str">
        <f t="array" ref="O413">IFERROR(INDEX($F$392:$AS$392,1,(-5)+SUMPRODUCT(($F398:$AS398=O$407)*COLUMN($F398:$AS398))),"")</f>
        <v>An2</v>
      </c>
      <c r="P413" s="51" t="str">
        <f t="array" ref="P413">IFERROR(INDEX($F$392:$AS$392,1,(-5)+SUMPRODUCT(($F398:$AS398=P$407)*COLUMN($F398:$AS398))),"")</f>
        <v>An7</v>
      </c>
      <c r="Q413" s="51" t="str">
        <f t="array" ref="Q413">IFERROR(INDEX($F$392:$AS$392,1,(-5)+SUMPRODUCT(($F398:$AS398=Q$407)*COLUMN($F398:$AS398))),"")</f>
        <v/>
      </c>
      <c r="R413" s="51" t="str">
        <f t="array" ref="R413">IFERROR(INDEX($F$392:$AS$392,1,(-5)+SUMPRODUCT(($F398:$AS398=R$407)*COLUMN($F398:$AS398))),"")</f>
        <v>An9</v>
      </c>
      <c r="S413" s="51" t="str">
        <f t="array" ref="S413">IFERROR(INDEX($F$392:$AS$392,1,(-5)+SUMPRODUCT(($F398:$AS398=S$407)*COLUMN($F398:$AS398))),"")</f>
        <v>An8</v>
      </c>
      <c r="T413" s="51" t="str">
        <f t="array" ref="T413">IFERROR(INDEX($F$392:$AS$392,1,(-5)+SUMPRODUCT(($F398:$AS398=T$407)*COLUMN($F398:$AS398))),"")</f>
        <v>An6</v>
      </c>
      <c r="U413" s="51" t="str">
        <f t="array" ref="U413">IFERROR(INDEX($F$392:$AS$392,1,(-5)+SUMPRODUCT(($F398:$AS398=U$407)*COLUMN($F398:$AS398))),"")</f>
        <v/>
      </c>
      <c r="V413" s="51" t="str">
        <f t="array" ref="V413">IFERROR(INDEX($F$392:$AS$392,1,(-5)+SUMPRODUCT(($F398:$AS398=V$407)*COLUMN($F398:$AS398))),"")</f>
        <v>An14</v>
      </c>
      <c r="W413" s="51" t="str">
        <f t="array" ref="W413">IFERROR(INDEX($F$392:$AS$392,1,(-5)+SUMPRODUCT(($F398:$AS398=W$407)*COLUMN($F398:$AS398))),"")</f>
        <v>An11</v>
      </c>
      <c r="X413" s="51" t="str">
        <f t="array" ref="X413">IFERROR(INDEX($F$392:$AS$392,1,(-5)+SUMPRODUCT(($F398:$AS398=X$407)*COLUMN($F398:$AS398))),"")</f>
        <v>An10</v>
      </c>
    </row>
    <row r="414" spans="3:45" ht="20.25" customHeight="1">
      <c r="C414">
        <v>7</v>
      </c>
      <c r="D414" t="str">
        <f t="shared" si="45"/>
        <v>środa</v>
      </c>
      <c r="E414" s="50" t="str">
        <f t="shared" si="46"/>
        <v>śr 26.04</v>
      </c>
      <c r="F414" s="51" t="str">
        <f t="array" ref="F414">IFERROR(INDEX($F$392:$AS$392,1,(-5)+SUMPRODUCT(($F399:$AS399=F$407)*COLUMN($F399:$AS399))),"")</f>
        <v>An20</v>
      </c>
      <c r="G414" s="51" t="str">
        <f t="array" ref="G414">IFERROR(INDEX($F$392:$AS$392,1,(-5)+SUMPRODUCT(($F399:$AS399=G$407)*COLUMN($F399:$AS399))),"")</f>
        <v>An18</v>
      </c>
      <c r="H414" s="51" t="str">
        <f t="array" ref="H414">IFERROR(INDEX($F$392:$AS$392,1,(-5)+SUMPRODUCT(($F399:$AS399=H$407)*COLUMN($F399:$AS399))),"")</f>
        <v>An24</v>
      </c>
      <c r="I414" s="51" t="str">
        <f t="array" ref="I414">IFERROR(INDEX($F$392:$AS$392,1,(-5)+SUMPRODUCT(($F399:$AS399=I$407)*COLUMN($F399:$AS399))),"")</f>
        <v>An13</v>
      </c>
      <c r="J414" s="51" t="str">
        <f t="array" ref="J414">IFERROR(INDEX($F$392:$AS$392,1,(-5)+SUMPRODUCT(($F399:$AS399=J$407)*COLUMN($F399:$AS399))),"")</f>
        <v>An25</v>
      </c>
      <c r="K414" s="51" t="str">
        <f t="array" ref="K414">IFERROR(INDEX($F$392:$AS$392,1,(-5)+SUMPRODUCT(($F399:$AS399=K$407)*COLUMN($F399:$AS399))),"")</f>
        <v>An23</v>
      </c>
      <c r="L414" s="51" t="str">
        <f t="array" ref="L414">IFERROR(INDEX($F$392:$AS$392,1,(-5)+SUMPRODUCT(($F399:$AS399=L$407)*COLUMN($F399:$AS399))),"")</f>
        <v>An19</v>
      </c>
      <c r="M414" s="51" t="str">
        <f t="array" ref="M414">IFERROR(INDEX($F$392:$AS$392,1,(-5)+SUMPRODUCT(($F399:$AS399=M$407)*COLUMN($F399:$AS399))),"")</f>
        <v>An5</v>
      </c>
      <c r="N414" s="51" t="str">
        <f t="array" ref="N414">IFERROR(INDEX($F$392:$AS$392,1,(-5)+SUMPRODUCT(($F399:$AS399=N$407)*COLUMN($F399:$AS399))),"")</f>
        <v>An4</v>
      </c>
      <c r="O414" s="51" t="str">
        <f t="array" ref="O414">IFERROR(INDEX($F$392:$AS$392,1,(-5)+SUMPRODUCT(($F399:$AS399=O$407)*COLUMN($F399:$AS399))),"")</f>
        <v>An2</v>
      </c>
      <c r="P414" s="51" t="str">
        <f t="array" ref="P414">IFERROR(INDEX($F$392:$AS$392,1,(-5)+SUMPRODUCT(($F399:$AS399=P$407)*COLUMN($F399:$AS399))),"")</f>
        <v>An7</v>
      </c>
      <c r="Q414" s="51" t="str">
        <f t="array" ref="Q414">IFERROR(INDEX($F$392:$AS$392,1,(-5)+SUMPRODUCT(($F399:$AS399=Q$407)*COLUMN($F399:$AS399))),"")</f>
        <v>An12</v>
      </c>
      <c r="R414" s="51" t="str">
        <f t="array" ref="R414">IFERROR(INDEX($F$392:$AS$392,1,(-5)+SUMPRODUCT(($F399:$AS399=R$407)*COLUMN($F399:$AS399))),"")</f>
        <v>An9</v>
      </c>
      <c r="S414" s="51" t="str">
        <f t="array" ref="S414">IFERROR(INDEX($F$392:$AS$392,1,(-5)+SUMPRODUCT(($F399:$AS399=S$407)*COLUMN($F399:$AS399))),"")</f>
        <v>An8</v>
      </c>
      <c r="T414" s="51" t="str">
        <f t="array" ref="T414">IFERROR(INDEX($F$392:$AS$392,1,(-5)+SUMPRODUCT(($F399:$AS399=T$407)*COLUMN($F399:$AS399))),"")</f>
        <v>An6</v>
      </c>
      <c r="U414" s="51" t="str">
        <f t="array" ref="U414">IFERROR(INDEX($F$392:$AS$392,1,(-5)+SUMPRODUCT(($F399:$AS399=U$407)*COLUMN($F399:$AS399))),"")</f>
        <v/>
      </c>
      <c r="V414" s="51" t="str">
        <f t="array" ref="V414">IFERROR(INDEX($F$392:$AS$392,1,(-5)+SUMPRODUCT(($F399:$AS399=V$407)*COLUMN($F399:$AS399))),"")</f>
        <v>An14</v>
      </c>
      <c r="W414" s="51" t="str">
        <f t="array" ref="W414">IFERROR(INDEX($F$392:$AS$392,1,(-5)+SUMPRODUCT(($F399:$AS399=W$407)*COLUMN($F399:$AS399))),"")</f>
        <v>An11</v>
      </c>
      <c r="X414" s="51" t="str">
        <f t="array" ref="X414">IFERROR(INDEX($F$392:$AS$392,1,(-5)+SUMPRODUCT(($F399:$AS399=X$407)*COLUMN($F399:$AS399))),"")</f>
        <v>An10</v>
      </c>
    </row>
    <row r="415" spans="3:45" ht="20.25" customHeight="1">
      <c r="C415">
        <v>8</v>
      </c>
      <c r="D415" t="str">
        <f t="shared" si="45"/>
        <v>czwartek</v>
      </c>
      <c r="E415" s="50" t="str">
        <f t="shared" si="46"/>
        <v>czw 27.04</v>
      </c>
      <c r="F415" s="51" t="str">
        <f t="array" ref="F415">IFERROR(INDEX($F$392:$AS$392,1,(-5)+SUMPRODUCT(($F400:$AS400=F$407)*COLUMN($F400:$AS400))),"")</f>
        <v>An20</v>
      </c>
      <c r="G415" s="51" t="str">
        <f t="array" ref="G415">IFERROR(INDEX($F$392:$AS$392,1,(-5)+SUMPRODUCT(($F400:$AS400=G$407)*COLUMN($F400:$AS400))),"")</f>
        <v>An18</v>
      </c>
      <c r="H415" s="51" t="str">
        <f t="array" ref="H415">IFERROR(INDEX($F$392:$AS$392,1,(-5)+SUMPRODUCT(($F400:$AS400=H$407)*COLUMN($F400:$AS400))),"")</f>
        <v>An19</v>
      </c>
      <c r="I415" s="51" t="str">
        <f t="array" ref="I415">IFERROR(INDEX($F$392:$AS$392,1,(-5)+SUMPRODUCT(($F400:$AS400=I$407)*COLUMN($F400:$AS400))),"")</f>
        <v/>
      </c>
      <c r="J415" s="51" t="str">
        <f t="array" ref="J415">IFERROR(INDEX($F$392:$AS$392,1,(-5)+SUMPRODUCT(($F400:$AS400=J$407)*COLUMN($F400:$AS400))),"")</f>
        <v>An25</v>
      </c>
      <c r="K415" s="51" t="str">
        <f t="array" ref="K415">IFERROR(INDEX($F$392:$AS$392,1,(-5)+SUMPRODUCT(($F400:$AS400=K$407)*COLUMN($F400:$AS400))),"")</f>
        <v>An23</v>
      </c>
      <c r="L415" s="51" t="str">
        <f t="array" ref="L415">IFERROR(INDEX($F$392:$AS$392,1,(-5)+SUMPRODUCT(($F400:$AS400=L$407)*COLUMN($F400:$AS400))),"")</f>
        <v>An22</v>
      </c>
      <c r="M415" s="51" t="str">
        <f t="array" ref="M415">IFERROR(INDEX($F$392:$AS$392,1,(-5)+SUMPRODUCT(($F400:$AS400=M$407)*COLUMN($F400:$AS400))),"")</f>
        <v/>
      </c>
      <c r="N415" s="51" t="str">
        <f t="array" ref="N415">IFERROR(INDEX($F$392:$AS$392,1,(-5)+SUMPRODUCT(($F400:$AS400=N$407)*COLUMN($F400:$AS400))),"")</f>
        <v/>
      </c>
      <c r="O415" s="51" t="str">
        <f t="array" ref="O415">IFERROR(INDEX($F$392:$AS$392,1,(-5)+SUMPRODUCT(($F400:$AS400=O$407)*COLUMN($F400:$AS400))),"")</f>
        <v>An2</v>
      </c>
      <c r="P415" s="51" t="str">
        <f t="array" ref="P415">IFERROR(INDEX($F$392:$AS$392,1,(-5)+SUMPRODUCT(($F400:$AS400=P$407)*COLUMN($F400:$AS400))),"")</f>
        <v>An7</v>
      </c>
      <c r="Q415" s="51" t="str">
        <f t="array" ref="Q415">IFERROR(INDEX($F$392:$AS$392,1,(-5)+SUMPRODUCT(($F400:$AS400=Q$407)*COLUMN($F400:$AS400))),"")</f>
        <v>An12</v>
      </c>
      <c r="R415" s="51" t="str">
        <f t="array" ref="R415">IFERROR(INDEX($F$392:$AS$392,1,(-5)+SUMPRODUCT(($F400:$AS400=R$407)*COLUMN($F400:$AS400))),"")</f>
        <v>An9</v>
      </c>
      <c r="S415" s="51" t="str">
        <f t="array" ref="S415">IFERROR(INDEX($F$392:$AS$392,1,(-5)+SUMPRODUCT(($F400:$AS400=S$407)*COLUMN($F400:$AS400))),"")</f>
        <v>An8</v>
      </c>
      <c r="T415" s="51" t="str">
        <f t="array" ref="T415">IFERROR(INDEX($F$392:$AS$392,1,(-5)+SUMPRODUCT(($F400:$AS400=T$407)*COLUMN($F400:$AS400))),"")</f>
        <v>An6</v>
      </c>
      <c r="U415" s="51" t="str">
        <f t="array" ref="U415">IFERROR(INDEX($F$392:$AS$392,1,(-5)+SUMPRODUCT(($F400:$AS400=U$407)*COLUMN($F400:$AS400))),"")</f>
        <v/>
      </c>
      <c r="V415" s="51" t="str">
        <f t="array" ref="V415">IFERROR(INDEX($F$392:$AS$392,1,(-5)+SUMPRODUCT(($F400:$AS400=V$407)*COLUMN($F400:$AS400))),"")</f>
        <v>An14</v>
      </c>
      <c r="W415" s="51" t="str">
        <f t="array" ref="W415">IFERROR(INDEX($F$392:$AS$392,1,(-5)+SUMPRODUCT(($F400:$AS400=W$407)*COLUMN($F400:$AS400))),"")</f>
        <v/>
      </c>
      <c r="X415" s="51" t="str">
        <f t="array" ref="X415">IFERROR(INDEX($F$392:$AS$392,1,(-5)+SUMPRODUCT(($F400:$AS400=X$407)*COLUMN($F400:$AS400))),"")</f>
        <v>An10</v>
      </c>
    </row>
    <row r="416" spans="3:45" ht="20.25" customHeight="1">
      <c r="C416">
        <v>9</v>
      </c>
      <c r="D416" t="str">
        <f t="shared" si="45"/>
        <v>piątek</v>
      </c>
      <c r="E416" s="50" t="str">
        <f t="shared" si="46"/>
        <v>pt 28.04</v>
      </c>
      <c r="F416" s="51" t="str">
        <f t="array" ref="F416">IFERROR(INDEX($F$392:$AS$392,1,(-5)+SUMPRODUCT(($F401:$AS401=F$407)*COLUMN($F401:$AS401))),"")</f>
        <v/>
      </c>
      <c r="G416" s="51" t="str">
        <f t="array" ref="G416">IFERROR(INDEX($F$392:$AS$392,1,(-5)+SUMPRODUCT(($F401:$AS401=G$407)*COLUMN($F401:$AS401))),"")</f>
        <v>An31</v>
      </c>
      <c r="H416" s="51" t="str">
        <f t="array" ref="H416">IFERROR(INDEX($F$392:$AS$392,1,(-5)+SUMPRODUCT(($F401:$AS401=H$407)*COLUMN($F401:$AS401))),"")</f>
        <v>An24</v>
      </c>
      <c r="I416" s="51" t="str">
        <f t="array" ref="I416">IFERROR(INDEX($F$392:$AS$392,1,(-5)+SUMPRODUCT(($F401:$AS401=I$407)*COLUMN($F401:$AS401))),"")</f>
        <v>An21</v>
      </c>
      <c r="J416" s="51" t="str">
        <f t="array" ref="J416">IFERROR(INDEX($F$392:$AS$392,1,(-5)+SUMPRODUCT(($F401:$AS401=J$407)*COLUMN($F401:$AS401))),"")</f>
        <v/>
      </c>
      <c r="K416" s="51" t="str">
        <f t="array" ref="K416">IFERROR(INDEX($F$392:$AS$392,1,(-5)+SUMPRODUCT(($F401:$AS401=K$407)*COLUMN($F401:$AS401))),"")</f>
        <v>An23</v>
      </c>
      <c r="L416" s="51" t="str">
        <f t="array" ref="L416">IFERROR(INDEX($F$392:$AS$392,1,(-5)+SUMPRODUCT(($F401:$AS401=L$407)*COLUMN($F401:$AS401))),"")</f>
        <v>An29</v>
      </c>
      <c r="M416" s="51" t="str">
        <f t="array" ref="M416">IFERROR(INDEX($F$392:$AS$392,1,(-5)+SUMPRODUCT(($F401:$AS401=M$407)*COLUMN($F401:$AS401))),"")</f>
        <v/>
      </c>
      <c r="N416" s="51" t="str">
        <f t="array" ref="N416">IFERROR(INDEX($F$392:$AS$392,1,(-5)+SUMPRODUCT(($F401:$AS401=N$407)*COLUMN($F401:$AS401))),"")</f>
        <v/>
      </c>
      <c r="O416" s="51" t="str">
        <f t="array" ref="O416">IFERROR(INDEX($F$392:$AS$392,1,(-5)+SUMPRODUCT(($F401:$AS401=O$407)*COLUMN($F401:$AS401))),"")</f>
        <v/>
      </c>
      <c r="P416" s="51" t="str">
        <f t="array" ref="P416">IFERROR(INDEX($F$392:$AS$392,1,(-5)+SUMPRODUCT(($F401:$AS401=P$407)*COLUMN($F401:$AS401))),"")</f>
        <v>An7</v>
      </c>
      <c r="Q416" s="51" t="str">
        <f t="array" ref="Q416">IFERROR(INDEX($F$392:$AS$392,1,(-5)+SUMPRODUCT(($F401:$AS401=Q$407)*COLUMN($F401:$AS401))),"")</f>
        <v>An12</v>
      </c>
      <c r="R416" s="51" t="str">
        <f t="array" ref="R416">IFERROR(INDEX($F$392:$AS$392,1,(-5)+SUMPRODUCT(($F401:$AS401=R$407)*COLUMN($F401:$AS401))),"")</f>
        <v/>
      </c>
      <c r="S416" s="51" t="str">
        <f t="array" ref="S416">IFERROR(INDEX($F$392:$AS$392,1,(-5)+SUMPRODUCT(($F401:$AS401=S$407)*COLUMN($F401:$AS401))),"")</f>
        <v>An8</v>
      </c>
      <c r="T416" s="51" t="str">
        <f t="array" ref="T416">IFERROR(INDEX($F$392:$AS$392,1,(-5)+SUMPRODUCT(($F401:$AS401=T$407)*COLUMN($F401:$AS401))),"")</f>
        <v>An6</v>
      </c>
      <c r="U416" s="51" t="str">
        <f t="array" ref="U416">IFERROR(INDEX($F$392:$AS$392,1,(-5)+SUMPRODUCT(($F401:$AS401=U$407)*COLUMN($F401:$AS401))),"")</f>
        <v/>
      </c>
      <c r="V416" s="51" t="str">
        <f t="array" ref="V416">IFERROR(INDEX($F$392:$AS$392,1,(-5)+SUMPRODUCT(($F401:$AS401=V$407)*COLUMN($F401:$AS401))),"")</f>
        <v>An14</v>
      </c>
      <c r="W416" s="51" t="str">
        <f t="array" ref="W416">IFERROR(INDEX($F$392:$AS$392,1,(-5)+SUMPRODUCT(($F401:$AS401=W$407)*COLUMN($F401:$AS401))),"")</f>
        <v>An11</v>
      </c>
      <c r="X416" s="51" t="str">
        <f t="array" ref="X416">IFERROR(INDEX($F$392:$AS$392,1,(-5)+SUMPRODUCT(($F401:$AS401=X$407)*COLUMN($F401:$AS401))),"")</f>
        <v>An10</v>
      </c>
    </row>
    <row r="417" spans="3:24" ht="20.25" customHeight="1">
      <c r="C417">
        <v>10</v>
      </c>
      <c r="D417" t="str">
        <f t="shared" si="45"/>
        <v>sobota</v>
      </c>
      <c r="E417" s="50" t="str">
        <f t="shared" si="46"/>
        <v>sob 29.04</v>
      </c>
      <c r="F417" s="51" t="str">
        <f t="array" ref="F417">IFERROR(INDEX($F$392:$AS$392,1,(-5)+SUMPRODUCT(($F402:$AS402=F$407)*COLUMN($F402:$AS402))),"")</f>
        <v/>
      </c>
      <c r="G417" s="51" t="str">
        <f t="array" ref="G417">IFERROR(INDEX($F$392:$AS$392,1,(-5)+SUMPRODUCT(($F402:$AS402=G$407)*COLUMN($F402:$AS402))),"")</f>
        <v/>
      </c>
      <c r="H417" s="51" t="str">
        <f t="array" ref="H417">IFERROR(INDEX($F$392:$AS$392,1,(-5)+SUMPRODUCT(($F402:$AS402=H$407)*COLUMN($F402:$AS402))),"")</f>
        <v/>
      </c>
      <c r="I417" s="51" t="str">
        <f t="array" ref="I417">IFERROR(INDEX($F$392:$AS$392,1,(-5)+SUMPRODUCT(($F402:$AS402=I$407)*COLUMN($F402:$AS402))),"")</f>
        <v/>
      </c>
      <c r="J417" s="51" t="str">
        <f t="array" ref="J417">IFERROR(INDEX($F$392:$AS$392,1,(-5)+SUMPRODUCT(($F402:$AS402=J$407)*COLUMN($F402:$AS402))),"")</f>
        <v/>
      </c>
      <c r="K417" s="51" t="str">
        <f t="array" ref="K417">IFERROR(INDEX($F$392:$AS$392,1,(-5)+SUMPRODUCT(($F402:$AS402=K$407)*COLUMN($F402:$AS402))),"")</f>
        <v/>
      </c>
      <c r="L417" s="51" t="str">
        <f t="array" ref="L417">IFERROR(INDEX($F$392:$AS$392,1,(-5)+SUMPRODUCT(($F402:$AS402=L$407)*COLUMN($F402:$AS402))),"")</f>
        <v/>
      </c>
      <c r="M417" s="51" t="str">
        <f t="array" ref="M417">IFERROR(INDEX($F$392:$AS$392,1,(-5)+SUMPRODUCT(($F402:$AS402=M$407)*COLUMN($F402:$AS402))),"")</f>
        <v/>
      </c>
      <c r="N417" s="51" t="str">
        <f t="array" ref="N417">IFERROR(INDEX($F$392:$AS$392,1,(-5)+SUMPRODUCT(($F402:$AS402=N$407)*COLUMN($F402:$AS402))),"")</f>
        <v/>
      </c>
      <c r="O417" s="51" t="str">
        <f t="array" ref="O417">IFERROR(INDEX($F$392:$AS$392,1,(-5)+SUMPRODUCT(($F402:$AS402=O$407)*COLUMN($F402:$AS402))),"")</f>
        <v/>
      </c>
      <c r="P417" s="51" t="str">
        <f t="array" ref="P417">IFERROR(INDEX($F$392:$AS$392,1,(-5)+SUMPRODUCT(($F402:$AS402=P$407)*COLUMN($F402:$AS402))),"")</f>
        <v/>
      </c>
      <c r="Q417" s="51" t="str">
        <f t="array" ref="Q417">IFERROR(INDEX($F$392:$AS$392,1,(-5)+SUMPRODUCT(($F402:$AS402=Q$407)*COLUMN($F402:$AS402))),"")</f>
        <v/>
      </c>
      <c r="R417" s="51" t="str">
        <f t="array" ref="R417">IFERROR(INDEX($F$392:$AS$392,1,(-5)+SUMPRODUCT(($F402:$AS402=R$407)*COLUMN($F402:$AS402))),"")</f>
        <v/>
      </c>
      <c r="S417" s="51" t="str">
        <f t="array" ref="S417">IFERROR(INDEX($F$392:$AS$392,1,(-5)+SUMPRODUCT(($F402:$AS402=S$407)*COLUMN($F402:$AS402))),"")</f>
        <v/>
      </c>
      <c r="T417" s="51" t="str">
        <f t="array" ref="T417">IFERROR(INDEX($F$392:$AS$392,1,(-5)+SUMPRODUCT(($F402:$AS402=T$407)*COLUMN($F402:$AS402))),"")</f>
        <v/>
      </c>
      <c r="U417" s="51" t="str">
        <f t="array" ref="U417">IFERROR(INDEX($F$392:$AS$392,1,(-5)+SUMPRODUCT(($F402:$AS402=U$407)*COLUMN($F402:$AS402))),"")</f>
        <v/>
      </c>
      <c r="V417" s="51" t="str">
        <f t="array" ref="V417">IFERROR(INDEX($F$392:$AS$392,1,(-5)+SUMPRODUCT(($F402:$AS402=V$407)*COLUMN($F402:$AS402))),"")</f>
        <v/>
      </c>
      <c r="W417" s="51" t="str">
        <f t="array" ref="W417">IFERROR(INDEX($F$392:$AS$392,1,(-5)+SUMPRODUCT(($F402:$AS402=W$407)*COLUMN($F402:$AS402))),"")</f>
        <v/>
      </c>
      <c r="X417" s="51" t="str">
        <f t="array" ref="X417">IFERROR(INDEX($F$392:$AS$392,1,(-5)+SUMPRODUCT(($F402:$AS402=X$407)*COLUMN($F402:$AS402))),"")</f>
        <v/>
      </c>
    </row>
    <row r="418" spans="3:24" ht="20.25" customHeight="1">
      <c r="C418">
        <v>11</v>
      </c>
      <c r="D418" t="str">
        <f t="shared" si="45"/>
        <v>niedziela</v>
      </c>
      <c r="E418" s="50" t="str">
        <f t="shared" si="46"/>
        <v>niedz 30.04</v>
      </c>
      <c r="F418" s="51" t="str">
        <f t="array" ref="F418">IFERROR(INDEX($F$392:$AS$392,1,(-5)+SUMPRODUCT(($F403:$AS403=F$407)*COLUMN($F403:$AS403))),"")</f>
        <v/>
      </c>
      <c r="G418" s="51" t="str">
        <f t="array" ref="G418">IFERROR(INDEX($F$392:$AS$392,1,(-5)+SUMPRODUCT(($F403:$AS403=G$407)*COLUMN($F403:$AS403))),"")</f>
        <v/>
      </c>
      <c r="H418" s="51" t="str">
        <f t="array" ref="H418">IFERROR(INDEX($F$392:$AS$392,1,(-5)+SUMPRODUCT(($F403:$AS403=H$407)*COLUMN($F403:$AS403))),"")</f>
        <v/>
      </c>
      <c r="I418" s="51" t="str">
        <f t="array" ref="I418">IFERROR(INDEX($F$392:$AS$392,1,(-5)+SUMPRODUCT(($F403:$AS403=I$407)*COLUMN($F403:$AS403))),"")</f>
        <v/>
      </c>
      <c r="J418" s="51" t="str">
        <f t="array" ref="J418">IFERROR(INDEX($F$392:$AS$392,1,(-5)+SUMPRODUCT(($F403:$AS403=J$407)*COLUMN($F403:$AS403))),"")</f>
        <v/>
      </c>
      <c r="K418" s="51" t="str">
        <f t="array" ref="K418">IFERROR(INDEX($F$392:$AS$392,1,(-5)+SUMPRODUCT(($F403:$AS403=K$407)*COLUMN($F403:$AS403))),"")</f>
        <v/>
      </c>
      <c r="L418" s="51" t="str">
        <f t="array" ref="L418">IFERROR(INDEX($F$392:$AS$392,1,(-5)+SUMPRODUCT(($F403:$AS403=L$407)*COLUMN($F403:$AS403))),"")</f>
        <v/>
      </c>
      <c r="M418" s="51" t="str">
        <f t="array" ref="M418">IFERROR(INDEX($F$392:$AS$392,1,(-5)+SUMPRODUCT(($F403:$AS403=M$407)*COLUMN($F403:$AS403))),"")</f>
        <v/>
      </c>
      <c r="N418" s="51" t="str">
        <f t="array" ref="N418">IFERROR(INDEX($F$392:$AS$392,1,(-5)+SUMPRODUCT(($F403:$AS403=N$407)*COLUMN($F403:$AS403))),"")</f>
        <v/>
      </c>
      <c r="O418" s="51" t="str">
        <f t="array" ref="O418">IFERROR(INDEX($F$392:$AS$392,1,(-5)+SUMPRODUCT(($F403:$AS403=O$407)*COLUMN($F403:$AS403))),"")</f>
        <v/>
      </c>
      <c r="P418" s="51" t="str">
        <f t="array" ref="P418">IFERROR(INDEX($F$392:$AS$392,1,(-5)+SUMPRODUCT(($F403:$AS403=P$407)*COLUMN($F403:$AS403))),"")</f>
        <v/>
      </c>
      <c r="Q418" s="51" t="str">
        <f t="array" ref="Q418">IFERROR(INDEX($F$392:$AS$392,1,(-5)+SUMPRODUCT(($F403:$AS403=Q$407)*COLUMN($F403:$AS403))),"")</f>
        <v/>
      </c>
      <c r="R418" s="51" t="str">
        <f t="array" ref="R418">IFERROR(INDEX($F$392:$AS$392,1,(-5)+SUMPRODUCT(($F403:$AS403=R$407)*COLUMN($F403:$AS403))),"")</f>
        <v/>
      </c>
      <c r="S418" s="51" t="str">
        <f t="array" ref="S418">IFERROR(INDEX($F$392:$AS$392,1,(-5)+SUMPRODUCT(($F403:$AS403=S$407)*COLUMN($F403:$AS403))),"")</f>
        <v/>
      </c>
      <c r="T418" s="51" t="str">
        <f t="array" ref="T418">IFERROR(INDEX($F$392:$AS$392,1,(-5)+SUMPRODUCT(($F403:$AS403=T$407)*COLUMN($F403:$AS403))),"")</f>
        <v/>
      </c>
      <c r="U418" s="51" t="str">
        <f t="array" ref="U418">IFERROR(INDEX($F$392:$AS$392,1,(-5)+SUMPRODUCT(($F403:$AS403=U$407)*COLUMN($F403:$AS403))),"")</f>
        <v/>
      </c>
      <c r="V418" s="51" t="str">
        <f t="array" ref="V418">IFERROR(INDEX($F$392:$AS$392,1,(-5)+SUMPRODUCT(($F403:$AS403=V$407)*COLUMN($F403:$AS403))),"")</f>
        <v/>
      </c>
      <c r="W418" s="51" t="str">
        <f t="array" ref="W418">IFERROR(INDEX($F$392:$AS$392,1,(-5)+SUMPRODUCT(($F403:$AS403=W$407)*COLUMN($F403:$AS403))),"")</f>
        <v/>
      </c>
      <c r="X418" s="51" t="str">
        <f t="array" ref="X418">IFERROR(INDEX($F$392:$AS$392,1,(-5)+SUMPRODUCT(($F403:$AS403=X$407)*COLUMN($F403:$AS403))),"")</f>
        <v/>
      </c>
    </row>
    <row r="419" spans="3:24" ht="20.25" customHeight="1">
      <c r="C419">
        <v>12</v>
      </c>
      <c r="D419" t="str">
        <f t="shared" si="45"/>
        <v>poniedziałek</v>
      </c>
      <c r="E419" s="50" t="str">
        <f t="shared" si="46"/>
        <v>pon 01.05</v>
      </c>
      <c r="F419" s="51" t="str">
        <f t="array" ref="F419">IFERROR(INDEX($F$392:$AS$392,1,(-5)+SUMPRODUCT(($F404:$AS404=F$407)*COLUMN($F404:$AS404))),"")</f>
        <v/>
      </c>
      <c r="G419" s="51" t="str">
        <f t="array" ref="G419">IFERROR(INDEX($F$392:$AS$392,1,(-5)+SUMPRODUCT(($F404:$AS404=G$407)*COLUMN($F404:$AS404))),"")</f>
        <v/>
      </c>
      <c r="H419" s="51" t="str">
        <f t="array" ref="H419">IFERROR(INDEX($F$392:$AS$392,1,(-5)+SUMPRODUCT(($F404:$AS404=H$407)*COLUMN($F404:$AS404))),"")</f>
        <v/>
      </c>
      <c r="I419" s="51" t="str">
        <f t="array" ref="I419">IFERROR(INDEX($F$392:$AS$392,1,(-5)+SUMPRODUCT(($F404:$AS404=I$407)*COLUMN($F404:$AS404))),"")</f>
        <v/>
      </c>
      <c r="J419" s="51" t="str">
        <f t="array" ref="J419">IFERROR(INDEX($F$392:$AS$392,1,(-5)+SUMPRODUCT(($F404:$AS404=J$407)*COLUMN($F404:$AS404))),"")</f>
        <v/>
      </c>
      <c r="K419" s="51" t="str">
        <f t="array" ref="K419">IFERROR(INDEX($F$392:$AS$392,1,(-5)+SUMPRODUCT(($F404:$AS404=K$407)*COLUMN($F404:$AS404))),"")</f>
        <v/>
      </c>
      <c r="L419" s="51" t="str">
        <f t="array" ref="L419">IFERROR(INDEX($F$392:$AS$392,1,(-5)+SUMPRODUCT(($F404:$AS404=L$407)*COLUMN($F404:$AS404))),"")</f>
        <v/>
      </c>
      <c r="M419" s="51" t="str">
        <f t="array" ref="M419">IFERROR(INDEX($F$392:$AS$392,1,(-5)+SUMPRODUCT(($F404:$AS404=M$407)*COLUMN($F404:$AS404))),"")</f>
        <v/>
      </c>
      <c r="N419" s="51" t="str">
        <f t="array" ref="N419">IFERROR(INDEX($F$392:$AS$392,1,(-5)+SUMPRODUCT(($F404:$AS404=N$407)*COLUMN($F404:$AS404))),"")</f>
        <v/>
      </c>
      <c r="O419" s="51" t="str">
        <f t="array" ref="O419">IFERROR(INDEX($F$392:$AS$392,1,(-5)+SUMPRODUCT(($F404:$AS404=O$407)*COLUMN($F404:$AS404))),"")</f>
        <v/>
      </c>
      <c r="P419" s="51" t="str">
        <f t="array" ref="P419">IFERROR(INDEX($F$392:$AS$392,1,(-5)+SUMPRODUCT(($F404:$AS404=P$407)*COLUMN($F404:$AS404))),"")</f>
        <v/>
      </c>
      <c r="Q419" s="51" t="str">
        <f t="array" ref="Q419">IFERROR(INDEX($F$392:$AS$392,1,(-5)+SUMPRODUCT(($F404:$AS404=Q$407)*COLUMN($F404:$AS404))),"")</f>
        <v/>
      </c>
      <c r="R419" s="51" t="str">
        <f t="array" ref="R419">IFERROR(INDEX($F$392:$AS$392,1,(-5)+SUMPRODUCT(($F404:$AS404=R$407)*COLUMN($F404:$AS404))),"")</f>
        <v/>
      </c>
      <c r="S419" s="51" t="str">
        <f t="array" ref="S419">IFERROR(INDEX($F$392:$AS$392,1,(-5)+SUMPRODUCT(($F404:$AS404=S$407)*COLUMN($F404:$AS404))),"")</f>
        <v/>
      </c>
      <c r="T419" s="51" t="str">
        <f t="array" ref="T419">IFERROR(INDEX($F$392:$AS$392,1,(-5)+SUMPRODUCT(($F404:$AS404=T$407)*COLUMN($F404:$AS404))),"")</f>
        <v/>
      </c>
      <c r="U419" s="51" t="str">
        <f t="array" ref="U419">IFERROR(INDEX($F$392:$AS$392,1,(-5)+SUMPRODUCT(($F404:$AS404=U$407)*COLUMN($F404:$AS404))),"")</f>
        <v/>
      </c>
      <c r="V419" s="51" t="str">
        <f t="array" ref="V419">IFERROR(INDEX($F$392:$AS$392,1,(-5)+SUMPRODUCT(($F404:$AS404=V$407)*COLUMN($F404:$AS404))),"")</f>
        <v/>
      </c>
      <c r="W419" s="51" t="str">
        <f t="array" ref="W419">IFERROR(INDEX($F$392:$AS$392,1,(-5)+SUMPRODUCT(($F404:$AS404=W$407)*COLUMN($F404:$AS404))),"")</f>
        <v/>
      </c>
      <c r="X419" s="51" t="str">
        <f t="array" ref="X419">IFERROR(INDEX($F$392:$AS$392,1,(-5)+SUMPRODUCT(($F404:$AS404=X$407)*COLUMN($F404:$AS404))),"")</f>
        <v/>
      </c>
    </row>
    <row r="420" spans="3:24" ht="20.25" customHeight="1">
      <c r="C420">
        <v>13</v>
      </c>
      <c r="D420" t="str">
        <f t="shared" si="45"/>
        <v>wtorek</v>
      </c>
      <c r="E420" s="50" t="str">
        <f t="shared" si="46"/>
        <v>wt 02.05</v>
      </c>
      <c r="F420" s="51" t="str">
        <f t="array" ref="F420">IFERROR(INDEX($F$392:$AS$392,1,(-5)+SUMPRODUCT(($F405:$AS405=F$407)*COLUMN($F405:$AS405))),"")</f>
        <v/>
      </c>
      <c r="G420" s="51" t="str">
        <f t="array" ref="G420">IFERROR(INDEX($F$392:$AS$392,1,(-5)+SUMPRODUCT(($F405:$AS405=G$407)*COLUMN($F405:$AS405))),"")</f>
        <v/>
      </c>
      <c r="H420" s="51" t="str">
        <f t="array" ref="H420">IFERROR(INDEX($F$392:$AS$392,1,(-5)+SUMPRODUCT(($F405:$AS405=H$407)*COLUMN($F405:$AS405))),"")</f>
        <v/>
      </c>
      <c r="I420" s="51" t="str">
        <f t="array" ref="I420">IFERROR(INDEX($F$392:$AS$392,1,(-5)+SUMPRODUCT(($F405:$AS405=I$407)*COLUMN($F405:$AS405))),"")</f>
        <v/>
      </c>
      <c r="J420" s="51" t="str">
        <f t="array" ref="J420">IFERROR(INDEX($F$392:$AS$392,1,(-5)+SUMPRODUCT(($F405:$AS405=J$407)*COLUMN($F405:$AS405))),"")</f>
        <v/>
      </c>
      <c r="K420" s="51" t="str">
        <f t="array" ref="K420">IFERROR(INDEX($F$392:$AS$392,1,(-5)+SUMPRODUCT(($F405:$AS405=K$407)*COLUMN($F405:$AS405))),"")</f>
        <v/>
      </c>
      <c r="L420" s="51" t="str">
        <f t="array" ref="L420">IFERROR(INDEX($F$392:$AS$392,1,(-5)+SUMPRODUCT(($F405:$AS405=L$407)*COLUMN($F405:$AS405))),"")</f>
        <v/>
      </c>
      <c r="M420" s="51" t="str">
        <f t="array" ref="M420">IFERROR(INDEX($F$392:$AS$392,1,(-5)+SUMPRODUCT(($F405:$AS405=M$407)*COLUMN($F405:$AS405))),"")</f>
        <v/>
      </c>
      <c r="N420" s="51" t="str">
        <f t="array" ref="N420">IFERROR(INDEX($F$392:$AS$392,1,(-5)+SUMPRODUCT(($F405:$AS405=N$407)*COLUMN($F405:$AS405))),"")</f>
        <v/>
      </c>
      <c r="O420" s="51" t="str">
        <f t="array" ref="O420">IFERROR(INDEX($F$392:$AS$392,1,(-5)+SUMPRODUCT(($F405:$AS405=O$407)*COLUMN($F405:$AS405))),"")</f>
        <v/>
      </c>
      <c r="P420" s="51" t="str">
        <f t="array" ref="P420">IFERROR(INDEX($F$392:$AS$392,1,(-5)+SUMPRODUCT(($F405:$AS405=P$407)*COLUMN($F405:$AS405))),"")</f>
        <v/>
      </c>
      <c r="Q420" s="51" t="str">
        <f t="array" ref="Q420">IFERROR(INDEX($F$392:$AS$392,1,(-5)+SUMPRODUCT(($F405:$AS405=Q$407)*COLUMN($F405:$AS405))),"")</f>
        <v/>
      </c>
      <c r="R420" s="51" t="str">
        <f t="array" ref="R420">IFERROR(INDEX($F$392:$AS$392,1,(-5)+SUMPRODUCT(($F405:$AS405=R$407)*COLUMN($F405:$AS405))),"")</f>
        <v/>
      </c>
      <c r="S420" s="51" t="str">
        <f t="array" ref="S420">IFERROR(INDEX($F$392:$AS$392,1,(-5)+SUMPRODUCT(($F405:$AS405=S$407)*COLUMN($F405:$AS405))),"")</f>
        <v/>
      </c>
      <c r="T420" s="51" t="str">
        <f t="array" ref="T420">IFERROR(INDEX($F$392:$AS$392,1,(-5)+SUMPRODUCT(($F405:$AS405=T$407)*COLUMN($F405:$AS405))),"")</f>
        <v/>
      </c>
      <c r="U420" s="51" t="str">
        <f t="array" ref="U420">IFERROR(INDEX($F$392:$AS$392,1,(-5)+SUMPRODUCT(($F405:$AS405=U$407)*COLUMN($F405:$AS405))),"")</f>
        <v/>
      </c>
      <c r="V420" s="51" t="str">
        <f t="array" ref="V420">IFERROR(INDEX($F$392:$AS$392,1,(-5)+SUMPRODUCT(($F405:$AS405=V$407)*COLUMN($F405:$AS405))),"")</f>
        <v/>
      </c>
      <c r="W420" s="51" t="str">
        <f t="array" ref="W420">IFERROR(INDEX($F$392:$AS$392,1,(-5)+SUMPRODUCT(($F405:$AS405=W$407)*COLUMN($F405:$AS405))),"")</f>
        <v>An11</v>
      </c>
      <c r="X420" s="51" t="str">
        <f t="array" ref="X420">IFERROR(INDEX($F$392:$AS$392,1,(-5)+SUMPRODUCT(($F405:$AS405=X$407)*COLUMN($F405:$AS405))),"")</f>
        <v/>
      </c>
    </row>
    <row r="421" spans="3:24" ht="20.25" customHeight="1">
      <c r="C421">
        <v>14</v>
      </c>
      <c r="D421" t="str">
        <f t="shared" si="45"/>
        <v>środa</v>
      </c>
      <c r="E421" s="50" t="str">
        <f t="shared" si="46"/>
        <v>śr 03.05</v>
      </c>
      <c r="F421" s="51" t="str">
        <f t="array" ref="F421">IFERROR(INDEX($F$392:$AS$392,1,(-5)+SUMPRODUCT(($F406:$AS406=F$407)*COLUMN($F406:$AS406))),"")</f>
        <v/>
      </c>
      <c r="G421" s="51" t="str">
        <f t="array" ref="G421">IFERROR(INDEX($F$392:$AS$392,1,(-5)+SUMPRODUCT(($F406:$AS406=G$407)*COLUMN($F406:$AS406))),"")</f>
        <v/>
      </c>
      <c r="H421" s="51" t="str">
        <f t="array" ref="H421">IFERROR(INDEX($F$392:$AS$392,1,(-5)+SUMPRODUCT(($F406:$AS406=H$407)*COLUMN($F406:$AS406))),"")</f>
        <v/>
      </c>
      <c r="I421" s="51" t="str">
        <f t="array" ref="I421">IFERROR(INDEX($F$392:$AS$392,1,(-5)+SUMPRODUCT(($F406:$AS406=I$407)*COLUMN($F406:$AS406))),"")</f>
        <v/>
      </c>
      <c r="J421" s="51" t="str">
        <f t="array" ref="J421">IFERROR(INDEX($F$392:$AS$392,1,(-5)+SUMPRODUCT(($F406:$AS406=J$407)*COLUMN($F406:$AS406))),"")</f>
        <v/>
      </c>
      <c r="K421" s="51" t="str">
        <f t="array" ref="K421">IFERROR(INDEX($F$392:$AS$392,1,(-5)+SUMPRODUCT(($F406:$AS406=K$407)*COLUMN($F406:$AS406))),"")</f>
        <v/>
      </c>
      <c r="L421" s="51" t="str">
        <f t="array" ref="L421">IFERROR(INDEX($F$392:$AS$392,1,(-5)+SUMPRODUCT(($F406:$AS406=L$407)*COLUMN($F406:$AS406))),"")</f>
        <v/>
      </c>
      <c r="M421" s="51" t="str">
        <f t="array" ref="M421">IFERROR(INDEX($F$392:$AS$392,1,(-5)+SUMPRODUCT(($F406:$AS406=M$407)*COLUMN($F406:$AS406))),"")</f>
        <v/>
      </c>
      <c r="N421" s="51" t="str">
        <f t="array" ref="N421">IFERROR(INDEX($F$392:$AS$392,1,(-5)+SUMPRODUCT(($F406:$AS406=N$407)*COLUMN($F406:$AS406))),"")</f>
        <v/>
      </c>
      <c r="O421" s="51" t="str">
        <f t="array" ref="O421">IFERROR(INDEX($F$392:$AS$392,1,(-5)+SUMPRODUCT(($F406:$AS406=O$407)*COLUMN($F406:$AS406))),"")</f>
        <v/>
      </c>
      <c r="P421" s="51" t="str">
        <f t="array" ref="P421">IFERROR(INDEX($F$392:$AS$392,1,(-5)+SUMPRODUCT(($F406:$AS406=P$407)*COLUMN($F406:$AS406))),"")</f>
        <v/>
      </c>
      <c r="Q421" s="51" t="str">
        <f t="array" ref="Q421">IFERROR(INDEX($F$392:$AS$392,1,(-5)+SUMPRODUCT(($F406:$AS406=Q$407)*COLUMN($F406:$AS406))),"")</f>
        <v/>
      </c>
      <c r="R421" s="51" t="str">
        <f t="array" ref="R421">IFERROR(INDEX($F$392:$AS$392,1,(-5)+SUMPRODUCT(($F406:$AS406=R$407)*COLUMN($F406:$AS406))),"")</f>
        <v/>
      </c>
      <c r="S421" s="51" t="str">
        <f t="array" ref="S421">IFERROR(INDEX($F$392:$AS$392,1,(-5)+SUMPRODUCT(($F406:$AS406=S$407)*COLUMN($F406:$AS406))),"")</f>
        <v/>
      </c>
      <c r="T421" s="51" t="str">
        <f t="array" ref="T421">IFERROR(INDEX($F$392:$AS$392,1,(-5)+SUMPRODUCT(($F406:$AS406=T$407)*COLUMN($F406:$AS406))),"")</f>
        <v/>
      </c>
      <c r="U421" s="51" t="str">
        <f t="array" ref="U421">IFERROR(INDEX($F$392:$AS$392,1,(-5)+SUMPRODUCT(($F406:$AS406=U$407)*COLUMN($F406:$AS406))),"")</f>
        <v/>
      </c>
      <c r="V421" s="51" t="str">
        <f t="array" ref="V421">IFERROR(INDEX($F$392:$AS$392,1,(-5)+SUMPRODUCT(($F406:$AS406=V$407)*COLUMN($F406:$AS406))),"")</f>
        <v/>
      </c>
      <c r="W421" s="51" t="str">
        <f t="array" ref="W421">IFERROR(INDEX($F$392:$AS$392,1,(-5)+SUMPRODUCT(($F406:$AS406=W$407)*COLUMN($F406:$AS406))),"")</f>
        <v/>
      </c>
      <c r="X421" s="51" t="str">
        <f t="array" ref="X421">IFERROR(INDEX($F$392:$AS$392,1,(-5)+SUMPRODUCT(($F406:$AS406=X$407)*COLUMN($F406:$AS406))),"")</f>
        <v/>
      </c>
    </row>
    <row r="422" spans="3:24" ht="20.25" customHeight="1"/>
    <row r="423" spans="3:24" ht="20.25" customHeight="1"/>
    <row r="424" spans="3:24" ht="20.25" customHeight="1"/>
    <row r="425" spans="3:24" ht="15.75" customHeight="1"/>
    <row r="426" spans="3:24" ht="15" customHeight="1"/>
  </sheetData>
  <sheetProtection algorithmName="SHA-512" hashValue="5WcaerSF/o5REfeOYqtTRMRvMBnd7V3DzRQE+4to1raPUqXF7dXcYU3dRh3BM2LJppbQTiQ+fxXyg+KXy3J3KQ==" saltValue="P05ohTfxrG6HKqa+QdJOUw==" spinCount="100000" sheet="1" objects="1" scenarios="1"/>
  <protectedRanges>
    <protectedRange sqref="A5:XFD6" name="Osoby"/>
  </protectedRanges>
  <mergeCells count="1">
    <mergeCell ref="A1:E1"/>
  </mergeCells>
  <conditionalFormatting sqref="F7:BA377">
    <cfRule type="expression" dxfId="9585" priority="9">
      <formula>OR($E7="niedziela",$E7="święto",$E7="sunday")</formula>
    </cfRule>
  </conditionalFormatting>
  <conditionalFormatting sqref="F7:BA377">
    <cfRule type="expression" dxfId="9584" priority="6">
      <formula>AND(F7&lt;="v",LEN(F7)=1)</formula>
    </cfRule>
  </conditionalFormatting>
  <conditionalFormatting sqref="F7:BA377">
    <cfRule type="expression" dxfId="9583" priority="1">
      <formula>F7="hdk"</formula>
    </cfRule>
    <cfRule type="expression" dxfId="9582" priority="2">
      <formula>F7="uw"</formula>
    </cfRule>
  </conditionalFormatting>
  <conditionalFormatting sqref="F7:BA377">
    <cfRule type="expression" dxfId="9581" priority="3">
      <formula>LEFT(F7,3)="del"</formula>
    </cfRule>
  </conditionalFormatting>
  <conditionalFormatting sqref="F7:BA377">
    <cfRule type="expression" dxfId="9580" priority="4">
      <formula>OR(F7="Z",F7="S")</formula>
    </cfRule>
  </conditionalFormatting>
  <conditionalFormatting sqref="F7:BA377">
    <cfRule type="expression" dxfId="9579" priority="5">
      <formula>AND(COUNTIF($F7:$AZ7,F7)&gt;1,F7&lt;"v",LEN(F7)=1)</formula>
    </cfRule>
  </conditionalFormatting>
  <conditionalFormatting sqref="A7:BA377">
    <cfRule type="expression" dxfId="9578" priority="7">
      <formula>$D7:$D$377=$D$3</formula>
    </cfRule>
  </conditionalFormatting>
  <conditionalFormatting sqref="F7:BA377">
    <cfRule type="expression" dxfId="9577" priority="8">
      <formula>OR($E7="sobota",$E7="saturday")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1"/>
  <sheetViews>
    <sheetView zoomScaleNormal="100" workbookViewId="0">
      <pane xSplit="4" ySplit="3" topLeftCell="E4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RowHeight="14.4"/>
  <cols>
    <col min="1" max="1" width="5.33203125" bestFit="1" customWidth="1"/>
    <col min="2" max="2" width="6.33203125" customWidth="1"/>
    <col min="3" max="3" width="6.6640625" customWidth="1"/>
    <col min="4" max="4" width="18.33203125" customWidth="1"/>
    <col min="5" max="5" width="7.33203125" customWidth="1"/>
    <col min="6" max="7" width="8.44140625" bestFit="1" customWidth="1"/>
    <col min="8" max="8" width="8.44140625" customWidth="1"/>
    <col min="9" max="11" width="8.44140625" bestFit="1" customWidth="1"/>
    <col min="12" max="12" width="8.5546875" bestFit="1" customWidth="1"/>
    <col min="13" max="15" width="8.44140625" bestFit="1" customWidth="1"/>
    <col min="16" max="17" width="8.44140625" customWidth="1"/>
    <col min="18" max="19" width="8.44140625" bestFit="1" customWidth="1"/>
    <col min="20" max="20" width="9.44140625" customWidth="1"/>
    <col min="21" max="21" width="8.5546875" customWidth="1"/>
    <col min="22" max="24" width="8.44140625" customWidth="1"/>
    <col min="25" max="25" width="8.5546875" customWidth="1"/>
    <col min="26" max="26" width="8.44140625" customWidth="1"/>
    <col min="27" max="27" width="8.44140625" bestFit="1" customWidth="1"/>
    <col min="28" max="29" width="8.44140625" customWidth="1"/>
    <col min="30" max="30" width="7" customWidth="1"/>
    <col min="31" max="31" width="9" customWidth="1"/>
    <col min="32" max="32" width="8.44140625" style="82" bestFit="1" customWidth="1"/>
    <col min="33" max="33" width="12" customWidth="1"/>
    <col min="34" max="34" width="13.5546875" customWidth="1"/>
  </cols>
  <sheetData>
    <row r="1" spans="1:41" ht="25.5" customHeight="1">
      <c r="A1" s="53" t="s">
        <v>131</v>
      </c>
      <c r="B1" s="53" t="s">
        <v>132</v>
      </c>
      <c r="C1" s="53" t="s">
        <v>133</v>
      </c>
      <c r="D1" s="53" t="s">
        <v>134</v>
      </c>
      <c r="E1" s="53" t="s">
        <v>18</v>
      </c>
      <c r="F1" s="54" t="s">
        <v>19</v>
      </c>
      <c r="G1" s="54" t="s">
        <v>20</v>
      </c>
      <c r="H1" s="54" t="s">
        <v>21</v>
      </c>
      <c r="I1" s="54" t="s">
        <v>22</v>
      </c>
      <c r="J1" s="54" t="s">
        <v>23</v>
      </c>
      <c r="K1" s="54" t="s">
        <v>24</v>
      </c>
      <c r="L1" s="54" t="s">
        <v>25</v>
      </c>
      <c r="M1" s="54" t="s">
        <v>26</v>
      </c>
      <c r="N1" s="54" t="s">
        <v>27</v>
      </c>
      <c r="O1" s="54" t="s">
        <v>28</v>
      </c>
      <c r="P1" s="54" t="s">
        <v>29</v>
      </c>
      <c r="Q1" s="54" t="s">
        <v>30</v>
      </c>
      <c r="R1" s="54" t="s">
        <v>31</v>
      </c>
      <c r="S1" s="55" t="s">
        <v>32</v>
      </c>
      <c r="T1" s="56" t="s">
        <v>33</v>
      </c>
      <c r="U1" s="57" t="s">
        <v>34</v>
      </c>
      <c r="V1" s="57" t="s">
        <v>35</v>
      </c>
      <c r="W1" s="58" t="s">
        <v>36</v>
      </c>
      <c r="X1" s="57" t="s">
        <v>37</v>
      </c>
      <c r="Y1" s="57" t="s">
        <v>38</v>
      </c>
      <c r="Z1" s="57" t="s">
        <v>39</v>
      </c>
      <c r="AA1" s="57" t="s">
        <v>40</v>
      </c>
      <c r="AB1" s="57" t="s">
        <v>41</v>
      </c>
      <c r="AC1" s="57" t="s">
        <v>42</v>
      </c>
      <c r="AD1" s="57" t="s">
        <v>43</v>
      </c>
      <c r="AE1" s="57" t="s">
        <v>44</v>
      </c>
      <c r="AF1" s="54" t="s">
        <v>45</v>
      </c>
      <c r="AG1" s="59">
        <v>1</v>
      </c>
      <c r="AH1" s="60" t="s">
        <v>135</v>
      </c>
      <c r="AJ1" s="224" t="s">
        <v>136</v>
      </c>
      <c r="AK1" s="224"/>
      <c r="AM1" s="61"/>
      <c r="AN1" s="62"/>
      <c r="AO1" s="63"/>
    </row>
    <row r="2" spans="1:41">
      <c r="A2" s="53"/>
      <c r="B2" s="53"/>
      <c r="C2" s="53"/>
      <c r="D2" s="53"/>
      <c r="E2" s="53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5"/>
      <c r="T2" s="66"/>
      <c r="U2" s="66"/>
      <c r="V2" s="66"/>
      <c r="W2" s="66"/>
      <c r="X2" s="66"/>
      <c r="Y2" s="66"/>
      <c r="Z2" s="66"/>
      <c r="AA2" s="66"/>
      <c r="AB2" s="67"/>
      <c r="AC2" s="64"/>
      <c r="AD2" s="64"/>
      <c r="AE2" s="65"/>
      <c r="AF2" s="64"/>
      <c r="AG2" s="68">
        <v>2</v>
      </c>
      <c r="AH2" s="68" t="s">
        <v>137</v>
      </c>
      <c r="AJ2" s="69"/>
      <c r="AK2" s="69"/>
      <c r="AM2" s="61"/>
      <c r="AN2" s="62"/>
      <c r="AO2" s="63"/>
    </row>
    <row r="3" spans="1:41">
      <c r="A3" s="53"/>
      <c r="B3" s="53"/>
      <c r="C3" s="53"/>
      <c r="D3" s="53"/>
      <c r="E3" s="53"/>
      <c r="F3" s="53"/>
      <c r="G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70"/>
      <c r="T3" s="71"/>
      <c r="U3" s="71"/>
      <c r="V3" s="71"/>
      <c r="W3" s="71"/>
      <c r="X3" s="71"/>
      <c r="Y3" s="71"/>
      <c r="Z3" s="71"/>
      <c r="AA3" s="71"/>
      <c r="AB3" s="72"/>
      <c r="AC3" s="70"/>
      <c r="AD3" s="53"/>
      <c r="AE3" s="70"/>
      <c r="AF3" s="53"/>
      <c r="AG3" s="73">
        <v>3</v>
      </c>
      <c r="AH3" s="74" t="s">
        <v>138</v>
      </c>
      <c r="AJ3" s="69"/>
      <c r="AK3" s="69"/>
      <c r="AM3" s="61"/>
      <c r="AN3" s="62"/>
      <c r="AO3" s="63"/>
    </row>
    <row r="4" spans="1:41">
      <c r="A4" s="75">
        <v>2022</v>
      </c>
      <c r="B4" s="75">
        <v>1</v>
      </c>
      <c r="C4" s="75">
        <v>1</v>
      </c>
      <c r="D4" s="76">
        <v>44562</v>
      </c>
      <c r="E4" s="75" t="s">
        <v>139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8"/>
      <c r="T4" s="79"/>
      <c r="U4" s="79"/>
      <c r="V4" s="79"/>
      <c r="W4" s="79"/>
      <c r="X4" s="79"/>
      <c r="Y4" s="79"/>
      <c r="Z4" s="79"/>
      <c r="AA4" s="79"/>
      <c r="AB4" s="80"/>
      <c r="AC4" s="78"/>
      <c r="AD4" s="77"/>
      <c r="AE4" s="78"/>
      <c r="AF4" s="81"/>
    </row>
    <row r="5" spans="1:41">
      <c r="A5" s="82">
        <v>2022</v>
      </c>
      <c r="B5" s="82">
        <v>1</v>
      </c>
      <c r="C5" s="82">
        <v>2</v>
      </c>
      <c r="D5" s="76">
        <v>44563</v>
      </c>
      <c r="E5" s="82" t="s">
        <v>140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3"/>
      <c r="T5" s="84"/>
      <c r="U5" s="84"/>
      <c r="V5" s="84"/>
      <c r="W5" s="84"/>
      <c r="X5" s="84"/>
      <c r="Y5" s="84"/>
      <c r="Z5" s="84"/>
      <c r="AA5" s="84"/>
      <c r="AB5" s="85"/>
      <c r="AC5" s="83"/>
      <c r="AD5" s="81"/>
      <c r="AE5" s="83"/>
      <c r="AF5" s="81"/>
    </row>
    <row r="6" spans="1:41">
      <c r="A6" s="82">
        <v>2022</v>
      </c>
      <c r="B6" s="82">
        <v>1</v>
      </c>
      <c r="C6" s="82">
        <v>3</v>
      </c>
      <c r="D6" s="86">
        <v>44564</v>
      </c>
      <c r="E6" s="82" t="s">
        <v>141</v>
      </c>
      <c r="F6" s="81"/>
      <c r="G6" s="81">
        <v>2</v>
      </c>
      <c r="H6" s="81">
        <v>2</v>
      </c>
      <c r="I6" s="81">
        <v>1</v>
      </c>
      <c r="J6" s="68">
        <v>2</v>
      </c>
      <c r="K6" s="81">
        <v>3</v>
      </c>
      <c r="L6" s="81">
        <v>2</v>
      </c>
      <c r="M6" s="81">
        <v>1</v>
      </c>
      <c r="N6" s="81">
        <v>1</v>
      </c>
      <c r="O6" s="81">
        <v>1</v>
      </c>
      <c r="P6" s="81">
        <v>1</v>
      </c>
      <c r="Q6" s="81"/>
      <c r="R6" s="81">
        <v>1</v>
      </c>
      <c r="S6" s="84">
        <v>1</v>
      </c>
      <c r="T6" s="84">
        <v>1</v>
      </c>
      <c r="U6" s="84">
        <v>2</v>
      </c>
      <c r="V6" s="84">
        <v>1</v>
      </c>
      <c r="W6" s="84">
        <v>1</v>
      </c>
      <c r="X6" s="84">
        <v>3</v>
      </c>
      <c r="Y6" s="84">
        <v>2</v>
      </c>
      <c r="Z6" s="84">
        <v>1</v>
      </c>
      <c r="AA6" s="84">
        <v>1</v>
      </c>
      <c r="AB6" s="84">
        <v>2</v>
      </c>
      <c r="AC6" s="83">
        <v>2</v>
      </c>
      <c r="AD6" s="81"/>
      <c r="AE6" s="83"/>
      <c r="AF6" s="81">
        <v>2</v>
      </c>
    </row>
    <row r="7" spans="1:41">
      <c r="A7" s="82">
        <v>2022</v>
      </c>
      <c r="B7" s="82">
        <v>1</v>
      </c>
      <c r="C7" s="82">
        <v>4</v>
      </c>
      <c r="D7" s="86">
        <v>44565</v>
      </c>
      <c r="E7" s="82" t="s">
        <v>142</v>
      </c>
      <c r="F7" s="81"/>
      <c r="G7" s="81">
        <v>1</v>
      </c>
      <c r="H7" s="81">
        <v>2</v>
      </c>
      <c r="I7" s="81">
        <v>1</v>
      </c>
      <c r="J7" s="68">
        <v>2</v>
      </c>
      <c r="K7" s="81">
        <v>3</v>
      </c>
      <c r="L7" s="81">
        <v>1</v>
      </c>
      <c r="M7" s="81">
        <v>1</v>
      </c>
      <c r="N7" s="81">
        <v>1</v>
      </c>
      <c r="O7" s="81">
        <v>1</v>
      </c>
      <c r="P7" s="81">
        <v>1</v>
      </c>
      <c r="Q7" s="81"/>
      <c r="R7" s="81">
        <v>1</v>
      </c>
      <c r="S7" s="84">
        <v>1</v>
      </c>
      <c r="T7" s="84">
        <v>1</v>
      </c>
      <c r="U7" s="84">
        <v>2</v>
      </c>
      <c r="V7" s="84">
        <v>1</v>
      </c>
      <c r="W7" s="84">
        <v>2</v>
      </c>
      <c r="X7" s="84">
        <v>3</v>
      </c>
      <c r="Y7" s="84">
        <v>3</v>
      </c>
      <c r="Z7" s="84">
        <v>2</v>
      </c>
      <c r="AA7" s="84">
        <v>1</v>
      </c>
      <c r="AB7" s="84">
        <v>2</v>
      </c>
      <c r="AC7" s="83">
        <v>2</v>
      </c>
      <c r="AD7" s="81"/>
      <c r="AE7" s="83"/>
      <c r="AF7" s="81">
        <v>2</v>
      </c>
    </row>
    <row r="8" spans="1:41">
      <c r="A8" s="82">
        <v>2022</v>
      </c>
      <c r="B8" s="82">
        <v>1</v>
      </c>
      <c r="C8" s="82">
        <v>5</v>
      </c>
      <c r="D8" s="86">
        <v>44566</v>
      </c>
      <c r="E8" s="82" t="s">
        <v>143</v>
      </c>
      <c r="F8" s="81"/>
      <c r="G8" s="81">
        <v>1</v>
      </c>
      <c r="H8" s="81">
        <v>2</v>
      </c>
      <c r="I8" s="81">
        <v>1</v>
      </c>
      <c r="J8" s="68">
        <v>2</v>
      </c>
      <c r="K8" s="81">
        <v>3</v>
      </c>
      <c r="L8" s="81">
        <v>1</v>
      </c>
      <c r="M8" s="81">
        <v>1</v>
      </c>
      <c r="N8" s="81">
        <v>1</v>
      </c>
      <c r="O8" s="81">
        <v>2</v>
      </c>
      <c r="P8" s="81">
        <v>3</v>
      </c>
      <c r="Q8" s="81"/>
      <c r="R8" s="81">
        <v>1</v>
      </c>
      <c r="S8" s="84">
        <v>1</v>
      </c>
      <c r="T8" s="84">
        <v>1</v>
      </c>
      <c r="U8" s="84">
        <v>2</v>
      </c>
      <c r="V8" s="84">
        <v>1</v>
      </c>
      <c r="W8" s="84">
        <v>2</v>
      </c>
      <c r="X8" s="84">
        <v>3</v>
      </c>
      <c r="Y8" s="84">
        <v>3</v>
      </c>
      <c r="Z8" s="84">
        <v>1</v>
      </c>
      <c r="AA8" s="84">
        <v>2</v>
      </c>
      <c r="AB8" s="84">
        <v>2</v>
      </c>
      <c r="AC8" s="83">
        <v>2</v>
      </c>
      <c r="AD8" s="81"/>
      <c r="AE8" s="83"/>
      <c r="AF8" s="81">
        <v>2</v>
      </c>
    </row>
    <row r="9" spans="1:41">
      <c r="A9" s="75">
        <v>2022</v>
      </c>
      <c r="B9" s="75">
        <v>1</v>
      </c>
      <c r="C9" s="75">
        <v>6</v>
      </c>
      <c r="D9" s="76">
        <v>44567</v>
      </c>
      <c r="E9" s="75" t="s">
        <v>144</v>
      </c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8"/>
      <c r="T9" s="79"/>
      <c r="U9" s="79"/>
      <c r="V9" s="79"/>
      <c r="W9" s="79"/>
      <c r="X9" s="79"/>
      <c r="Y9" s="79"/>
      <c r="Z9" s="79"/>
      <c r="AA9" s="79"/>
      <c r="AB9" s="80"/>
      <c r="AC9" s="78"/>
      <c r="AD9" s="77"/>
      <c r="AE9" s="78"/>
      <c r="AF9" s="77"/>
    </row>
    <row r="10" spans="1:41">
      <c r="A10" s="82">
        <v>2022</v>
      </c>
      <c r="B10" s="82">
        <v>1</v>
      </c>
      <c r="C10" s="82">
        <v>7</v>
      </c>
      <c r="D10" s="86">
        <v>44568</v>
      </c>
      <c r="E10" s="82" t="s">
        <v>145</v>
      </c>
      <c r="F10" s="81"/>
      <c r="G10" s="84" t="s">
        <v>146</v>
      </c>
      <c r="H10" s="81">
        <v>2</v>
      </c>
      <c r="I10" s="81" t="s">
        <v>146</v>
      </c>
      <c r="J10" s="77"/>
      <c r="K10" s="81" t="s">
        <v>146</v>
      </c>
      <c r="L10" s="81" t="s">
        <v>146</v>
      </c>
      <c r="M10" s="81"/>
      <c r="N10" s="81" t="s">
        <v>146</v>
      </c>
      <c r="O10" s="81" t="s">
        <v>146</v>
      </c>
      <c r="P10" s="81" t="s">
        <v>146</v>
      </c>
      <c r="Q10" s="81"/>
      <c r="R10" s="81" t="s">
        <v>146</v>
      </c>
      <c r="S10" s="81" t="s">
        <v>146</v>
      </c>
      <c r="T10" s="84" t="s">
        <v>146</v>
      </c>
      <c r="U10" s="84" t="s">
        <v>146</v>
      </c>
      <c r="V10" s="84" t="s">
        <v>146</v>
      </c>
      <c r="W10" s="84" t="s">
        <v>146</v>
      </c>
      <c r="X10" s="84">
        <v>3</v>
      </c>
      <c r="Y10" s="84" t="s">
        <v>146</v>
      </c>
      <c r="Z10" s="84" t="s">
        <v>146</v>
      </c>
      <c r="AA10" s="84" t="s">
        <v>146</v>
      </c>
      <c r="AB10" s="84" t="s">
        <v>146</v>
      </c>
      <c r="AC10" s="83">
        <v>2</v>
      </c>
      <c r="AD10" s="81"/>
      <c r="AE10" s="83"/>
      <c r="AF10" s="84" t="s">
        <v>146</v>
      </c>
    </row>
    <row r="11" spans="1:41">
      <c r="A11" s="82">
        <v>2022</v>
      </c>
      <c r="B11" s="82">
        <v>1</v>
      </c>
      <c r="C11" s="82">
        <v>8</v>
      </c>
      <c r="D11" s="76">
        <v>44569</v>
      </c>
      <c r="E11" s="82" t="s">
        <v>139</v>
      </c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3"/>
      <c r="T11" s="84"/>
      <c r="U11" s="84"/>
      <c r="V11" s="84"/>
      <c r="W11" s="84"/>
      <c r="X11" s="84"/>
      <c r="Y11" s="84"/>
      <c r="Z11" s="84"/>
      <c r="AA11" s="84"/>
      <c r="AB11" s="85"/>
      <c r="AC11" s="83"/>
      <c r="AD11" s="81"/>
      <c r="AE11" s="83"/>
      <c r="AF11" s="81"/>
    </row>
    <row r="12" spans="1:41">
      <c r="A12" s="82">
        <v>2022</v>
      </c>
      <c r="B12" s="82">
        <v>1</v>
      </c>
      <c r="C12" s="82">
        <v>9</v>
      </c>
      <c r="D12" s="76">
        <v>44570</v>
      </c>
      <c r="E12" s="82" t="s">
        <v>140</v>
      </c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3"/>
      <c r="T12" s="84"/>
      <c r="U12" s="84"/>
      <c r="V12" s="84"/>
      <c r="W12" s="84"/>
      <c r="X12" s="84"/>
      <c r="Y12" s="84"/>
      <c r="Z12" s="84"/>
      <c r="AA12" s="84"/>
      <c r="AB12" s="85"/>
      <c r="AC12" s="83"/>
      <c r="AD12" s="81"/>
      <c r="AE12" s="83"/>
      <c r="AF12" s="81"/>
    </row>
    <row r="13" spans="1:41">
      <c r="A13" s="82">
        <v>2022</v>
      </c>
      <c r="B13" s="82">
        <v>1</v>
      </c>
      <c r="C13" s="82">
        <v>10</v>
      </c>
      <c r="D13" s="86">
        <v>44571</v>
      </c>
      <c r="E13" s="82" t="s">
        <v>141</v>
      </c>
      <c r="F13" s="81"/>
      <c r="G13" s="81">
        <v>1</v>
      </c>
      <c r="H13" s="81">
        <v>2</v>
      </c>
      <c r="I13" s="81">
        <v>1</v>
      </c>
      <c r="J13" s="81">
        <v>1</v>
      </c>
      <c r="K13" s="81">
        <v>2</v>
      </c>
      <c r="L13" s="81">
        <v>1</v>
      </c>
      <c r="M13" s="81">
        <v>1</v>
      </c>
      <c r="N13" s="81">
        <v>1</v>
      </c>
      <c r="O13" s="81">
        <v>1</v>
      </c>
      <c r="P13" s="81">
        <v>1</v>
      </c>
      <c r="Q13" s="81"/>
      <c r="R13" s="81">
        <v>1</v>
      </c>
      <c r="S13" s="84">
        <v>1</v>
      </c>
      <c r="T13" s="84">
        <v>1</v>
      </c>
      <c r="U13" s="84">
        <v>2</v>
      </c>
      <c r="V13" s="84">
        <v>2</v>
      </c>
      <c r="W13" s="84">
        <v>2</v>
      </c>
      <c r="X13" s="84">
        <v>2</v>
      </c>
      <c r="Y13" s="84">
        <v>2</v>
      </c>
      <c r="Z13" s="84">
        <v>1</v>
      </c>
      <c r="AA13" s="84">
        <v>1</v>
      </c>
      <c r="AB13" s="84">
        <v>2</v>
      </c>
      <c r="AC13" s="83">
        <v>2</v>
      </c>
      <c r="AD13" s="81"/>
      <c r="AE13" s="83"/>
      <c r="AF13" s="81">
        <v>2</v>
      </c>
    </row>
    <row r="14" spans="1:41">
      <c r="A14" s="82">
        <v>2022</v>
      </c>
      <c r="B14" s="82">
        <v>1</v>
      </c>
      <c r="C14" s="82">
        <v>11</v>
      </c>
      <c r="D14" s="86">
        <v>44572</v>
      </c>
      <c r="E14" s="82" t="s">
        <v>142</v>
      </c>
      <c r="F14" s="81"/>
      <c r="G14" s="81">
        <v>1</v>
      </c>
      <c r="H14" s="81">
        <v>2</v>
      </c>
      <c r="I14" s="81">
        <v>1</v>
      </c>
      <c r="J14" s="81">
        <v>1</v>
      </c>
      <c r="K14" s="81">
        <v>1</v>
      </c>
      <c r="L14" s="81">
        <v>1</v>
      </c>
      <c r="M14" s="81">
        <v>1</v>
      </c>
      <c r="N14" s="81">
        <v>2</v>
      </c>
      <c r="O14" s="81">
        <v>1</v>
      </c>
      <c r="P14" s="81">
        <v>1</v>
      </c>
      <c r="Q14" s="81"/>
      <c r="R14" s="81">
        <v>1</v>
      </c>
      <c r="S14" s="84">
        <v>1</v>
      </c>
      <c r="T14" s="84">
        <v>1</v>
      </c>
      <c r="U14" s="84">
        <v>2</v>
      </c>
      <c r="V14" s="84">
        <v>2</v>
      </c>
      <c r="W14" s="84">
        <v>2</v>
      </c>
      <c r="X14" s="84">
        <v>2</v>
      </c>
      <c r="Y14" s="84">
        <v>2</v>
      </c>
      <c r="Z14" s="84">
        <v>2</v>
      </c>
      <c r="AA14" s="84">
        <v>1</v>
      </c>
      <c r="AB14" s="84">
        <v>2</v>
      </c>
      <c r="AC14" s="83">
        <v>2</v>
      </c>
      <c r="AD14" s="81"/>
      <c r="AE14" s="83"/>
      <c r="AF14" s="81">
        <v>2</v>
      </c>
    </row>
    <row r="15" spans="1:41">
      <c r="A15" s="82">
        <v>2022</v>
      </c>
      <c r="B15" s="82">
        <v>1</v>
      </c>
      <c r="C15" s="82">
        <v>12</v>
      </c>
      <c r="D15" s="86">
        <v>44573</v>
      </c>
      <c r="E15" s="82" t="s">
        <v>143</v>
      </c>
      <c r="F15" s="81"/>
      <c r="G15" s="81">
        <v>1</v>
      </c>
      <c r="H15" s="81">
        <v>2</v>
      </c>
      <c r="I15" s="81">
        <v>1</v>
      </c>
      <c r="J15" s="81">
        <v>1</v>
      </c>
      <c r="K15" s="81">
        <v>1</v>
      </c>
      <c r="L15" s="81">
        <v>2</v>
      </c>
      <c r="M15" s="81">
        <v>1</v>
      </c>
      <c r="N15" s="81">
        <v>3</v>
      </c>
      <c r="O15" s="81">
        <v>1</v>
      </c>
      <c r="P15" s="81">
        <v>1</v>
      </c>
      <c r="Q15" s="81"/>
      <c r="R15" s="81">
        <v>2</v>
      </c>
      <c r="S15" s="84">
        <v>2</v>
      </c>
      <c r="T15" s="84">
        <v>1</v>
      </c>
      <c r="U15" s="84">
        <v>2</v>
      </c>
      <c r="V15" s="84">
        <v>2</v>
      </c>
      <c r="W15" s="84">
        <v>2</v>
      </c>
      <c r="X15" s="84">
        <v>2</v>
      </c>
      <c r="Y15" s="84">
        <v>2</v>
      </c>
      <c r="Z15" s="84">
        <v>2</v>
      </c>
      <c r="AA15" s="84">
        <v>1</v>
      </c>
      <c r="AB15" s="84">
        <v>2</v>
      </c>
      <c r="AC15" s="83">
        <v>2</v>
      </c>
      <c r="AD15" s="81"/>
      <c r="AE15" s="83"/>
      <c r="AF15" s="81">
        <v>2</v>
      </c>
    </row>
    <row r="16" spans="1:41">
      <c r="A16" s="82">
        <v>2022</v>
      </c>
      <c r="B16" s="82">
        <v>1</v>
      </c>
      <c r="C16" s="82">
        <v>13</v>
      </c>
      <c r="D16" s="86">
        <v>44574</v>
      </c>
      <c r="E16" s="82" t="s">
        <v>144</v>
      </c>
      <c r="F16" s="81"/>
      <c r="G16" s="81">
        <v>1</v>
      </c>
      <c r="H16" s="81">
        <v>2</v>
      </c>
      <c r="I16" s="81">
        <v>1</v>
      </c>
      <c r="J16" s="81">
        <v>1</v>
      </c>
      <c r="K16" s="81">
        <v>1</v>
      </c>
      <c r="L16" s="81">
        <v>3</v>
      </c>
      <c r="M16" s="81">
        <v>1</v>
      </c>
      <c r="N16" s="81">
        <v>1</v>
      </c>
      <c r="O16" s="81">
        <v>1</v>
      </c>
      <c r="P16" s="81">
        <v>1</v>
      </c>
      <c r="Q16" s="81"/>
      <c r="R16" s="81">
        <v>2</v>
      </c>
      <c r="S16" s="84">
        <v>2</v>
      </c>
      <c r="T16" s="84">
        <v>1</v>
      </c>
      <c r="U16" s="84">
        <v>2</v>
      </c>
      <c r="V16" s="84">
        <v>1</v>
      </c>
      <c r="W16" s="84">
        <v>2</v>
      </c>
      <c r="X16" s="84">
        <v>2</v>
      </c>
      <c r="Y16" s="84">
        <v>2</v>
      </c>
      <c r="Z16" s="84">
        <v>1</v>
      </c>
      <c r="AA16" s="84">
        <v>2</v>
      </c>
      <c r="AB16" s="84">
        <v>2</v>
      </c>
      <c r="AC16" s="83">
        <v>2</v>
      </c>
      <c r="AD16" s="81"/>
      <c r="AE16" s="83"/>
      <c r="AF16" s="81">
        <v>2</v>
      </c>
    </row>
    <row r="17" spans="1:32">
      <c r="A17" s="82">
        <v>2022</v>
      </c>
      <c r="B17" s="82">
        <v>1</v>
      </c>
      <c r="C17" s="82">
        <v>14</v>
      </c>
      <c r="D17" s="86">
        <v>44575</v>
      </c>
      <c r="E17" s="82" t="s">
        <v>145</v>
      </c>
      <c r="F17" s="81"/>
      <c r="G17" s="81">
        <v>1</v>
      </c>
      <c r="H17" s="81">
        <v>2</v>
      </c>
      <c r="I17" s="81">
        <v>1</v>
      </c>
      <c r="J17" s="81">
        <v>1</v>
      </c>
      <c r="K17" s="81">
        <v>1</v>
      </c>
      <c r="L17" s="81">
        <v>3</v>
      </c>
      <c r="M17" s="81">
        <v>1</v>
      </c>
      <c r="N17" s="81">
        <v>1</v>
      </c>
      <c r="O17" s="81">
        <v>1</v>
      </c>
      <c r="P17" s="81">
        <v>1</v>
      </c>
      <c r="Q17" s="81"/>
      <c r="R17" s="81">
        <v>1</v>
      </c>
      <c r="S17" s="84">
        <v>1</v>
      </c>
      <c r="T17" s="84">
        <v>2</v>
      </c>
      <c r="U17" s="84">
        <v>2</v>
      </c>
      <c r="V17" s="84">
        <v>1</v>
      </c>
      <c r="W17" s="84">
        <v>1</v>
      </c>
      <c r="X17" s="84">
        <v>2</v>
      </c>
      <c r="Y17" s="84">
        <v>2</v>
      </c>
      <c r="Z17" s="84">
        <v>1</v>
      </c>
      <c r="AA17" s="84">
        <v>1</v>
      </c>
      <c r="AB17" s="84">
        <v>2</v>
      </c>
      <c r="AC17" s="83">
        <v>2</v>
      </c>
      <c r="AD17" s="81"/>
      <c r="AE17" s="83"/>
      <c r="AF17" s="81">
        <v>2</v>
      </c>
    </row>
    <row r="18" spans="1:32">
      <c r="A18" s="82">
        <v>2022</v>
      </c>
      <c r="B18" s="82">
        <v>1</v>
      </c>
      <c r="C18" s="82">
        <v>15</v>
      </c>
      <c r="D18" s="76">
        <v>44576</v>
      </c>
      <c r="E18" s="82" t="s">
        <v>139</v>
      </c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3"/>
      <c r="T18" s="84"/>
      <c r="U18" s="84"/>
      <c r="V18" s="84"/>
      <c r="W18" s="84"/>
      <c r="X18" s="84"/>
      <c r="Y18" s="84"/>
      <c r="Z18" s="84"/>
      <c r="AA18" s="84"/>
      <c r="AB18" s="85"/>
      <c r="AC18" s="83"/>
      <c r="AD18" s="81"/>
      <c r="AE18" s="83"/>
      <c r="AF18" s="81"/>
    </row>
    <row r="19" spans="1:32">
      <c r="A19" s="82">
        <v>2022</v>
      </c>
      <c r="B19" s="82">
        <v>1</v>
      </c>
      <c r="C19" s="82">
        <v>16</v>
      </c>
      <c r="D19" s="76">
        <v>44577</v>
      </c>
      <c r="E19" s="82" t="s">
        <v>140</v>
      </c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3"/>
      <c r="T19" s="84"/>
      <c r="U19" s="84"/>
      <c r="V19" s="84"/>
      <c r="W19" s="84"/>
      <c r="X19" s="84"/>
      <c r="Y19" s="84"/>
      <c r="Z19" s="84"/>
      <c r="AA19" s="84"/>
      <c r="AB19" s="85"/>
      <c r="AC19" s="83"/>
      <c r="AD19" s="81"/>
      <c r="AE19" s="83"/>
      <c r="AF19" s="81"/>
    </row>
    <row r="20" spans="1:32" ht="21.6">
      <c r="A20" s="82">
        <v>2022</v>
      </c>
      <c r="B20" s="82">
        <v>1</v>
      </c>
      <c r="C20" s="82">
        <v>17</v>
      </c>
      <c r="D20" s="86">
        <v>44578</v>
      </c>
      <c r="E20" s="82" t="s">
        <v>141</v>
      </c>
      <c r="F20" s="81"/>
      <c r="G20" s="81">
        <v>1</v>
      </c>
      <c r="H20" s="81">
        <v>2</v>
      </c>
      <c r="I20" s="81">
        <v>1</v>
      </c>
      <c r="J20" s="81">
        <v>1</v>
      </c>
      <c r="K20" s="81">
        <v>2</v>
      </c>
      <c r="L20" s="81">
        <v>2</v>
      </c>
      <c r="M20" s="81">
        <v>1</v>
      </c>
      <c r="N20" s="81">
        <v>1</v>
      </c>
      <c r="O20" s="81">
        <v>1</v>
      </c>
      <c r="P20" s="81">
        <v>1</v>
      </c>
      <c r="Q20" s="81"/>
      <c r="R20" s="81">
        <v>2</v>
      </c>
      <c r="S20" s="84">
        <v>1</v>
      </c>
      <c r="T20" s="84">
        <v>1</v>
      </c>
      <c r="U20" s="84">
        <v>2</v>
      </c>
      <c r="V20" s="84">
        <v>1</v>
      </c>
      <c r="W20" s="84">
        <v>1</v>
      </c>
      <c r="X20" s="84">
        <v>2</v>
      </c>
      <c r="Y20" s="87" t="s">
        <v>147</v>
      </c>
      <c r="Z20" s="84">
        <v>1</v>
      </c>
      <c r="AA20" s="84">
        <v>2</v>
      </c>
      <c r="AB20" s="84">
        <v>2</v>
      </c>
      <c r="AC20" s="83">
        <v>2</v>
      </c>
      <c r="AD20" s="81"/>
      <c r="AE20" s="83"/>
      <c r="AF20" s="81">
        <v>2</v>
      </c>
    </row>
    <row r="21" spans="1:32">
      <c r="A21" s="82">
        <v>2022</v>
      </c>
      <c r="B21" s="82">
        <v>1</v>
      </c>
      <c r="C21" s="82">
        <v>18</v>
      </c>
      <c r="D21" s="86">
        <v>44579</v>
      </c>
      <c r="E21" s="82" t="s">
        <v>142</v>
      </c>
      <c r="F21" s="81"/>
      <c r="G21" s="81">
        <v>1</v>
      </c>
      <c r="H21" s="81">
        <v>2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2</v>
      </c>
      <c r="O21" s="81">
        <v>1</v>
      </c>
      <c r="P21" s="81">
        <v>1</v>
      </c>
      <c r="Q21" s="81"/>
      <c r="R21" s="81">
        <v>1</v>
      </c>
      <c r="S21" s="84">
        <v>1</v>
      </c>
      <c r="T21" s="84">
        <v>2</v>
      </c>
      <c r="U21" s="84">
        <v>2</v>
      </c>
      <c r="V21" s="84">
        <v>1</v>
      </c>
      <c r="W21" s="84">
        <v>2</v>
      </c>
      <c r="X21" s="84">
        <v>2</v>
      </c>
      <c r="Y21" s="84">
        <v>2</v>
      </c>
      <c r="Z21" s="84">
        <v>1</v>
      </c>
      <c r="AA21" s="84">
        <v>1</v>
      </c>
      <c r="AB21" s="84">
        <v>2</v>
      </c>
      <c r="AC21" s="83">
        <v>2</v>
      </c>
      <c r="AD21" s="81"/>
      <c r="AE21" s="83"/>
      <c r="AF21" s="81">
        <v>2</v>
      </c>
    </row>
    <row r="22" spans="1:32">
      <c r="A22" s="82">
        <v>2022</v>
      </c>
      <c r="B22" s="82">
        <v>1</v>
      </c>
      <c r="C22" s="82">
        <v>19</v>
      </c>
      <c r="D22" s="86">
        <v>44580</v>
      </c>
      <c r="E22" s="82" t="s">
        <v>143</v>
      </c>
      <c r="F22" s="81"/>
      <c r="G22" s="81">
        <v>1</v>
      </c>
      <c r="H22" s="81">
        <v>2</v>
      </c>
      <c r="I22" s="81">
        <v>1</v>
      </c>
      <c r="J22" s="81">
        <v>1</v>
      </c>
      <c r="K22" s="81">
        <v>1</v>
      </c>
      <c r="L22" s="81">
        <v>3</v>
      </c>
      <c r="M22" s="81">
        <v>1</v>
      </c>
      <c r="N22" s="81">
        <v>3</v>
      </c>
      <c r="O22" s="81">
        <v>1</v>
      </c>
      <c r="P22" s="81">
        <v>1</v>
      </c>
      <c r="Q22" s="81"/>
      <c r="R22" s="81">
        <v>1</v>
      </c>
      <c r="S22" s="84">
        <v>1</v>
      </c>
      <c r="T22" s="84">
        <v>1</v>
      </c>
      <c r="U22" s="84">
        <v>2</v>
      </c>
      <c r="V22" s="84">
        <v>1</v>
      </c>
      <c r="W22" s="84">
        <v>2</v>
      </c>
      <c r="X22" s="84">
        <v>2</v>
      </c>
      <c r="Y22" s="84">
        <v>2</v>
      </c>
      <c r="Z22" s="84">
        <v>1</v>
      </c>
      <c r="AA22" s="84">
        <v>1</v>
      </c>
      <c r="AB22" s="84">
        <v>2</v>
      </c>
      <c r="AC22" s="83">
        <v>2</v>
      </c>
      <c r="AD22" s="81"/>
      <c r="AE22" s="83"/>
      <c r="AF22" s="81">
        <v>2</v>
      </c>
    </row>
    <row r="23" spans="1:32">
      <c r="A23" s="82">
        <v>2022</v>
      </c>
      <c r="B23" s="82">
        <v>1</v>
      </c>
      <c r="C23" s="82">
        <v>20</v>
      </c>
      <c r="D23" s="86">
        <v>44581</v>
      </c>
      <c r="E23" s="82" t="s">
        <v>144</v>
      </c>
      <c r="F23" s="81"/>
      <c r="G23" s="81">
        <v>1</v>
      </c>
      <c r="H23" s="81">
        <v>2</v>
      </c>
      <c r="I23" s="81">
        <v>1</v>
      </c>
      <c r="J23" s="81">
        <v>1</v>
      </c>
      <c r="K23" s="81">
        <v>1</v>
      </c>
      <c r="L23" s="81">
        <v>2</v>
      </c>
      <c r="M23" s="81">
        <v>1</v>
      </c>
      <c r="N23" s="81">
        <v>1</v>
      </c>
      <c r="O23" s="81">
        <v>3</v>
      </c>
      <c r="P23" s="81">
        <v>1</v>
      </c>
      <c r="Q23" s="81"/>
      <c r="R23" s="81">
        <v>1</v>
      </c>
      <c r="S23" s="84">
        <v>2</v>
      </c>
      <c r="T23" s="84">
        <v>2</v>
      </c>
      <c r="U23" s="84">
        <v>2</v>
      </c>
      <c r="V23" s="84">
        <v>1</v>
      </c>
      <c r="W23" s="84">
        <v>2</v>
      </c>
      <c r="X23" s="84">
        <v>2</v>
      </c>
      <c r="Y23" s="84">
        <v>2</v>
      </c>
      <c r="Z23" s="84">
        <v>2</v>
      </c>
      <c r="AA23" s="84">
        <v>1</v>
      </c>
      <c r="AB23" s="84">
        <v>2</v>
      </c>
      <c r="AC23" s="83">
        <v>2</v>
      </c>
      <c r="AD23" s="81"/>
      <c r="AE23" s="83"/>
      <c r="AF23" s="81">
        <v>2</v>
      </c>
    </row>
    <row r="24" spans="1:32">
      <c r="A24" s="82">
        <v>2022</v>
      </c>
      <c r="B24" s="82">
        <v>1</v>
      </c>
      <c r="C24" s="82">
        <v>21</v>
      </c>
      <c r="D24" s="86">
        <v>44582</v>
      </c>
      <c r="E24" s="82" t="s">
        <v>145</v>
      </c>
      <c r="F24" s="81"/>
      <c r="G24" s="81">
        <v>1</v>
      </c>
      <c r="H24" s="81">
        <v>2</v>
      </c>
      <c r="I24" s="81">
        <v>1</v>
      </c>
      <c r="J24" s="81">
        <v>1</v>
      </c>
      <c r="K24" s="81">
        <v>1</v>
      </c>
      <c r="L24" s="81">
        <v>2</v>
      </c>
      <c r="M24" s="81">
        <v>3</v>
      </c>
      <c r="N24" s="81">
        <v>1</v>
      </c>
      <c r="O24" s="81">
        <v>2</v>
      </c>
      <c r="P24" s="81">
        <v>1</v>
      </c>
      <c r="Q24" s="81"/>
      <c r="R24" s="81">
        <v>1</v>
      </c>
      <c r="S24" s="81">
        <v>1</v>
      </c>
      <c r="T24" s="84">
        <v>2</v>
      </c>
      <c r="U24" s="84">
        <v>2</v>
      </c>
      <c r="V24" s="84">
        <v>1</v>
      </c>
      <c r="W24" s="84">
        <v>1</v>
      </c>
      <c r="X24" s="84">
        <v>2</v>
      </c>
      <c r="Y24" s="84">
        <v>2</v>
      </c>
      <c r="Z24" s="84">
        <v>2</v>
      </c>
      <c r="AA24" s="84">
        <v>1</v>
      </c>
      <c r="AB24" s="81">
        <v>3</v>
      </c>
      <c r="AC24" s="83">
        <v>2</v>
      </c>
      <c r="AD24" s="81"/>
      <c r="AE24" s="83"/>
      <c r="AF24" s="81">
        <v>2</v>
      </c>
    </row>
    <row r="25" spans="1:32">
      <c r="A25" s="82">
        <v>2022</v>
      </c>
      <c r="B25" s="82">
        <v>1</v>
      </c>
      <c r="C25" s="82">
        <v>22</v>
      </c>
      <c r="D25" s="76">
        <v>44583</v>
      </c>
      <c r="E25" s="82" t="s">
        <v>139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3"/>
      <c r="T25" s="84"/>
      <c r="U25" s="84"/>
      <c r="V25" s="84"/>
      <c r="W25" s="84"/>
      <c r="X25" s="84"/>
      <c r="Y25" s="84"/>
      <c r="Z25" s="84"/>
      <c r="AA25" s="84"/>
      <c r="AB25" s="85"/>
      <c r="AC25" s="83"/>
      <c r="AD25" s="81"/>
      <c r="AE25" s="83"/>
      <c r="AF25" s="81"/>
    </row>
    <row r="26" spans="1:32">
      <c r="A26" s="82">
        <v>2022</v>
      </c>
      <c r="B26" s="82">
        <v>1</v>
      </c>
      <c r="C26" s="82">
        <v>23</v>
      </c>
      <c r="D26" s="76">
        <v>44584</v>
      </c>
      <c r="E26" s="82" t="s">
        <v>140</v>
      </c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3"/>
      <c r="T26" s="84"/>
      <c r="U26" s="84"/>
      <c r="V26" s="84"/>
      <c r="W26" s="84"/>
      <c r="X26" s="84"/>
      <c r="Y26" s="84"/>
      <c r="Z26" s="84"/>
      <c r="AA26" s="84"/>
      <c r="AB26" s="85"/>
      <c r="AC26" s="83"/>
      <c r="AD26" s="81"/>
      <c r="AE26" s="83"/>
      <c r="AF26" s="81"/>
    </row>
    <row r="27" spans="1:32">
      <c r="A27" s="82">
        <v>2022</v>
      </c>
      <c r="B27" s="82">
        <v>1</v>
      </c>
      <c r="C27" s="82">
        <v>24</v>
      </c>
      <c r="D27" s="86">
        <v>44585</v>
      </c>
      <c r="E27" s="82" t="s">
        <v>141</v>
      </c>
      <c r="F27" s="81"/>
      <c r="G27" s="81">
        <v>1</v>
      </c>
      <c r="H27" s="81">
        <v>2</v>
      </c>
      <c r="I27" s="81">
        <v>1</v>
      </c>
      <c r="J27" s="81">
        <v>1</v>
      </c>
      <c r="K27" s="81">
        <v>1</v>
      </c>
      <c r="L27" s="81">
        <v>1</v>
      </c>
      <c r="M27" s="81">
        <v>3</v>
      </c>
      <c r="N27" s="81">
        <v>1</v>
      </c>
      <c r="O27" s="81">
        <v>1</v>
      </c>
      <c r="P27" s="81">
        <v>1</v>
      </c>
      <c r="Q27" s="81"/>
      <c r="R27" s="81">
        <v>1</v>
      </c>
      <c r="S27" s="81">
        <v>1</v>
      </c>
      <c r="T27" s="84">
        <v>3</v>
      </c>
      <c r="U27" s="84">
        <v>2</v>
      </c>
      <c r="V27" s="84">
        <v>1</v>
      </c>
      <c r="W27" s="84">
        <v>2</v>
      </c>
      <c r="X27" s="84">
        <v>3</v>
      </c>
      <c r="Y27" s="84">
        <v>2</v>
      </c>
      <c r="Z27" s="84">
        <v>1</v>
      </c>
      <c r="AA27" s="84">
        <v>2</v>
      </c>
      <c r="AB27" s="84">
        <v>2</v>
      </c>
      <c r="AC27" s="83">
        <v>2</v>
      </c>
      <c r="AD27" s="81"/>
      <c r="AE27" s="83"/>
      <c r="AF27" s="81">
        <v>2</v>
      </c>
    </row>
    <row r="28" spans="1:32">
      <c r="A28" s="82">
        <v>2022</v>
      </c>
      <c r="B28" s="82">
        <v>1</v>
      </c>
      <c r="C28" s="82">
        <v>25</v>
      </c>
      <c r="D28" s="86">
        <v>44586</v>
      </c>
      <c r="E28" s="82" t="s">
        <v>142</v>
      </c>
      <c r="F28" s="81"/>
      <c r="G28" s="81">
        <v>2</v>
      </c>
      <c r="H28" s="81">
        <v>2</v>
      </c>
      <c r="I28" s="81">
        <v>1</v>
      </c>
      <c r="J28" s="81">
        <v>1</v>
      </c>
      <c r="K28" s="81">
        <v>1</v>
      </c>
      <c r="L28" s="81">
        <v>2</v>
      </c>
      <c r="M28" s="81">
        <v>3</v>
      </c>
      <c r="N28" s="81">
        <v>1</v>
      </c>
      <c r="O28" s="81">
        <v>1</v>
      </c>
      <c r="P28" s="81">
        <v>1</v>
      </c>
      <c r="Q28" s="81"/>
      <c r="R28" s="81">
        <v>1</v>
      </c>
      <c r="S28" s="81">
        <v>1</v>
      </c>
      <c r="T28" s="84">
        <v>2</v>
      </c>
      <c r="U28" s="84">
        <v>2</v>
      </c>
      <c r="V28" s="84">
        <v>1</v>
      </c>
      <c r="W28" s="84">
        <v>2</v>
      </c>
      <c r="X28" s="84">
        <v>3</v>
      </c>
      <c r="Y28" s="84">
        <v>2</v>
      </c>
      <c r="Z28" s="84">
        <v>2</v>
      </c>
      <c r="AA28" s="84">
        <v>2</v>
      </c>
      <c r="AB28" s="84">
        <v>2</v>
      </c>
      <c r="AC28" s="83">
        <v>2</v>
      </c>
      <c r="AD28" s="81"/>
      <c r="AE28" s="83"/>
      <c r="AF28" s="81">
        <v>2</v>
      </c>
    </row>
    <row r="29" spans="1:32">
      <c r="A29" s="82">
        <v>2022</v>
      </c>
      <c r="B29" s="82">
        <v>1</v>
      </c>
      <c r="C29" s="82">
        <v>26</v>
      </c>
      <c r="D29" s="86">
        <v>44587</v>
      </c>
      <c r="E29" s="82" t="s">
        <v>143</v>
      </c>
      <c r="F29" s="81"/>
      <c r="G29" s="81">
        <v>1</v>
      </c>
      <c r="H29" s="81">
        <v>2</v>
      </c>
      <c r="I29" s="81" t="s">
        <v>148</v>
      </c>
      <c r="J29" s="81">
        <v>1</v>
      </c>
      <c r="K29" s="81">
        <v>1</v>
      </c>
      <c r="L29" s="81">
        <v>1</v>
      </c>
      <c r="M29" s="81">
        <v>3</v>
      </c>
      <c r="N29" s="81">
        <v>2</v>
      </c>
      <c r="O29" s="81">
        <v>1</v>
      </c>
      <c r="P29" s="81">
        <v>2</v>
      </c>
      <c r="Q29" s="81"/>
      <c r="R29" s="81">
        <v>1</v>
      </c>
      <c r="S29" s="81" t="s">
        <v>149</v>
      </c>
      <c r="T29" s="84">
        <v>2</v>
      </c>
      <c r="U29" s="84">
        <v>2</v>
      </c>
      <c r="V29" s="84">
        <v>1</v>
      </c>
      <c r="W29" s="84">
        <v>2</v>
      </c>
      <c r="X29" s="84">
        <v>3</v>
      </c>
      <c r="Y29" s="84">
        <v>2</v>
      </c>
      <c r="Z29" s="84">
        <v>2</v>
      </c>
      <c r="AA29" s="84">
        <v>2</v>
      </c>
      <c r="AB29" s="84">
        <v>2</v>
      </c>
      <c r="AC29" s="83">
        <v>2</v>
      </c>
      <c r="AD29" s="81"/>
      <c r="AE29" s="83"/>
      <c r="AF29" s="81">
        <v>2</v>
      </c>
    </row>
    <row r="30" spans="1:32">
      <c r="A30" s="82">
        <v>2022</v>
      </c>
      <c r="B30" s="82">
        <v>1</v>
      </c>
      <c r="C30" s="82">
        <v>27</v>
      </c>
      <c r="D30" s="86">
        <v>44588</v>
      </c>
      <c r="E30" s="82" t="s">
        <v>144</v>
      </c>
      <c r="F30" s="81"/>
      <c r="G30" s="81">
        <v>3</v>
      </c>
      <c r="H30" s="81">
        <v>2</v>
      </c>
      <c r="I30" s="81" t="s">
        <v>148</v>
      </c>
      <c r="J30" s="81">
        <v>1</v>
      </c>
      <c r="K30" s="81">
        <v>2</v>
      </c>
      <c r="L30" s="81">
        <v>1</v>
      </c>
      <c r="M30" s="81">
        <v>3</v>
      </c>
      <c r="N30" s="81">
        <v>1</v>
      </c>
      <c r="O30" s="81">
        <v>3</v>
      </c>
      <c r="P30" s="81">
        <v>2</v>
      </c>
      <c r="Q30" s="81"/>
      <c r="R30" s="81">
        <v>1</v>
      </c>
      <c r="S30" s="81" t="s">
        <v>149</v>
      </c>
      <c r="T30" s="84">
        <v>2</v>
      </c>
      <c r="U30" s="84">
        <v>2</v>
      </c>
      <c r="V30" s="84">
        <v>1</v>
      </c>
      <c r="W30" s="84">
        <v>2</v>
      </c>
      <c r="X30" s="84">
        <v>3</v>
      </c>
      <c r="Y30" s="84">
        <v>2</v>
      </c>
      <c r="Z30" s="84">
        <v>2</v>
      </c>
      <c r="AA30" s="84">
        <v>2</v>
      </c>
      <c r="AB30" s="84">
        <v>2</v>
      </c>
      <c r="AC30" s="83">
        <v>2</v>
      </c>
      <c r="AD30" s="81"/>
      <c r="AE30" s="83"/>
      <c r="AF30" s="81">
        <v>2</v>
      </c>
    </row>
    <row r="31" spans="1:32">
      <c r="A31" s="82">
        <v>2022</v>
      </c>
      <c r="B31" s="82">
        <v>1</v>
      </c>
      <c r="C31" s="82">
        <v>28</v>
      </c>
      <c r="D31" s="86">
        <v>44589</v>
      </c>
      <c r="E31" s="82" t="s">
        <v>145</v>
      </c>
      <c r="F31" s="81"/>
      <c r="G31" s="81">
        <v>3</v>
      </c>
      <c r="H31" s="81">
        <v>2</v>
      </c>
      <c r="I31" s="81">
        <v>2</v>
      </c>
      <c r="J31" s="81">
        <v>1</v>
      </c>
      <c r="K31" s="81">
        <v>1</v>
      </c>
      <c r="L31" s="81">
        <v>3</v>
      </c>
      <c r="M31" s="81">
        <v>3</v>
      </c>
      <c r="N31" s="81">
        <v>1</v>
      </c>
      <c r="O31" s="81">
        <v>3</v>
      </c>
      <c r="P31" s="81">
        <v>2</v>
      </c>
      <c r="Q31" s="81"/>
      <c r="R31" s="81">
        <v>1</v>
      </c>
      <c r="S31" s="84">
        <v>3</v>
      </c>
      <c r="T31" s="84">
        <v>2</v>
      </c>
      <c r="U31" s="84">
        <v>2</v>
      </c>
      <c r="V31" s="84">
        <v>1</v>
      </c>
      <c r="W31" s="84">
        <v>2</v>
      </c>
      <c r="X31" s="84">
        <v>3</v>
      </c>
      <c r="Y31" s="84">
        <v>2</v>
      </c>
      <c r="Z31" s="84">
        <v>2</v>
      </c>
      <c r="AA31" s="84">
        <v>1</v>
      </c>
      <c r="AB31" s="84">
        <v>2</v>
      </c>
      <c r="AC31" s="83">
        <v>2</v>
      </c>
      <c r="AD31" s="81"/>
      <c r="AE31" s="83"/>
      <c r="AF31" s="81">
        <v>2</v>
      </c>
    </row>
    <row r="32" spans="1:32">
      <c r="A32" s="82">
        <v>2022</v>
      </c>
      <c r="B32" s="82">
        <v>1</v>
      </c>
      <c r="C32" s="82">
        <v>29</v>
      </c>
      <c r="D32" s="76">
        <v>44590</v>
      </c>
      <c r="E32" s="82" t="s">
        <v>139</v>
      </c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3"/>
      <c r="T32" s="84"/>
      <c r="U32" s="84"/>
      <c r="V32" s="84"/>
      <c r="W32" s="84"/>
      <c r="X32" s="84"/>
      <c r="Y32" s="84"/>
      <c r="Z32" s="84"/>
      <c r="AA32" s="84"/>
      <c r="AB32" s="85"/>
      <c r="AC32" s="83"/>
      <c r="AD32" s="81"/>
      <c r="AE32" s="83"/>
      <c r="AF32" s="81"/>
    </row>
    <row r="33" spans="1:32">
      <c r="A33" s="82">
        <v>2022</v>
      </c>
      <c r="B33" s="82">
        <v>1</v>
      </c>
      <c r="C33" s="82">
        <v>30</v>
      </c>
      <c r="D33" s="76">
        <v>44591</v>
      </c>
      <c r="E33" s="82" t="s">
        <v>140</v>
      </c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3"/>
      <c r="T33" s="84"/>
      <c r="U33" s="84"/>
      <c r="V33" s="84"/>
      <c r="W33" s="84"/>
      <c r="X33" s="84"/>
      <c r="Y33" s="84"/>
      <c r="Z33" s="84"/>
      <c r="AA33" s="84"/>
      <c r="AB33" s="85"/>
      <c r="AC33" s="83"/>
      <c r="AD33" s="81"/>
      <c r="AE33" s="83"/>
      <c r="AF33" s="81"/>
    </row>
    <row r="34" spans="1:32">
      <c r="A34" s="82">
        <v>2022</v>
      </c>
      <c r="B34" s="82">
        <v>1</v>
      </c>
      <c r="C34" s="82">
        <v>31</v>
      </c>
      <c r="D34" s="86">
        <v>44592</v>
      </c>
      <c r="E34" s="82" t="s">
        <v>141</v>
      </c>
      <c r="F34" s="81"/>
      <c r="G34" s="81">
        <v>2</v>
      </c>
      <c r="H34" s="81">
        <v>2</v>
      </c>
      <c r="I34" s="81">
        <v>1</v>
      </c>
      <c r="J34" s="73">
        <v>3</v>
      </c>
      <c r="K34" s="81">
        <v>2</v>
      </c>
      <c r="L34" s="81">
        <v>2</v>
      </c>
      <c r="M34" s="81">
        <v>1</v>
      </c>
      <c r="N34" s="81">
        <v>1</v>
      </c>
      <c r="O34" s="81">
        <v>2</v>
      </c>
      <c r="P34" s="81">
        <v>2</v>
      </c>
      <c r="Q34" s="81"/>
      <c r="R34" s="81">
        <v>1</v>
      </c>
      <c r="S34" s="84">
        <v>1</v>
      </c>
      <c r="T34" s="84">
        <v>1</v>
      </c>
      <c r="U34" s="84">
        <v>2</v>
      </c>
      <c r="V34" s="84">
        <v>3</v>
      </c>
      <c r="W34" s="84">
        <v>2</v>
      </c>
      <c r="X34" s="84">
        <v>3</v>
      </c>
      <c r="Y34" s="84">
        <v>2</v>
      </c>
      <c r="Z34" s="84">
        <v>2</v>
      </c>
      <c r="AA34" s="84">
        <v>3</v>
      </c>
      <c r="AB34" s="88">
        <v>2</v>
      </c>
      <c r="AC34" s="83">
        <v>2</v>
      </c>
      <c r="AD34" s="81"/>
      <c r="AE34" s="83"/>
      <c r="AF34" s="81">
        <v>2</v>
      </c>
    </row>
    <row r="35" spans="1:32">
      <c r="A35" s="82">
        <v>2022</v>
      </c>
      <c r="B35" s="82">
        <v>2</v>
      </c>
      <c r="C35" s="82">
        <v>1</v>
      </c>
      <c r="D35" s="86">
        <v>44593</v>
      </c>
      <c r="E35" s="82" t="s">
        <v>142</v>
      </c>
      <c r="F35" s="81"/>
      <c r="G35" s="81">
        <v>2</v>
      </c>
      <c r="H35" s="81">
        <v>2</v>
      </c>
      <c r="I35" s="81">
        <v>1</v>
      </c>
      <c r="J35" s="73">
        <v>3</v>
      </c>
      <c r="K35" s="81">
        <v>2</v>
      </c>
      <c r="L35" s="81">
        <v>2</v>
      </c>
      <c r="M35" s="81">
        <v>1</v>
      </c>
      <c r="N35" s="81">
        <v>1</v>
      </c>
      <c r="O35" s="81">
        <v>2</v>
      </c>
      <c r="P35" s="81">
        <v>2</v>
      </c>
      <c r="Q35" s="81"/>
      <c r="R35" s="81">
        <v>1</v>
      </c>
      <c r="S35" s="84">
        <v>2</v>
      </c>
      <c r="T35" s="84">
        <v>1</v>
      </c>
      <c r="U35" s="84">
        <v>2</v>
      </c>
      <c r="V35" s="84">
        <v>1</v>
      </c>
      <c r="W35" s="84">
        <v>2</v>
      </c>
      <c r="X35" s="84">
        <v>3</v>
      </c>
      <c r="Y35" s="84">
        <v>2</v>
      </c>
      <c r="Z35" s="84">
        <v>1</v>
      </c>
      <c r="AA35" s="84">
        <v>2</v>
      </c>
      <c r="AB35" s="88">
        <v>2</v>
      </c>
      <c r="AC35" s="83">
        <v>2</v>
      </c>
      <c r="AD35" s="81"/>
      <c r="AE35" s="83"/>
      <c r="AF35" s="81">
        <v>2</v>
      </c>
    </row>
    <row r="36" spans="1:32">
      <c r="A36" s="82">
        <v>2022</v>
      </c>
      <c r="B36" s="82">
        <v>2</v>
      </c>
      <c r="C36" s="82">
        <v>2</v>
      </c>
      <c r="D36" s="86">
        <v>44594</v>
      </c>
      <c r="E36" s="82" t="s">
        <v>143</v>
      </c>
      <c r="F36" s="81"/>
      <c r="G36" s="81">
        <v>1</v>
      </c>
      <c r="H36" s="81">
        <v>2</v>
      </c>
      <c r="I36" s="81">
        <v>1</v>
      </c>
      <c r="J36" s="73">
        <v>3</v>
      </c>
      <c r="K36" s="81">
        <v>3</v>
      </c>
      <c r="L36" s="81">
        <v>1</v>
      </c>
      <c r="M36" s="81">
        <v>1</v>
      </c>
      <c r="N36" s="81">
        <v>1</v>
      </c>
      <c r="O36" s="81">
        <v>2</v>
      </c>
      <c r="P36" s="81">
        <v>2</v>
      </c>
      <c r="Q36" s="81"/>
      <c r="R36" s="81">
        <v>1</v>
      </c>
      <c r="S36" s="84">
        <v>2</v>
      </c>
      <c r="T36" s="84">
        <v>2</v>
      </c>
      <c r="U36" s="84">
        <v>2</v>
      </c>
      <c r="V36" s="84">
        <v>1</v>
      </c>
      <c r="W36" s="84">
        <v>2</v>
      </c>
      <c r="X36" s="84">
        <v>3</v>
      </c>
      <c r="Y36" s="84">
        <v>2</v>
      </c>
      <c r="Z36" s="84">
        <v>1</v>
      </c>
      <c r="AA36" s="84">
        <v>2</v>
      </c>
      <c r="AB36" s="88">
        <v>2</v>
      </c>
      <c r="AC36" s="83">
        <v>2</v>
      </c>
      <c r="AD36" s="81"/>
      <c r="AE36" s="83"/>
      <c r="AF36" s="81">
        <v>2</v>
      </c>
    </row>
    <row r="37" spans="1:32">
      <c r="A37" s="82">
        <v>2022</v>
      </c>
      <c r="B37" s="82">
        <v>2</v>
      </c>
      <c r="C37" s="82">
        <v>3</v>
      </c>
      <c r="D37" s="86">
        <v>44595</v>
      </c>
      <c r="E37" s="82" t="s">
        <v>144</v>
      </c>
      <c r="F37" s="81"/>
      <c r="G37" s="81">
        <v>1</v>
      </c>
      <c r="H37" s="81">
        <v>2</v>
      </c>
      <c r="I37" s="81">
        <v>1</v>
      </c>
      <c r="J37" s="73">
        <v>3</v>
      </c>
      <c r="K37" s="81">
        <v>1</v>
      </c>
      <c r="L37" s="81">
        <v>1</v>
      </c>
      <c r="M37" s="81">
        <v>1</v>
      </c>
      <c r="N37" s="81">
        <v>1</v>
      </c>
      <c r="O37" s="81">
        <v>2</v>
      </c>
      <c r="P37" s="81">
        <v>2</v>
      </c>
      <c r="Q37" s="81"/>
      <c r="R37" s="81">
        <v>1</v>
      </c>
      <c r="S37" s="84">
        <v>2</v>
      </c>
      <c r="T37" s="84">
        <v>2</v>
      </c>
      <c r="U37" s="84">
        <v>2</v>
      </c>
      <c r="V37" s="84">
        <v>1</v>
      </c>
      <c r="W37" s="84">
        <v>2</v>
      </c>
      <c r="X37" s="84">
        <v>3</v>
      </c>
      <c r="Y37" s="84">
        <v>2</v>
      </c>
      <c r="Z37" s="84">
        <v>1</v>
      </c>
      <c r="AA37" s="84">
        <v>2</v>
      </c>
      <c r="AB37" s="88">
        <v>2</v>
      </c>
      <c r="AC37" s="83">
        <v>2</v>
      </c>
      <c r="AD37" s="81"/>
      <c r="AE37" s="83"/>
      <c r="AF37" s="81">
        <v>2</v>
      </c>
    </row>
    <row r="38" spans="1:32">
      <c r="A38" s="82">
        <v>2022</v>
      </c>
      <c r="B38" s="82">
        <v>2</v>
      </c>
      <c r="C38" s="82">
        <v>4</v>
      </c>
      <c r="D38" s="86">
        <v>44596</v>
      </c>
      <c r="E38" s="82" t="s">
        <v>145</v>
      </c>
      <c r="F38" s="81"/>
      <c r="G38" s="81">
        <v>1</v>
      </c>
      <c r="H38" s="81">
        <v>2</v>
      </c>
      <c r="I38" s="81">
        <v>1</v>
      </c>
      <c r="J38" s="73">
        <v>3</v>
      </c>
      <c r="K38" s="81">
        <v>1</v>
      </c>
      <c r="L38" s="81">
        <v>1</v>
      </c>
      <c r="M38" s="81">
        <v>1</v>
      </c>
      <c r="N38" s="81">
        <v>1</v>
      </c>
      <c r="O38" s="81">
        <v>2</v>
      </c>
      <c r="P38" s="81">
        <v>2</v>
      </c>
      <c r="Q38" s="81"/>
      <c r="R38" s="81">
        <v>2</v>
      </c>
      <c r="S38" s="84">
        <v>2</v>
      </c>
      <c r="T38" s="84">
        <v>2</v>
      </c>
      <c r="U38" s="84">
        <v>2</v>
      </c>
      <c r="V38" s="84">
        <v>3</v>
      </c>
      <c r="W38" s="84">
        <v>1</v>
      </c>
      <c r="X38" s="84">
        <v>3</v>
      </c>
      <c r="Y38" s="84">
        <v>2</v>
      </c>
      <c r="Z38" s="84">
        <v>1</v>
      </c>
      <c r="AA38" s="84">
        <v>2</v>
      </c>
      <c r="AB38" s="88">
        <v>2</v>
      </c>
      <c r="AC38" s="83">
        <v>2</v>
      </c>
      <c r="AD38" s="81"/>
      <c r="AE38" s="83"/>
      <c r="AF38" s="81">
        <v>2</v>
      </c>
    </row>
    <row r="39" spans="1:32">
      <c r="A39" s="82">
        <v>2022</v>
      </c>
      <c r="B39" s="82">
        <v>2</v>
      </c>
      <c r="C39" s="82">
        <v>5</v>
      </c>
      <c r="D39" s="76">
        <v>44597</v>
      </c>
      <c r="E39" s="82" t="s">
        <v>139</v>
      </c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3"/>
      <c r="T39" s="84"/>
      <c r="U39" s="84"/>
      <c r="V39" s="84"/>
      <c r="W39" s="84"/>
      <c r="X39" s="84"/>
      <c r="Y39" s="84"/>
      <c r="Z39" s="84"/>
      <c r="AA39" s="84"/>
      <c r="AB39" s="85"/>
      <c r="AC39" s="83"/>
      <c r="AD39" s="81"/>
      <c r="AE39" s="83"/>
      <c r="AF39" s="81"/>
    </row>
    <row r="40" spans="1:32">
      <c r="A40" s="82">
        <v>2022</v>
      </c>
      <c r="B40" s="82">
        <v>2</v>
      </c>
      <c r="C40" s="82">
        <v>6</v>
      </c>
      <c r="D40" s="76">
        <v>44598</v>
      </c>
      <c r="E40" s="82" t="s">
        <v>140</v>
      </c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3"/>
      <c r="T40" s="84"/>
      <c r="U40" s="84"/>
      <c r="V40" s="84"/>
      <c r="W40" s="84"/>
      <c r="X40" s="84"/>
      <c r="Y40" s="84"/>
      <c r="Z40" s="84"/>
      <c r="AA40" s="84"/>
      <c r="AB40" s="85"/>
      <c r="AC40" s="83"/>
      <c r="AD40" s="81"/>
      <c r="AE40" s="83"/>
      <c r="AF40" s="81"/>
    </row>
    <row r="41" spans="1:32" ht="15" customHeight="1">
      <c r="A41" s="82">
        <v>2022</v>
      </c>
      <c r="B41" s="82">
        <v>2</v>
      </c>
      <c r="C41" s="82">
        <v>7</v>
      </c>
      <c r="D41" s="86">
        <v>44599</v>
      </c>
      <c r="E41" s="82" t="s">
        <v>141</v>
      </c>
      <c r="F41" s="81"/>
      <c r="G41" s="81">
        <v>1</v>
      </c>
      <c r="H41" s="81">
        <v>2</v>
      </c>
      <c r="I41" s="81">
        <v>1</v>
      </c>
      <c r="J41" s="81">
        <v>1</v>
      </c>
      <c r="K41" s="81">
        <v>3</v>
      </c>
      <c r="L41" s="81">
        <v>1</v>
      </c>
      <c r="M41" s="81">
        <v>1</v>
      </c>
      <c r="N41" s="81">
        <v>2</v>
      </c>
      <c r="O41" s="81">
        <v>2</v>
      </c>
      <c r="P41" s="81">
        <v>2</v>
      </c>
      <c r="Q41" s="81"/>
      <c r="R41" s="81">
        <v>1</v>
      </c>
      <c r="S41" s="84">
        <v>1</v>
      </c>
      <c r="T41" s="84">
        <v>1</v>
      </c>
      <c r="U41" s="84">
        <v>2</v>
      </c>
      <c r="V41" s="84">
        <v>1</v>
      </c>
      <c r="W41" s="84">
        <v>2</v>
      </c>
      <c r="X41" s="84">
        <v>2</v>
      </c>
      <c r="Y41" s="87" t="s">
        <v>147</v>
      </c>
      <c r="Z41" s="84">
        <v>2</v>
      </c>
      <c r="AA41" s="84">
        <v>1</v>
      </c>
      <c r="AB41" s="88">
        <v>2</v>
      </c>
      <c r="AC41" s="83">
        <v>2</v>
      </c>
      <c r="AD41" s="81"/>
      <c r="AE41" s="83"/>
      <c r="AF41" s="81">
        <v>2</v>
      </c>
    </row>
    <row r="42" spans="1:32">
      <c r="A42" s="82">
        <v>2022</v>
      </c>
      <c r="B42" s="82">
        <v>2</v>
      </c>
      <c r="C42" s="82">
        <v>8</v>
      </c>
      <c r="D42" s="86">
        <v>44600</v>
      </c>
      <c r="E42" s="82" t="s">
        <v>142</v>
      </c>
      <c r="F42" s="81"/>
      <c r="G42" s="81">
        <v>1</v>
      </c>
      <c r="H42" s="81">
        <v>2</v>
      </c>
      <c r="I42" s="81">
        <v>1</v>
      </c>
      <c r="J42" s="81">
        <v>1</v>
      </c>
      <c r="K42" s="81">
        <v>2</v>
      </c>
      <c r="L42" s="81">
        <v>1</v>
      </c>
      <c r="M42" s="81">
        <v>1</v>
      </c>
      <c r="N42" s="81">
        <v>2</v>
      </c>
      <c r="O42" s="81">
        <v>2</v>
      </c>
      <c r="P42" s="81">
        <v>2</v>
      </c>
      <c r="Q42" s="81"/>
      <c r="R42" s="81">
        <v>1</v>
      </c>
      <c r="S42" s="84">
        <v>1</v>
      </c>
      <c r="T42" s="84">
        <v>2</v>
      </c>
      <c r="U42" s="84">
        <v>2</v>
      </c>
      <c r="V42" s="84">
        <v>1</v>
      </c>
      <c r="W42" s="84">
        <v>2</v>
      </c>
      <c r="X42" s="84">
        <v>2</v>
      </c>
      <c r="Y42" s="84">
        <v>2</v>
      </c>
      <c r="Z42" s="84">
        <v>1</v>
      </c>
      <c r="AA42" s="84">
        <v>1</v>
      </c>
      <c r="AB42" s="88">
        <v>2</v>
      </c>
      <c r="AC42" s="83">
        <v>2</v>
      </c>
      <c r="AD42" s="81"/>
      <c r="AE42" s="83"/>
      <c r="AF42" s="81">
        <v>2</v>
      </c>
    </row>
    <row r="43" spans="1:32">
      <c r="A43" s="82">
        <v>2022</v>
      </c>
      <c r="B43" s="82">
        <v>2</v>
      </c>
      <c r="C43" s="82">
        <v>9</v>
      </c>
      <c r="D43" s="86">
        <v>44601</v>
      </c>
      <c r="E43" s="82" t="s">
        <v>143</v>
      </c>
      <c r="F43" s="81"/>
      <c r="G43" s="81">
        <v>1</v>
      </c>
      <c r="H43" s="81">
        <v>2</v>
      </c>
      <c r="I43" s="81">
        <v>1</v>
      </c>
      <c r="J43" s="81">
        <v>1</v>
      </c>
      <c r="K43" s="81">
        <v>2</v>
      </c>
      <c r="L43" s="81">
        <v>1</v>
      </c>
      <c r="M43" s="81">
        <v>1</v>
      </c>
      <c r="N43" s="81">
        <v>2</v>
      </c>
      <c r="O43" s="81">
        <v>1</v>
      </c>
      <c r="P43" s="81">
        <v>2</v>
      </c>
      <c r="Q43" s="81"/>
      <c r="R43" s="81">
        <v>1</v>
      </c>
      <c r="S43" s="84">
        <v>1</v>
      </c>
      <c r="T43" s="84">
        <v>1</v>
      </c>
      <c r="U43" s="84">
        <v>2</v>
      </c>
      <c r="V43" s="84">
        <v>1</v>
      </c>
      <c r="W43" s="84">
        <v>2</v>
      </c>
      <c r="X43" s="84">
        <v>2</v>
      </c>
      <c r="Y43" s="84">
        <v>2</v>
      </c>
      <c r="Z43" s="84">
        <v>1</v>
      </c>
      <c r="AA43" s="84">
        <v>2</v>
      </c>
      <c r="AB43" s="88">
        <v>2</v>
      </c>
      <c r="AC43" s="83">
        <v>2</v>
      </c>
      <c r="AD43" s="81"/>
      <c r="AE43" s="83"/>
      <c r="AF43" s="81">
        <v>3</v>
      </c>
    </row>
    <row r="44" spans="1:32">
      <c r="A44" s="82">
        <v>2022</v>
      </c>
      <c r="B44" s="82">
        <v>2</v>
      </c>
      <c r="C44" s="82">
        <v>10</v>
      </c>
      <c r="D44" s="86">
        <v>44602</v>
      </c>
      <c r="E44" s="82" t="s">
        <v>144</v>
      </c>
      <c r="F44" s="81"/>
      <c r="G44" s="81">
        <v>1</v>
      </c>
      <c r="H44" s="81">
        <v>2</v>
      </c>
      <c r="I44" s="81">
        <v>1</v>
      </c>
      <c r="J44" s="81">
        <v>1</v>
      </c>
      <c r="K44" s="81">
        <v>2</v>
      </c>
      <c r="L44" s="81">
        <v>1</v>
      </c>
      <c r="M44" s="81">
        <v>1</v>
      </c>
      <c r="N44" s="81">
        <v>2</v>
      </c>
      <c r="O44" s="81">
        <v>1</v>
      </c>
      <c r="P44" s="81">
        <v>2</v>
      </c>
      <c r="Q44" s="81"/>
      <c r="R44" s="81">
        <v>1</v>
      </c>
      <c r="S44" s="84">
        <v>1</v>
      </c>
      <c r="T44" s="84">
        <v>1</v>
      </c>
      <c r="U44" s="84">
        <v>2</v>
      </c>
      <c r="V44" s="84">
        <v>1</v>
      </c>
      <c r="W44" s="84">
        <v>2</v>
      </c>
      <c r="X44" s="84">
        <v>2</v>
      </c>
      <c r="Y44" s="84">
        <v>2</v>
      </c>
      <c r="Z44" s="84">
        <v>1</v>
      </c>
      <c r="AA44" s="84">
        <v>2</v>
      </c>
      <c r="AB44" s="88">
        <v>2</v>
      </c>
      <c r="AC44" s="83">
        <v>2</v>
      </c>
      <c r="AD44" s="81"/>
      <c r="AE44" s="83"/>
      <c r="AF44" s="81">
        <v>2</v>
      </c>
    </row>
    <row r="45" spans="1:32">
      <c r="A45" s="82">
        <v>2022</v>
      </c>
      <c r="B45" s="82">
        <v>2</v>
      </c>
      <c r="C45" s="82">
        <v>11</v>
      </c>
      <c r="D45" s="86">
        <v>44603</v>
      </c>
      <c r="E45" s="82" t="s">
        <v>145</v>
      </c>
      <c r="F45" s="81"/>
      <c r="G45" s="81">
        <v>2</v>
      </c>
      <c r="H45" s="81">
        <v>2</v>
      </c>
      <c r="I45" s="81">
        <v>1</v>
      </c>
      <c r="J45" s="81">
        <v>1</v>
      </c>
      <c r="K45" s="81">
        <v>2</v>
      </c>
      <c r="L45" s="81">
        <v>1</v>
      </c>
      <c r="M45" s="81">
        <v>1</v>
      </c>
      <c r="N45" s="81">
        <v>2</v>
      </c>
      <c r="O45" s="81">
        <v>1</v>
      </c>
      <c r="P45" s="81">
        <v>2</v>
      </c>
      <c r="Q45" s="81"/>
      <c r="R45" s="81">
        <v>1</v>
      </c>
      <c r="S45" s="84">
        <v>1</v>
      </c>
      <c r="T45" s="84">
        <v>2</v>
      </c>
      <c r="U45" s="84">
        <v>2</v>
      </c>
      <c r="V45" s="84">
        <v>1</v>
      </c>
      <c r="W45" s="84">
        <v>2</v>
      </c>
      <c r="X45" s="84">
        <v>1</v>
      </c>
      <c r="Y45" s="84">
        <v>2</v>
      </c>
      <c r="Z45" s="84">
        <v>1</v>
      </c>
      <c r="AA45" s="84">
        <v>2</v>
      </c>
      <c r="AB45" s="88">
        <v>2</v>
      </c>
      <c r="AC45" s="83">
        <v>2</v>
      </c>
      <c r="AD45" s="81"/>
      <c r="AE45" s="83"/>
      <c r="AF45" s="81">
        <v>2</v>
      </c>
    </row>
    <row r="46" spans="1:32">
      <c r="A46" s="82">
        <v>2022</v>
      </c>
      <c r="B46" s="82">
        <v>2</v>
      </c>
      <c r="C46" s="82">
        <v>12</v>
      </c>
      <c r="D46" s="76">
        <v>44604</v>
      </c>
      <c r="E46" s="82" t="s">
        <v>139</v>
      </c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3"/>
      <c r="T46" s="84"/>
      <c r="U46" s="84"/>
      <c r="V46" s="84"/>
      <c r="W46" s="84"/>
      <c r="X46" s="84"/>
      <c r="Y46" s="84"/>
      <c r="Z46" s="84"/>
      <c r="AA46" s="84"/>
      <c r="AB46" s="85"/>
      <c r="AC46" s="83"/>
      <c r="AD46" s="81"/>
      <c r="AE46" s="83"/>
      <c r="AF46" s="81"/>
    </row>
    <row r="47" spans="1:32">
      <c r="A47" s="82">
        <v>2022</v>
      </c>
      <c r="B47" s="82">
        <v>2</v>
      </c>
      <c r="C47" s="82">
        <v>13</v>
      </c>
      <c r="D47" s="76">
        <v>44605</v>
      </c>
      <c r="E47" s="82" t="s">
        <v>140</v>
      </c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3"/>
      <c r="T47" s="84"/>
      <c r="U47" s="84"/>
      <c r="V47" s="84"/>
      <c r="W47" s="84"/>
      <c r="X47" s="84"/>
      <c r="Y47" s="84"/>
      <c r="Z47" s="84"/>
      <c r="AA47" s="84"/>
      <c r="AB47" s="85"/>
      <c r="AC47" s="83"/>
      <c r="AD47" s="81"/>
      <c r="AE47" s="83"/>
      <c r="AF47" s="81"/>
    </row>
    <row r="48" spans="1:32">
      <c r="A48" s="82">
        <v>2022</v>
      </c>
      <c r="B48" s="82">
        <v>2</v>
      </c>
      <c r="C48" s="82">
        <v>14</v>
      </c>
      <c r="D48" s="86">
        <v>44606</v>
      </c>
      <c r="E48" s="82" t="s">
        <v>141</v>
      </c>
      <c r="F48" s="81"/>
      <c r="G48" s="81">
        <v>1</v>
      </c>
      <c r="H48" s="81">
        <v>2</v>
      </c>
      <c r="I48" s="81">
        <v>1</v>
      </c>
      <c r="J48" s="81">
        <v>2</v>
      </c>
      <c r="K48" s="81">
        <v>2</v>
      </c>
      <c r="L48" s="81">
        <v>1</v>
      </c>
      <c r="M48" s="73">
        <v>3</v>
      </c>
      <c r="N48" s="81">
        <v>1</v>
      </c>
      <c r="O48" s="81">
        <v>2</v>
      </c>
      <c r="P48" s="81">
        <v>2</v>
      </c>
      <c r="Q48" s="81"/>
      <c r="R48" s="81">
        <v>2</v>
      </c>
      <c r="S48" s="84">
        <v>1</v>
      </c>
      <c r="T48" s="84">
        <v>1</v>
      </c>
      <c r="U48" s="84">
        <v>2</v>
      </c>
      <c r="V48" s="84">
        <v>1</v>
      </c>
      <c r="W48" s="84">
        <v>2</v>
      </c>
      <c r="X48" s="84">
        <v>2</v>
      </c>
      <c r="Y48" s="84">
        <v>2</v>
      </c>
      <c r="Z48" s="84">
        <v>1</v>
      </c>
      <c r="AA48" s="84">
        <v>2</v>
      </c>
      <c r="AB48" s="88">
        <v>2</v>
      </c>
      <c r="AC48" s="83">
        <v>2</v>
      </c>
      <c r="AD48" s="81"/>
      <c r="AE48" s="83"/>
      <c r="AF48" s="81">
        <v>2</v>
      </c>
    </row>
    <row r="49" spans="1:33">
      <c r="A49" s="82">
        <v>2022</v>
      </c>
      <c r="B49" s="82">
        <v>2</v>
      </c>
      <c r="C49" s="82">
        <v>15</v>
      </c>
      <c r="D49" s="86">
        <v>44607</v>
      </c>
      <c r="E49" s="82" t="s">
        <v>142</v>
      </c>
      <c r="F49" s="81"/>
      <c r="G49" s="81">
        <v>1</v>
      </c>
      <c r="H49" s="81">
        <v>2</v>
      </c>
      <c r="I49" s="81">
        <v>1</v>
      </c>
      <c r="J49" s="81">
        <v>1</v>
      </c>
      <c r="K49" s="81">
        <v>1</v>
      </c>
      <c r="L49" s="81">
        <v>1</v>
      </c>
      <c r="M49" s="73">
        <v>3</v>
      </c>
      <c r="N49" s="81">
        <v>1</v>
      </c>
      <c r="O49" s="81">
        <v>1</v>
      </c>
      <c r="P49" s="81">
        <v>2</v>
      </c>
      <c r="Q49" s="81"/>
      <c r="R49" s="81">
        <v>1</v>
      </c>
      <c r="S49" s="84">
        <v>3</v>
      </c>
      <c r="T49" s="84">
        <v>1</v>
      </c>
      <c r="U49" s="84">
        <v>2</v>
      </c>
      <c r="V49" s="84">
        <v>1</v>
      </c>
      <c r="W49" s="84">
        <v>2</v>
      </c>
      <c r="X49" s="84">
        <v>2</v>
      </c>
      <c r="Y49" s="84">
        <v>2</v>
      </c>
      <c r="Z49" s="84">
        <v>1</v>
      </c>
      <c r="AA49" s="84">
        <v>2</v>
      </c>
      <c r="AB49" s="73">
        <v>3</v>
      </c>
      <c r="AC49" s="83">
        <v>2</v>
      </c>
      <c r="AD49" s="81"/>
      <c r="AE49" s="83"/>
      <c r="AF49" s="81">
        <v>2</v>
      </c>
      <c r="AG49" s="89"/>
    </row>
    <row r="50" spans="1:33">
      <c r="A50" s="82">
        <v>2022</v>
      </c>
      <c r="B50" s="82">
        <v>2</v>
      </c>
      <c r="C50" s="82">
        <v>16</v>
      </c>
      <c r="D50" s="86">
        <v>44608</v>
      </c>
      <c r="E50" s="82" t="s">
        <v>143</v>
      </c>
      <c r="F50" s="81"/>
      <c r="G50" s="81">
        <v>1</v>
      </c>
      <c r="H50" s="81">
        <v>2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2</v>
      </c>
      <c r="Q50" s="81"/>
      <c r="R50" s="81">
        <v>1</v>
      </c>
      <c r="S50" s="84">
        <v>1</v>
      </c>
      <c r="T50" s="84">
        <v>1</v>
      </c>
      <c r="U50" s="84">
        <v>2</v>
      </c>
      <c r="V50" s="84">
        <v>2</v>
      </c>
      <c r="W50" s="84">
        <v>2</v>
      </c>
      <c r="X50" s="84">
        <v>2</v>
      </c>
      <c r="Y50" s="84">
        <v>2</v>
      </c>
      <c r="Z50" s="84">
        <v>1</v>
      </c>
      <c r="AA50" s="84">
        <v>2</v>
      </c>
      <c r="AB50" s="88">
        <v>2</v>
      </c>
      <c r="AC50" s="83">
        <v>2</v>
      </c>
      <c r="AD50" s="81"/>
      <c r="AE50" s="83"/>
      <c r="AF50" s="81">
        <v>2</v>
      </c>
    </row>
    <row r="51" spans="1:33">
      <c r="A51" s="82">
        <v>2022</v>
      </c>
      <c r="B51" s="82">
        <v>2</v>
      </c>
      <c r="C51" s="82">
        <v>17</v>
      </c>
      <c r="D51" s="86">
        <v>44609</v>
      </c>
      <c r="E51" s="82" t="s">
        <v>144</v>
      </c>
      <c r="F51" s="81"/>
      <c r="G51" s="81">
        <v>1</v>
      </c>
      <c r="H51" s="81">
        <v>2</v>
      </c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1</v>
      </c>
      <c r="O51" s="81">
        <v>1</v>
      </c>
      <c r="P51" s="81">
        <v>2</v>
      </c>
      <c r="Q51" s="81"/>
      <c r="R51" s="81">
        <v>1</v>
      </c>
      <c r="S51" s="84">
        <v>1</v>
      </c>
      <c r="T51" s="84">
        <v>1</v>
      </c>
      <c r="U51" s="84">
        <v>1</v>
      </c>
      <c r="V51" s="84">
        <v>1</v>
      </c>
      <c r="W51" s="84">
        <v>2</v>
      </c>
      <c r="X51" s="84">
        <v>2</v>
      </c>
      <c r="Y51" s="84">
        <v>2</v>
      </c>
      <c r="Z51" s="84">
        <v>1</v>
      </c>
      <c r="AA51" s="84">
        <v>3</v>
      </c>
      <c r="AB51" s="88">
        <v>2</v>
      </c>
      <c r="AC51" s="83">
        <v>2</v>
      </c>
      <c r="AD51" s="81"/>
      <c r="AE51" s="83"/>
      <c r="AF51" s="81">
        <v>2</v>
      </c>
    </row>
    <row r="52" spans="1:33">
      <c r="A52" s="82">
        <v>2022</v>
      </c>
      <c r="B52" s="82">
        <v>2</v>
      </c>
      <c r="C52" s="82">
        <v>18</v>
      </c>
      <c r="D52" s="86">
        <v>44610</v>
      </c>
      <c r="E52" s="82" t="s">
        <v>145</v>
      </c>
      <c r="F52" s="81"/>
      <c r="G52" s="81">
        <v>2</v>
      </c>
      <c r="H52" s="81">
        <v>2</v>
      </c>
      <c r="I52" s="81">
        <v>3</v>
      </c>
      <c r="J52" s="81">
        <v>1</v>
      </c>
      <c r="K52" s="81">
        <v>1</v>
      </c>
      <c r="L52" s="81">
        <v>1</v>
      </c>
      <c r="M52" s="81">
        <v>1</v>
      </c>
      <c r="N52" s="81">
        <v>1</v>
      </c>
      <c r="O52" s="81">
        <v>1</v>
      </c>
      <c r="P52" s="81">
        <v>2</v>
      </c>
      <c r="Q52" s="81"/>
      <c r="R52" s="81">
        <v>1</v>
      </c>
      <c r="S52" s="84">
        <v>1</v>
      </c>
      <c r="T52" s="84">
        <v>2</v>
      </c>
      <c r="U52" s="84">
        <v>2</v>
      </c>
      <c r="V52" s="84">
        <v>1</v>
      </c>
      <c r="W52" s="84">
        <v>2</v>
      </c>
      <c r="X52" s="84">
        <v>2</v>
      </c>
      <c r="Y52" s="84">
        <v>2</v>
      </c>
      <c r="Z52" s="84">
        <v>1</v>
      </c>
      <c r="AA52" s="84">
        <v>2</v>
      </c>
      <c r="AB52" s="88">
        <v>2</v>
      </c>
      <c r="AC52" s="83">
        <v>2</v>
      </c>
      <c r="AD52" s="81"/>
      <c r="AE52" s="83"/>
      <c r="AF52" s="81">
        <v>2</v>
      </c>
    </row>
    <row r="53" spans="1:33">
      <c r="A53" s="82">
        <v>2022</v>
      </c>
      <c r="B53" s="82">
        <v>2</v>
      </c>
      <c r="C53" s="82">
        <v>19</v>
      </c>
      <c r="D53" s="76">
        <v>44611</v>
      </c>
      <c r="E53" s="82" t="s">
        <v>139</v>
      </c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3"/>
      <c r="T53" s="84"/>
      <c r="U53" s="84"/>
      <c r="V53" s="84"/>
      <c r="W53" s="84"/>
      <c r="X53" s="84"/>
      <c r="Y53" s="84"/>
      <c r="Z53" s="84"/>
      <c r="AA53" s="84"/>
      <c r="AB53" s="85"/>
      <c r="AC53" s="83"/>
      <c r="AD53" s="81"/>
      <c r="AE53" s="83"/>
      <c r="AF53" s="81"/>
    </row>
    <row r="54" spans="1:33">
      <c r="A54" s="82">
        <v>2022</v>
      </c>
      <c r="B54" s="82">
        <v>2</v>
      </c>
      <c r="C54" s="82">
        <v>20</v>
      </c>
      <c r="D54" s="76">
        <v>44612</v>
      </c>
      <c r="E54" s="82" t="s">
        <v>140</v>
      </c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3"/>
      <c r="T54" s="84"/>
      <c r="U54" s="84"/>
      <c r="V54" s="84"/>
      <c r="W54" s="84"/>
      <c r="X54" s="84"/>
      <c r="Y54" s="84"/>
      <c r="Z54" s="84"/>
      <c r="AA54" s="84"/>
      <c r="AB54" s="85"/>
      <c r="AC54" s="83"/>
      <c r="AD54" s="81"/>
      <c r="AE54" s="83"/>
      <c r="AF54" s="81"/>
    </row>
    <row r="55" spans="1:33">
      <c r="A55" s="82">
        <v>2022</v>
      </c>
      <c r="B55" s="82">
        <v>2</v>
      </c>
      <c r="C55" s="82">
        <v>21</v>
      </c>
      <c r="D55" s="86">
        <v>44613</v>
      </c>
      <c r="E55" s="82" t="s">
        <v>141</v>
      </c>
      <c r="F55" s="81"/>
      <c r="G55" s="81">
        <v>1</v>
      </c>
      <c r="H55" s="81">
        <v>2</v>
      </c>
      <c r="I55" s="81">
        <v>1</v>
      </c>
      <c r="J55" s="81">
        <v>1</v>
      </c>
      <c r="K55" s="81">
        <v>1</v>
      </c>
      <c r="L55" s="81">
        <v>2</v>
      </c>
      <c r="M55" s="81">
        <v>1</v>
      </c>
      <c r="N55" s="81">
        <v>2</v>
      </c>
      <c r="O55" s="81">
        <v>1</v>
      </c>
      <c r="P55" s="81">
        <v>2</v>
      </c>
      <c r="Q55" s="81"/>
      <c r="R55" s="81">
        <v>1</v>
      </c>
      <c r="S55" s="84">
        <v>2</v>
      </c>
      <c r="T55" s="84">
        <v>1</v>
      </c>
      <c r="U55" s="84">
        <v>2</v>
      </c>
      <c r="V55" s="84">
        <v>3</v>
      </c>
      <c r="W55" s="84">
        <v>1</v>
      </c>
      <c r="X55" s="84">
        <v>2</v>
      </c>
      <c r="Y55" s="84">
        <v>2</v>
      </c>
      <c r="Z55" s="84">
        <v>1</v>
      </c>
      <c r="AA55" s="84">
        <v>2</v>
      </c>
      <c r="AB55" s="88">
        <v>2</v>
      </c>
      <c r="AC55" s="83">
        <v>2</v>
      </c>
      <c r="AD55" s="81"/>
      <c r="AE55" s="83"/>
      <c r="AF55" s="81">
        <v>2</v>
      </c>
    </row>
    <row r="56" spans="1:33">
      <c r="A56" s="82">
        <v>2022</v>
      </c>
      <c r="B56" s="82">
        <v>2</v>
      </c>
      <c r="C56" s="82">
        <v>22</v>
      </c>
      <c r="D56" s="86">
        <v>44614</v>
      </c>
      <c r="E56" s="82" t="s">
        <v>142</v>
      </c>
      <c r="F56" s="81"/>
      <c r="G56" s="81">
        <v>1</v>
      </c>
      <c r="H56" s="81">
        <v>2</v>
      </c>
      <c r="I56" s="81">
        <v>2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2</v>
      </c>
      <c r="Q56" s="81"/>
      <c r="R56" s="81">
        <v>2</v>
      </c>
      <c r="S56" s="84">
        <v>2</v>
      </c>
      <c r="T56" s="84">
        <v>1</v>
      </c>
      <c r="U56" s="84">
        <v>2</v>
      </c>
      <c r="V56" s="84">
        <v>3</v>
      </c>
      <c r="W56" s="84">
        <v>1</v>
      </c>
      <c r="X56" s="84">
        <v>2</v>
      </c>
      <c r="Y56" s="84">
        <v>2</v>
      </c>
      <c r="Z56" s="84">
        <v>1</v>
      </c>
      <c r="AA56" s="84">
        <v>2</v>
      </c>
      <c r="AB56" s="88">
        <v>2</v>
      </c>
      <c r="AC56" s="83">
        <v>2</v>
      </c>
      <c r="AD56" s="81"/>
      <c r="AE56" s="83"/>
      <c r="AF56" s="81">
        <v>2</v>
      </c>
    </row>
    <row r="57" spans="1:33">
      <c r="A57" s="82">
        <v>2022</v>
      </c>
      <c r="B57" s="82">
        <v>2</v>
      </c>
      <c r="C57" s="82">
        <v>23</v>
      </c>
      <c r="D57" s="86">
        <v>44615</v>
      </c>
      <c r="E57" s="82" t="s">
        <v>143</v>
      </c>
      <c r="F57" s="81"/>
      <c r="G57" s="81">
        <v>1</v>
      </c>
      <c r="H57" s="81">
        <v>2</v>
      </c>
      <c r="I57" s="81">
        <v>2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/>
      <c r="R57" s="81">
        <v>1</v>
      </c>
      <c r="S57" s="84">
        <v>2</v>
      </c>
      <c r="T57" s="84">
        <v>1</v>
      </c>
      <c r="U57" s="84">
        <v>2</v>
      </c>
      <c r="V57" s="84">
        <v>3</v>
      </c>
      <c r="W57" s="84">
        <v>1</v>
      </c>
      <c r="X57" s="84">
        <v>2</v>
      </c>
      <c r="Y57" s="84">
        <v>2</v>
      </c>
      <c r="Z57" s="84">
        <v>1</v>
      </c>
      <c r="AA57" s="84">
        <v>2</v>
      </c>
      <c r="AB57" s="88">
        <v>2</v>
      </c>
      <c r="AC57" s="83">
        <v>2</v>
      </c>
      <c r="AD57" s="81"/>
      <c r="AE57" s="83"/>
      <c r="AF57" s="81">
        <v>2</v>
      </c>
    </row>
    <row r="58" spans="1:33">
      <c r="A58" s="82">
        <v>2022</v>
      </c>
      <c r="B58" s="82">
        <v>2</v>
      </c>
      <c r="C58" s="82">
        <v>24</v>
      </c>
      <c r="D58" s="86">
        <v>44616</v>
      </c>
      <c r="E58" s="82" t="s">
        <v>144</v>
      </c>
      <c r="F58" s="81"/>
      <c r="G58" s="81">
        <v>1</v>
      </c>
      <c r="H58" s="81">
        <v>3</v>
      </c>
      <c r="I58" s="81">
        <v>3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3</v>
      </c>
      <c r="P58" s="81">
        <v>1</v>
      </c>
      <c r="Q58" s="81"/>
      <c r="R58" s="81">
        <v>2</v>
      </c>
      <c r="S58" s="84">
        <v>1</v>
      </c>
      <c r="T58" s="84">
        <v>1</v>
      </c>
      <c r="U58" s="84">
        <v>1</v>
      </c>
      <c r="V58" s="84">
        <v>3</v>
      </c>
      <c r="W58" s="84">
        <v>1</v>
      </c>
      <c r="X58" s="84">
        <v>2</v>
      </c>
      <c r="Y58" s="84">
        <v>2</v>
      </c>
      <c r="Z58" s="84">
        <v>2</v>
      </c>
      <c r="AA58" s="84">
        <v>1</v>
      </c>
      <c r="AB58" s="88">
        <v>2</v>
      </c>
      <c r="AC58" s="83">
        <v>2</v>
      </c>
      <c r="AD58" s="81"/>
      <c r="AE58" s="83"/>
      <c r="AF58" s="81">
        <v>2</v>
      </c>
    </row>
    <row r="59" spans="1:33">
      <c r="A59" s="82">
        <v>2022</v>
      </c>
      <c r="B59" s="82">
        <v>2</v>
      </c>
      <c r="C59" s="82">
        <v>25</v>
      </c>
      <c r="D59" s="86">
        <v>44617</v>
      </c>
      <c r="E59" s="82" t="s">
        <v>145</v>
      </c>
      <c r="F59" s="81"/>
      <c r="G59" s="81">
        <v>1</v>
      </c>
      <c r="H59" s="81">
        <v>3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/>
      <c r="R59" s="81">
        <v>3</v>
      </c>
      <c r="S59" s="84">
        <v>1</v>
      </c>
      <c r="T59" s="84">
        <v>1</v>
      </c>
      <c r="U59" s="84">
        <v>2</v>
      </c>
      <c r="V59" s="84">
        <v>3</v>
      </c>
      <c r="W59" s="84">
        <v>1</v>
      </c>
      <c r="X59" s="84">
        <v>1</v>
      </c>
      <c r="Y59" s="84">
        <v>2</v>
      </c>
      <c r="Z59" s="84">
        <v>2</v>
      </c>
      <c r="AA59" s="84">
        <v>2</v>
      </c>
      <c r="AB59" s="88">
        <v>2</v>
      </c>
      <c r="AC59" s="83">
        <v>2</v>
      </c>
      <c r="AD59" s="81"/>
      <c r="AE59" s="83"/>
      <c r="AF59" s="81">
        <v>2</v>
      </c>
    </row>
    <row r="60" spans="1:33">
      <c r="A60" s="82">
        <v>2022</v>
      </c>
      <c r="B60" s="82">
        <v>2</v>
      </c>
      <c r="C60" s="82">
        <v>26</v>
      </c>
      <c r="D60" s="76">
        <v>44618</v>
      </c>
      <c r="E60" s="82" t="s">
        <v>139</v>
      </c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3"/>
      <c r="T60" s="84"/>
      <c r="U60" s="84"/>
      <c r="V60" s="84"/>
      <c r="W60" s="84"/>
      <c r="X60" s="84"/>
      <c r="Y60" s="84"/>
      <c r="Z60" s="84"/>
      <c r="AA60" s="84"/>
      <c r="AB60" s="85"/>
      <c r="AC60" s="83"/>
      <c r="AD60" s="81"/>
      <c r="AE60" s="83"/>
      <c r="AF60" s="81"/>
    </row>
    <row r="61" spans="1:33">
      <c r="A61" s="82">
        <v>2022</v>
      </c>
      <c r="B61" s="82">
        <v>2</v>
      </c>
      <c r="C61" s="82">
        <v>27</v>
      </c>
      <c r="D61" s="76">
        <v>44619</v>
      </c>
      <c r="E61" s="82" t="s">
        <v>140</v>
      </c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3"/>
      <c r="T61" s="84"/>
      <c r="U61" s="84"/>
      <c r="V61" s="84"/>
      <c r="W61" s="84"/>
      <c r="X61" s="84"/>
      <c r="Y61" s="84"/>
      <c r="Z61" s="84"/>
      <c r="AA61" s="84"/>
      <c r="AB61" s="85"/>
      <c r="AC61" s="83"/>
      <c r="AD61" s="81"/>
      <c r="AE61" s="83"/>
      <c r="AF61" s="81"/>
    </row>
    <row r="62" spans="1:33">
      <c r="A62" s="82">
        <v>2022</v>
      </c>
      <c r="B62" s="82">
        <v>2</v>
      </c>
      <c r="C62" s="82">
        <v>28</v>
      </c>
      <c r="D62" s="86">
        <v>44620</v>
      </c>
      <c r="E62" s="82" t="s">
        <v>141</v>
      </c>
      <c r="F62" s="81"/>
      <c r="G62" s="81">
        <v>1</v>
      </c>
      <c r="H62" s="81">
        <v>2</v>
      </c>
      <c r="I62" s="81">
        <v>1</v>
      </c>
      <c r="J62" s="81">
        <v>1</v>
      </c>
      <c r="K62" s="81">
        <v>2</v>
      </c>
      <c r="L62" s="81">
        <v>1</v>
      </c>
      <c r="M62" s="81">
        <v>1</v>
      </c>
      <c r="N62" s="81">
        <v>1</v>
      </c>
      <c r="O62" s="81">
        <v>1</v>
      </c>
      <c r="P62" s="81">
        <v>2</v>
      </c>
      <c r="Q62" s="81"/>
      <c r="R62" s="81">
        <v>1</v>
      </c>
      <c r="S62" s="81">
        <v>2</v>
      </c>
      <c r="T62" s="84">
        <v>3</v>
      </c>
      <c r="U62" s="84">
        <v>2</v>
      </c>
      <c r="V62" s="84">
        <v>1</v>
      </c>
      <c r="W62" s="84">
        <v>2</v>
      </c>
      <c r="X62" s="84">
        <v>2</v>
      </c>
      <c r="Y62" s="84">
        <v>2</v>
      </c>
      <c r="Z62" s="84">
        <v>1</v>
      </c>
      <c r="AA62" s="84">
        <v>2</v>
      </c>
      <c r="AB62" s="88">
        <v>2</v>
      </c>
      <c r="AC62" s="83">
        <v>2</v>
      </c>
      <c r="AD62" s="81"/>
      <c r="AE62" s="83"/>
      <c r="AF62" s="81">
        <v>2</v>
      </c>
    </row>
    <row r="63" spans="1:33">
      <c r="A63" s="82">
        <v>2022</v>
      </c>
      <c r="B63" s="82">
        <v>3</v>
      </c>
      <c r="C63" s="82">
        <v>1</v>
      </c>
      <c r="D63" s="86">
        <v>44621</v>
      </c>
      <c r="E63" s="82" t="s">
        <v>142</v>
      </c>
      <c r="F63" s="81"/>
      <c r="G63" s="81">
        <v>1</v>
      </c>
      <c r="H63" s="81">
        <v>2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2</v>
      </c>
      <c r="Q63" s="81"/>
      <c r="R63" s="81">
        <v>2</v>
      </c>
      <c r="S63" s="81">
        <v>2</v>
      </c>
      <c r="T63" s="84">
        <v>3</v>
      </c>
      <c r="U63" s="84">
        <v>2</v>
      </c>
      <c r="V63" s="84">
        <v>1</v>
      </c>
      <c r="W63" s="84">
        <v>2</v>
      </c>
      <c r="X63" s="84">
        <v>2</v>
      </c>
      <c r="Y63" s="84">
        <v>2</v>
      </c>
      <c r="Z63" s="84">
        <v>1</v>
      </c>
      <c r="AA63" s="84">
        <v>2</v>
      </c>
      <c r="AB63" s="88">
        <v>2</v>
      </c>
      <c r="AC63" s="83">
        <v>2</v>
      </c>
      <c r="AD63" s="81"/>
      <c r="AE63" s="83"/>
      <c r="AF63" s="81">
        <v>2</v>
      </c>
    </row>
    <row r="64" spans="1:33">
      <c r="A64" s="82">
        <v>2022</v>
      </c>
      <c r="B64" s="82">
        <v>3</v>
      </c>
      <c r="C64" s="82">
        <v>2</v>
      </c>
      <c r="D64" s="86">
        <v>44622</v>
      </c>
      <c r="E64" s="82" t="s">
        <v>143</v>
      </c>
      <c r="F64" s="81"/>
      <c r="G64" s="81">
        <v>1</v>
      </c>
      <c r="H64" s="81">
        <v>2</v>
      </c>
      <c r="I64" s="81">
        <v>1</v>
      </c>
      <c r="J64" s="81">
        <v>1</v>
      </c>
      <c r="K64" s="81">
        <v>1</v>
      </c>
      <c r="L64" s="81">
        <v>2</v>
      </c>
      <c r="M64" s="81">
        <v>1</v>
      </c>
      <c r="N64" s="81">
        <v>3</v>
      </c>
      <c r="O64" s="81">
        <v>1</v>
      </c>
      <c r="P64" s="81">
        <v>3</v>
      </c>
      <c r="Q64" s="81"/>
      <c r="R64" s="81">
        <v>1</v>
      </c>
      <c r="S64" s="81">
        <v>2</v>
      </c>
      <c r="T64" s="84">
        <v>3</v>
      </c>
      <c r="U64" s="84">
        <v>2</v>
      </c>
      <c r="V64" s="84">
        <v>1</v>
      </c>
      <c r="W64" s="84">
        <v>2</v>
      </c>
      <c r="X64" s="84">
        <v>2</v>
      </c>
      <c r="Y64" s="84">
        <v>2</v>
      </c>
      <c r="Z64" s="84">
        <v>2</v>
      </c>
      <c r="AA64" s="84">
        <v>2</v>
      </c>
      <c r="AB64" s="88">
        <v>2</v>
      </c>
      <c r="AC64" s="83">
        <v>2</v>
      </c>
      <c r="AD64" s="81"/>
      <c r="AE64" s="83"/>
      <c r="AF64" s="81">
        <v>3</v>
      </c>
    </row>
    <row r="65" spans="1:32">
      <c r="A65" s="82">
        <v>2022</v>
      </c>
      <c r="B65" s="82">
        <v>3</v>
      </c>
      <c r="C65" s="82">
        <v>3</v>
      </c>
      <c r="D65" s="86">
        <v>44623</v>
      </c>
      <c r="E65" s="82" t="s">
        <v>144</v>
      </c>
      <c r="F65" s="81"/>
      <c r="G65" s="81">
        <v>1</v>
      </c>
      <c r="H65" s="81">
        <v>2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3</v>
      </c>
      <c r="Q65" s="81"/>
      <c r="R65" s="81">
        <v>1</v>
      </c>
      <c r="S65" s="81">
        <v>2</v>
      </c>
      <c r="T65" s="84">
        <v>3</v>
      </c>
      <c r="U65" s="84">
        <v>2</v>
      </c>
      <c r="V65" s="84">
        <v>1</v>
      </c>
      <c r="W65" s="84">
        <v>2</v>
      </c>
      <c r="X65" s="84">
        <v>2</v>
      </c>
      <c r="Y65" s="84">
        <v>2</v>
      </c>
      <c r="Z65" s="84">
        <v>2</v>
      </c>
      <c r="AA65" s="84">
        <v>2</v>
      </c>
      <c r="AB65" s="88">
        <v>2</v>
      </c>
      <c r="AC65" s="83">
        <v>2</v>
      </c>
      <c r="AD65" s="81"/>
      <c r="AE65" s="83"/>
      <c r="AF65" s="81">
        <v>2</v>
      </c>
    </row>
    <row r="66" spans="1:32">
      <c r="A66" s="82">
        <v>2022</v>
      </c>
      <c r="B66" s="82">
        <v>3</v>
      </c>
      <c r="C66" s="82">
        <v>4</v>
      </c>
      <c r="D66" s="86">
        <v>44624</v>
      </c>
      <c r="E66" s="82" t="s">
        <v>145</v>
      </c>
      <c r="F66" s="81"/>
      <c r="G66" s="81">
        <v>2</v>
      </c>
      <c r="H66" s="81">
        <v>2</v>
      </c>
      <c r="I66" s="81">
        <v>1</v>
      </c>
      <c r="J66" s="81">
        <v>1</v>
      </c>
      <c r="K66" s="81">
        <v>1</v>
      </c>
      <c r="L66" s="81">
        <v>1</v>
      </c>
      <c r="M66" s="81">
        <v>1</v>
      </c>
      <c r="N66" s="81">
        <v>1</v>
      </c>
      <c r="O66" s="81">
        <v>1</v>
      </c>
      <c r="P66" s="81">
        <v>3</v>
      </c>
      <c r="Q66" s="81"/>
      <c r="R66" s="81">
        <v>1</v>
      </c>
      <c r="S66" s="81">
        <v>2</v>
      </c>
      <c r="T66" s="84">
        <v>3</v>
      </c>
      <c r="U66" s="84">
        <v>2</v>
      </c>
      <c r="V66" s="84">
        <v>1</v>
      </c>
      <c r="W66" s="84">
        <v>2</v>
      </c>
      <c r="X66" s="84">
        <v>2</v>
      </c>
      <c r="Y66" s="84">
        <v>3</v>
      </c>
      <c r="Z66" s="84">
        <v>2</v>
      </c>
      <c r="AA66" s="84">
        <v>2</v>
      </c>
      <c r="AB66" s="88">
        <v>2</v>
      </c>
      <c r="AC66" s="83">
        <v>2</v>
      </c>
      <c r="AD66" s="81"/>
      <c r="AE66" s="83"/>
      <c r="AF66" s="81">
        <v>2</v>
      </c>
    </row>
    <row r="67" spans="1:32">
      <c r="A67" s="82">
        <v>2022</v>
      </c>
      <c r="B67" s="82">
        <v>3</v>
      </c>
      <c r="C67" s="82">
        <v>5</v>
      </c>
      <c r="D67" s="76">
        <v>44625</v>
      </c>
      <c r="E67" s="82" t="s">
        <v>139</v>
      </c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3"/>
      <c r="T67" s="84"/>
      <c r="U67" s="84"/>
      <c r="V67" s="84"/>
      <c r="W67" s="84"/>
      <c r="X67" s="84"/>
      <c r="Y67" s="84"/>
      <c r="Z67" s="84"/>
      <c r="AA67" s="84"/>
      <c r="AB67" s="85"/>
      <c r="AC67" s="83"/>
      <c r="AD67" s="81"/>
      <c r="AE67" s="83"/>
      <c r="AF67" s="81"/>
    </row>
    <row r="68" spans="1:32">
      <c r="A68" s="82">
        <v>2022</v>
      </c>
      <c r="B68" s="82">
        <v>3</v>
      </c>
      <c r="C68" s="82">
        <v>6</v>
      </c>
      <c r="D68" s="76">
        <v>44626</v>
      </c>
      <c r="E68" s="82" t="s">
        <v>140</v>
      </c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3"/>
      <c r="T68" s="84"/>
      <c r="U68" s="84"/>
      <c r="V68" s="84"/>
      <c r="W68" s="84"/>
      <c r="X68" s="84"/>
      <c r="Y68" s="84"/>
      <c r="Z68" s="84"/>
      <c r="AA68" s="84"/>
      <c r="AB68" s="85"/>
      <c r="AC68" s="83"/>
      <c r="AD68" s="81"/>
      <c r="AE68" s="83"/>
      <c r="AF68" s="81"/>
    </row>
    <row r="69" spans="1:32">
      <c r="A69" s="82">
        <v>2022</v>
      </c>
      <c r="B69" s="82">
        <v>3</v>
      </c>
      <c r="C69" s="82">
        <v>7</v>
      </c>
      <c r="D69" s="86">
        <v>44627</v>
      </c>
      <c r="E69" s="82" t="s">
        <v>141</v>
      </c>
      <c r="F69" s="81"/>
      <c r="G69" s="81">
        <v>1</v>
      </c>
      <c r="H69" s="81">
        <v>2</v>
      </c>
      <c r="I69" s="81">
        <v>1</v>
      </c>
      <c r="J69" s="68">
        <v>2</v>
      </c>
      <c r="K69" s="81">
        <v>1</v>
      </c>
      <c r="L69" s="81">
        <v>1</v>
      </c>
      <c r="M69" s="81">
        <v>1</v>
      </c>
      <c r="N69" s="81">
        <v>1</v>
      </c>
      <c r="O69" s="81">
        <v>1</v>
      </c>
      <c r="P69" s="81">
        <v>3</v>
      </c>
      <c r="Q69" s="81"/>
      <c r="R69" s="81">
        <v>1</v>
      </c>
      <c r="S69" s="81">
        <v>1</v>
      </c>
      <c r="T69" s="84">
        <v>2</v>
      </c>
      <c r="U69" s="84">
        <v>2</v>
      </c>
      <c r="V69" s="84">
        <v>1</v>
      </c>
      <c r="W69" s="84">
        <v>2</v>
      </c>
      <c r="X69" s="84">
        <v>2</v>
      </c>
      <c r="Y69" s="84">
        <v>2</v>
      </c>
      <c r="Z69" s="84">
        <v>1</v>
      </c>
      <c r="AA69" s="84">
        <v>1</v>
      </c>
      <c r="AB69" s="83">
        <v>2</v>
      </c>
      <c r="AC69" s="83">
        <v>2</v>
      </c>
      <c r="AD69" s="81"/>
      <c r="AE69" s="83"/>
      <c r="AF69" s="81">
        <v>2</v>
      </c>
    </row>
    <row r="70" spans="1:32">
      <c r="A70" s="82">
        <v>2022</v>
      </c>
      <c r="B70" s="82">
        <v>3</v>
      </c>
      <c r="C70" s="82">
        <v>8</v>
      </c>
      <c r="D70" s="86">
        <v>44628</v>
      </c>
      <c r="E70" s="82" t="s">
        <v>142</v>
      </c>
      <c r="F70" s="81"/>
      <c r="G70" s="81">
        <v>1</v>
      </c>
      <c r="H70" s="81">
        <v>2</v>
      </c>
      <c r="I70" s="81">
        <v>1</v>
      </c>
      <c r="J70" s="68">
        <v>2</v>
      </c>
      <c r="K70" s="81">
        <v>3</v>
      </c>
      <c r="L70" s="81">
        <v>1</v>
      </c>
      <c r="M70" s="81">
        <v>1</v>
      </c>
      <c r="N70" s="81">
        <v>1</v>
      </c>
      <c r="O70" s="81">
        <v>1</v>
      </c>
      <c r="P70" s="81">
        <v>3</v>
      </c>
      <c r="Q70" s="81"/>
      <c r="R70" s="81">
        <v>1</v>
      </c>
      <c r="S70" s="81">
        <v>1</v>
      </c>
      <c r="T70" s="84">
        <v>2</v>
      </c>
      <c r="U70" s="84">
        <v>2</v>
      </c>
      <c r="V70" s="84">
        <v>1</v>
      </c>
      <c r="W70" s="84">
        <v>2</v>
      </c>
      <c r="X70" s="84">
        <v>2</v>
      </c>
      <c r="Y70" s="84">
        <v>2</v>
      </c>
      <c r="Z70" s="84">
        <v>3</v>
      </c>
      <c r="AA70" s="84">
        <v>2</v>
      </c>
      <c r="AB70" s="83">
        <v>2</v>
      </c>
      <c r="AC70" s="83">
        <v>2</v>
      </c>
      <c r="AD70" s="81"/>
      <c r="AE70" s="83"/>
      <c r="AF70" s="81">
        <v>2</v>
      </c>
    </row>
    <row r="71" spans="1:32">
      <c r="A71" s="82">
        <v>2022</v>
      </c>
      <c r="B71" s="82">
        <v>3</v>
      </c>
      <c r="C71" s="82">
        <v>9</v>
      </c>
      <c r="D71" s="86">
        <v>44629</v>
      </c>
      <c r="E71" s="82" t="s">
        <v>143</v>
      </c>
      <c r="F71" s="81"/>
      <c r="G71" s="81">
        <v>1</v>
      </c>
      <c r="H71" s="81">
        <v>2</v>
      </c>
      <c r="I71" s="81">
        <v>1</v>
      </c>
      <c r="J71" s="68">
        <v>2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3</v>
      </c>
      <c r="Q71" s="81"/>
      <c r="R71" s="81">
        <v>1</v>
      </c>
      <c r="S71" s="81">
        <v>1</v>
      </c>
      <c r="T71" s="84">
        <v>2</v>
      </c>
      <c r="U71" s="84">
        <v>2</v>
      </c>
      <c r="V71" s="84">
        <v>1</v>
      </c>
      <c r="W71" s="84">
        <v>2</v>
      </c>
      <c r="X71" s="84">
        <v>2</v>
      </c>
      <c r="Y71" s="84">
        <v>2</v>
      </c>
      <c r="Z71" s="84">
        <v>2</v>
      </c>
      <c r="AA71" s="84">
        <v>2</v>
      </c>
      <c r="AB71" s="83">
        <v>2</v>
      </c>
      <c r="AC71" s="83">
        <v>2</v>
      </c>
      <c r="AD71" s="81"/>
      <c r="AE71" s="83"/>
      <c r="AF71" s="81">
        <v>2</v>
      </c>
    </row>
    <row r="72" spans="1:32">
      <c r="A72" s="82">
        <v>2022</v>
      </c>
      <c r="B72" s="82">
        <v>3</v>
      </c>
      <c r="C72" s="82">
        <v>10</v>
      </c>
      <c r="D72" s="86">
        <v>44630</v>
      </c>
      <c r="E72" s="82" t="s">
        <v>144</v>
      </c>
      <c r="F72" s="81"/>
      <c r="G72" s="81">
        <v>1</v>
      </c>
      <c r="H72" s="81">
        <v>2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3</v>
      </c>
      <c r="P72" s="81">
        <v>3</v>
      </c>
      <c r="Q72" s="81"/>
      <c r="R72" s="81">
        <v>1</v>
      </c>
      <c r="S72" s="81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2</v>
      </c>
      <c r="Z72" s="84">
        <v>1</v>
      </c>
      <c r="AA72" s="84">
        <v>1</v>
      </c>
      <c r="AB72" s="90">
        <v>1</v>
      </c>
      <c r="AC72" s="83">
        <v>2</v>
      </c>
      <c r="AD72" s="81"/>
      <c r="AE72" s="83"/>
      <c r="AF72" s="81">
        <v>2</v>
      </c>
    </row>
    <row r="73" spans="1:32">
      <c r="A73" s="82">
        <v>2022</v>
      </c>
      <c r="B73" s="82">
        <v>3</v>
      </c>
      <c r="C73" s="82">
        <v>11</v>
      </c>
      <c r="D73" s="86">
        <v>44631</v>
      </c>
      <c r="E73" s="82" t="s">
        <v>145</v>
      </c>
      <c r="F73" s="81"/>
      <c r="G73" s="81">
        <v>1</v>
      </c>
      <c r="H73" s="81">
        <v>2</v>
      </c>
      <c r="I73" s="81">
        <v>1</v>
      </c>
      <c r="J73" s="81">
        <v>1</v>
      </c>
      <c r="K73" s="81">
        <v>1</v>
      </c>
      <c r="L73" s="81">
        <v>3</v>
      </c>
      <c r="M73" s="81">
        <v>1</v>
      </c>
      <c r="N73" s="81">
        <v>1</v>
      </c>
      <c r="O73" s="81">
        <v>1</v>
      </c>
      <c r="P73" s="81">
        <v>3</v>
      </c>
      <c r="Q73" s="81"/>
      <c r="R73" s="81">
        <v>1</v>
      </c>
      <c r="S73" s="81">
        <v>1</v>
      </c>
      <c r="T73" s="84">
        <v>1</v>
      </c>
      <c r="U73" s="84">
        <v>2</v>
      </c>
      <c r="V73" s="84">
        <v>1</v>
      </c>
      <c r="W73" s="84">
        <v>2</v>
      </c>
      <c r="X73" s="84">
        <v>2</v>
      </c>
      <c r="Y73" s="84">
        <v>2</v>
      </c>
      <c r="Z73" s="84">
        <v>2</v>
      </c>
      <c r="AA73" s="84">
        <v>2</v>
      </c>
      <c r="AB73" s="83">
        <v>2</v>
      </c>
      <c r="AC73" s="83">
        <v>2</v>
      </c>
      <c r="AD73" s="81"/>
      <c r="AE73" s="83"/>
      <c r="AF73" s="81">
        <v>2</v>
      </c>
    </row>
    <row r="74" spans="1:32">
      <c r="A74" s="82">
        <v>2022</v>
      </c>
      <c r="B74" s="82">
        <v>3</v>
      </c>
      <c r="C74" s="82">
        <v>12</v>
      </c>
      <c r="D74" s="76">
        <v>44632</v>
      </c>
      <c r="E74" s="82" t="s">
        <v>139</v>
      </c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3"/>
      <c r="T74" s="84"/>
      <c r="U74" s="83"/>
      <c r="V74" s="83"/>
      <c r="W74" s="84"/>
      <c r="X74" s="84"/>
      <c r="Y74" s="84"/>
      <c r="Z74" s="84"/>
      <c r="AA74" s="84"/>
      <c r="AB74" s="85"/>
      <c r="AC74" s="83"/>
      <c r="AD74" s="81"/>
      <c r="AE74" s="83"/>
      <c r="AF74" s="81"/>
    </row>
    <row r="75" spans="1:32">
      <c r="A75" s="82">
        <v>2022</v>
      </c>
      <c r="B75" s="82">
        <v>3</v>
      </c>
      <c r="C75" s="82">
        <v>13</v>
      </c>
      <c r="D75" s="76">
        <v>44633</v>
      </c>
      <c r="E75" s="82" t="s">
        <v>140</v>
      </c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3"/>
      <c r="T75" s="84"/>
      <c r="U75" s="84"/>
      <c r="V75" s="84"/>
      <c r="W75" s="84"/>
      <c r="X75" s="84"/>
      <c r="Y75" s="84"/>
      <c r="Z75" s="84"/>
      <c r="AA75" s="84"/>
      <c r="AB75" s="85"/>
      <c r="AC75" s="83"/>
      <c r="AD75" s="81"/>
      <c r="AE75" s="83"/>
      <c r="AF75" s="81"/>
    </row>
    <row r="76" spans="1:32">
      <c r="A76" s="82">
        <v>2022</v>
      </c>
      <c r="B76" s="82">
        <v>3</v>
      </c>
      <c r="C76" s="82">
        <v>14</v>
      </c>
      <c r="D76" s="86">
        <v>44634</v>
      </c>
      <c r="E76" s="82" t="s">
        <v>141</v>
      </c>
      <c r="F76" s="81"/>
      <c r="G76" s="81">
        <v>1</v>
      </c>
      <c r="H76" s="81">
        <v>2</v>
      </c>
      <c r="I76" s="81">
        <v>1</v>
      </c>
      <c r="J76" s="81">
        <v>1</v>
      </c>
      <c r="K76" s="81">
        <v>1</v>
      </c>
      <c r="L76" s="81">
        <v>1</v>
      </c>
      <c r="M76" s="81">
        <v>1</v>
      </c>
      <c r="N76" s="81">
        <v>1</v>
      </c>
      <c r="O76" s="81">
        <v>1</v>
      </c>
      <c r="P76" s="81">
        <v>3</v>
      </c>
      <c r="Q76" s="81"/>
      <c r="R76" s="81">
        <v>1</v>
      </c>
      <c r="S76" s="81">
        <v>1</v>
      </c>
      <c r="T76" s="84">
        <v>1</v>
      </c>
      <c r="U76" s="84">
        <v>2</v>
      </c>
      <c r="V76" s="84">
        <v>3</v>
      </c>
      <c r="W76" s="84">
        <v>2</v>
      </c>
      <c r="X76" s="84">
        <v>2</v>
      </c>
      <c r="Y76" s="84">
        <v>2</v>
      </c>
      <c r="Z76" s="84">
        <v>1</v>
      </c>
      <c r="AA76" s="84">
        <v>2</v>
      </c>
      <c r="AB76" s="83">
        <v>2</v>
      </c>
      <c r="AC76" s="83">
        <v>2</v>
      </c>
      <c r="AD76" s="81"/>
      <c r="AE76" s="83"/>
      <c r="AF76" s="81">
        <v>2</v>
      </c>
    </row>
    <row r="77" spans="1:32">
      <c r="A77" s="82">
        <v>2022</v>
      </c>
      <c r="B77" s="82">
        <v>3</v>
      </c>
      <c r="C77" s="82">
        <v>15</v>
      </c>
      <c r="D77" s="86">
        <v>44635</v>
      </c>
      <c r="E77" s="82" t="s">
        <v>142</v>
      </c>
      <c r="F77" s="81"/>
      <c r="G77" s="81">
        <v>1</v>
      </c>
      <c r="H77" s="81">
        <v>2</v>
      </c>
      <c r="I77" s="81">
        <v>1</v>
      </c>
      <c r="J77" s="81">
        <v>1</v>
      </c>
      <c r="K77" s="81">
        <v>2</v>
      </c>
      <c r="L77" s="81">
        <v>1</v>
      </c>
      <c r="M77" s="81">
        <v>1</v>
      </c>
      <c r="N77" s="81">
        <v>1</v>
      </c>
      <c r="O77" s="81">
        <v>1</v>
      </c>
      <c r="P77" s="81">
        <v>3</v>
      </c>
      <c r="Q77" s="81"/>
      <c r="R77" s="81">
        <v>1</v>
      </c>
      <c r="S77" s="81">
        <v>1</v>
      </c>
      <c r="T77" s="83">
        <v>1</v>
      </c>
      <c r="U77" s="84">
        <v>2</v>
      </c>
      <c r="V77" s="84">
        <v>1</v>
      </c>
      <c r="W77" s="84">
        <v>1</v>
      </c>
      <c r="X77" s="84">
        <v>2</v>
      </c>
      <c r="Y77" s="84">
        <v>2</v>
      </c>
      <c r="Z77" s="84">
        <v>1</v>
      </c>
      <c r="AA77" s="84">
        <v>2</v>
      </c>
      <c r="AB77" s="83">
        <v>2</v>
      </c>
      <c r="AC77" s="83">
        <v>2</v>
      </c>
      <c r="AD77" s="81"/>
      <c r="AE77" s="83"/>
      <c r="AF77" s="81">
        <v>2</v>
      </c>
    </row>
    <row r="78" spans="1:32">
      <c r="A78" s="82">
        <v>2022</v>
      </c>
      <c r="B78" s="82">
        <v>3</v>
      </c>
      <c r="C78" s="82">
        <v>16</v>
      </c>
      <c r="D78" s="86">
        <v>44636</v>
      </c>
      <c r="E78" s="82" t="s">
        <v>143</v>
      </c>
      <c r="F78" s="81"/>
      <c r="G78" s="81">
        <v>1</v>
      </c>
      <c r="H78" s="81">
        <v>2</v>
      </c>
      <c r="I78" s="81">
        <v>1</v>
      </c>
      <c r="J78" s="81">
        <v>1</v>
      </c>
      <c r="K78" s="81">
        <v>1</v>
      </c>
      <c r="L78" s="81">
        <v>1</v>
      </c>
      <c r="M78" s="81">
        <v>1</v>
      </c>
      <c r="N78" s="81">
        <v>1</v>
      </c>
      <c r="O78" s="81">
        <v>1</v>
      </c>
      <c r="P78" s="81">
        <v>3</v>
      </c>
      <c r="Q78" s="81"/>
      <c r="R78" s="81">
        <v>1</v>
      </c>
      <c r="S78" s="81">
        <v>1</v>
      </c>
      <c r="T78" s="83">
        <v>2</v>
      </c>
      <c r="U78" s="84">
        <v>2</v>
      </c>
      <c r="V78" s="84">
        <v>2</v>
      </c>
      <c r="W78" s="84">
        <v>1</v>
      </c>
      <c r="X78" s="84">
        <v>2</v>
      </c>
      <c r="Y78" s="84">
        <v>2</v>
      </c>
      <c r="Z78" s="84">
        <v>1</v>
      </c>
      <c r="AA78" s="84">
        <v>2</v>
      </c>
      <c r="AB78" s="90">
        <v>1</v>
      </c>
      <c r="AC78" s="83">
        <v>2</v>
      </c>
      <c r="AD78" s="81"/>
      <c r="AE78" s="83"/>
      <c r="AF78" s="81">
        <v>2</v>
      </c>
    </row>
    <row r="79" spans="1:32">
      <c r="A79" s="82">
        <v>2022</v>
      </c>
      <c r="B79" s="82">
        <v>3</v>
      </c>
      <c r="C79" s="82">
        <v>17</v>
      </c>
      <c r="D79" s="86">
        <v>44637</v>
      </c>
      <c r="E79" s="82" t="s">
        <v>144</v>
      </c>
      <c r="F79" s="81"/>
      <c r="G79" s="81">
        <v>1</v>
      </c>
      <c r="H79" s="81">
        <v>2</v>
      </c>
      <c r="I79" s="81">
        <v>1</v>
      </c>
      <c r="J79" s="81">
        <v>1</v>
      </c>
      <c r="K79" s="81">
        <v>1</v>
      </c>
      <c r="L79" s="81">
        <v>1</v>
      </c>
      <c r="M79" s="81">
        <v>1</v>
      </c>
      <c r="N79" s="81">
        <v>1</v>
      </c>
      <c r="O79" s="81">
        <v>1</v>
      </c>
      <c r="P79" s="81">
        <v>3</v>
      </c>
      <c r="Q79" s="81"/>
      <c r="R79" s="81">
        <v>1</v>
      </c>
      <c r="S79" s="81">
        <v>1</v>
      </c>
      <c r="T79" s="83">
        <v>2</v>
      </c>
      <c r="U79" s="84">
        <v>1</v>
      </c>
      <c r="V79" s="84">
        <v>1</v>
      </c>
      <c r="W79" s="84">
        <v>1</v>
      </c>
      <c r="X79" s="84">
        <v>2</v>
      </c>
      <c r="Y79" s="84">
        <v>2</v>
      </c>
      <c r="Z79" s="84">
        <v>1</v>
      </c>
      <c r="AA79" s="84">
        <v>1</v>
      </c>
      <c r="AB79" s="83">
        <v>2</v>
      </c>
      <c r="AC79" s="83">
        <v>2</v>
      </c>
      <c r="AD79" s="81"/>
      <c r="AE79" s="83"/>
      <c r="AF79" s="81">
        <v>2</v>
      </c>
    </row>
    <row r="80" spans="1:32">
      <c r="A80" s="82">
        <v>2022</v>
      </c>
      <c r="B80" s="82">
        <v>3</v>
      </c>
      <c r="C80" s="82">
        <v>18</v>
      </c>
      <c r="D80" s="86">
        <v>44638</v>
      </c>
      <c r="E80" s="82" t="s">
        <v>145</v>
      </c>
      <c r="F80" s="81"/>
      <c r="G80" s="81">
        <v>2</v>
      </c>
      <c r="H80" s="81">
        <v>2</v>
      </c>
      <c r="I80" s="81">
        <v>1</v>
      </c>
      <c r="J80" s="81">
        <v>1</v>
      </c>
      <c r="K80" s="81">
        <v>1</v>
      </c>
      <c r="L80" s="81">
        <v>2</v>
      </c>
      <c r="M80" s="73">
        <v>3</v>
      </c>
      <c r="N80" s="81">
        <v>2</v>
      </c>
      <c r="O80" s="81">
        <v>1</v>
      </c>
      <c r="P80" s="81">
        <v>3</v>
      </c>
      <c r="Q80" s="81"/>
      <c r="R80" s="81">
        <v>2</v>
      </c>
      <c r="S80" s="81">
        <v>2</v>
      </c>
      <c r="T80" s="83">
        <v>1</v>
      </c>
      <c r="U80" s="84">
        <v>2</v>
      </c>
      <c r="V80" s="84">
        <v>1</v>
      </c>
      <c r="W80" s="84">
        <v>1</v>
      </c>
      <c r="X80" s="84">
        <v>1</v>
      </c>
      <c r="Y80" s="84">
        <v>2</v>
      </c>
      <c r="Z80" s="84">
        <v>1</v>
      </c>
      <c r="AA80" s="84">
        <v>2</v>
      </c>
      <c r="AB80" s="83">
        <v>2</v>
      </c>
      <c r="AC80" s="83">
        <v>2</v>
      </c>
      <c r="AD80" s="81"/>
      <c r="AE80" s="83"/>
      <c r="AF80" s="81">
        <v>2</v>
      </c>
    </row>
    <row r="81" spans="1:32">
      <c r="A81" s="82">
        <v>2022</v>
      </c>
      <c r="B81" s="82">
        <v>3</v>
      </c>
      <c r="C81" s="82">
        <v>19</v>
      </c>
      <c r="D81" s="76">
        <v>44639</v>
      </c>
      <c r="E81" s="82" t="s">
        <v>139</v>
      </c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3"/>
      <c r="T81" s="83"/>
      <c r="U81" s="83"/>
      <c r="V81" s="83"/>
      <c r="W81" s="84"/>
      <c r="X81" s="84"/>
      <c r="Y81" s="84"/>
      <c r="Z81" s="84"/>
      <c r="AA81" s="84"/>
      <c r="AB81" s="85"/>
      <c r="AC81" s="83"/>
      <c r="AD81" s="81"/>
      <c r="AE81" s="83"/>
      <c r="AF81" s="81"/>
    </row>
    <row r="82" spans="1:32">
      <c r="A82" s="82">
        <v>2022</v>
      </c>
      <c r="B82" s="82">
        <v>3</v>
      </c>
      <c r="C82" s="82">
        <v>20</v>
      </c>
      <c r="D82" s="76">
        <v>44640</v>
      </c>
      <c r="E82" s="82" t="s">
        <v>140</v>
      </c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3"/>
      <c r="T82" s="84"/>
      <c r="U82" s="84"/>
      <c r="V82" s="84"/>
      <c r="W82" s="84"/>
      <c r="X82" s="84"/>
      <c r="Y82" s="84"/>
      <c r="Z82" s="84"/>
      <c r="AA82" s="84"/>
      <c r="AB82" s="85"/>
      <c r="AC82" s="83"/>
      <c r="AD82" s="81"/>
      <c r="AE82" s="83"/>
      <c r="AF82" s="81"/>
    </row>
    <row r="83" spans="1:32">
      <c r="A83" s="82">
        <v>2022</v>
      </c>
      <c r="B83" s="82">
        <v>3</v>
      </c>
      <c r="C83" s="82">
        <v>21</v>
      </c>
      <c r="D83" s="86">
        <v>44641</v>
      </c>
      <c r="E83" s="82" t="s">
        <v>141</v>
      </c>
      <c r="F83" s="81"/>
      <c r="G83" s="81">
        <v>1</v>
      </c>
      <c r="H83" s="81">
        <v>2</v>
      </c>
      <c r="I83" s="81">
        <v>1</v>
      </c>
      <c r="J83" s="81">
        <v>1</v>
      </c>
      <c r="K83" s="81">
        <v>1</v>
      </c>
      <c r="L83" s="81">
        <v>1</v>
      </c>
      <c r="M83" s="81">
        <v>1</v>
      </c>
      <c r="N83" s="81">
        <v>1</v>
      </c>
      <c r="O83" s="81">
        <v>1</v>
      </c>
      <c r="P83" s="81">
        <v>2</v>
      </c>
      <c r="Q83" s="91" t="s">
        <v>150</v>
      </c>
      <c r="R83" s="81">
        <v>2</v>
      </c>
      <c r="S83" s="84">
        <v>1</v>
      </c>
      <c r="T83" s="84">
        <v>1</v>
      </c>
      <c r="U83" s="84">
        <v>2</v>
      </c>
      <c r="V83" s="84">
        <v>1</v>
      </c>
      <c r="W83" s="84">
        <v>1</v>
      </c>
      <c r="X83" s="84">
        <v>2</v>
      </c>
      <c r="Y83" s="84">
        <v>2</v>
      </c>
      <c r="Z83" s="84">
        <v>1</v>
      </c>
      <c r="AA83" s="84">
        <v>2</v>
      </c>
      <c r="AB83" s="83">
        <v>2</v>
      </c>
      <c r="AC83" s="83">
        <v>2</v>
      </c>
      <c r="AD83" s="81"/>
      <c r="AE83" s="83"/>
      <c r="AF83" s="81">
        <v>2</v>
      </c>
    </row>
    <row r="84" spans="1:32">
      <c r="A84" s="82">
        <v>2022</v>
      </c>
      <c r="B84" s="82">
        <v>3</v>
      </c>
      <c r="C84" s="82">
        <v>22</v>
      </c>
      <c r="D84" s="86">
        <v>44642</v>
      </c>
      <c r="E84" s="82" t="s">
        <v>142</v>
      </c>
      <c r="F84" s="81"/>
      <c r="G84" s="81">
        <v>1</v>
      </c>
      <c r="H84" s="81">
        <v>2</v>
      </c>
      <c r="I84" s="81">
        <v>1</v>
      </c>
      <c r="J84" s="81">
        <v>1</v>
      </c>
      <c r="K84" s="81">
        <v>1</v>
      </c>
      <c r="L84" s="81">
        <v>2</v>
      </c>
      <c r="M84" s="81">
        <v>1</v>
      </c>
      <c r="N84" s="81">
        <v>1</v>
      </c>
      <c r="O84" s="81">
        <v>1</v>
      </c>
      <c r="P84" s="81">
        <v>2</v>
      </c>
      <c r="Q84" s="81">
        <v>1</v>
      </c>
      <c r="R84" s="81">
        <v>2</v>
      </c>
      <c r="S84" s="84">
        <v>1</v>
      </c>
      <c r="T84" s="84">
        <v>2</v>
      </c>
      <c r="U84" s="84">
        <v>2</v>
      </c>
      <c r="V84" s="84">
        <v>1</v>
      </c>
      <c r="W84" s="84">
        <v>1</v>
      </c>
      <c r="X84" s="84">
        <v>2</v>
      </c>
      <c r="Y84" s="84">
        <v>2</v>
      </c>
      <c r="Z84" s="84">
        <v>1</v>
      </c>
      <c r="AA84" s="84">
        <v>2</v>
      </c>
      <c r="AB84" s="83">
        <v>2</v>
      </c>
      <c r="AC84" s="83">
        <v>2</v>
      </c>
      <c r="AD84" s="81"/>
      <c r="AE84" s="83"/>
      <c r="AF84" s="81">
        <v>2</v>
      </c>
    </row>
    <row r="85" spans="1:32">
      <c r="A85" s="82">
        <v>2022</v>
      </c>
      <c r="B85" s="82">
        <v>3</v>
      </c>
      <c r="C85" s="82">
        <v>23</v>
      </c>
      <c r="D85" s="86">
        <v>44643</v>
      </c>
      <c r="E85" s="82" t="s">
        <v>143</v>
      </c>
      <c r="F85" s="81"/>
      <c r="G85" s="81">
        <v>1</v>
      </c>
      <c r="H85" s="81">
        <v>2</v>
      </c>
      <c r="I85" s="81">
        <v>1</v>
      </c>
      <c r="J85" s="81">
        <v>1</v>
      </c>
      <c r="K85" s="81">
        <v>2</v>
      </c>
      <c r="L85" s="81">
        <v>1</v>
      </c>
      <c r="M85" s="81">
        <v>1</v>
      </c>
      <c r="N85" s="81">
        <v>2</v>
      </c>
      <c r="O85" s="81">
        <v>1</v>
      </c>
      <c r="P85" s="81">
        <v>2</v>
      </c>
      <c r="Q85" s="81">
        <v>1</v>
      </c>
      <c r="R85" s="81">
        <v>2</v>
      </c>
      <c r="S85" s="84">
        <v>1</v>
      </c>
      <c r="T85" s="84">
        <v>2</v>
      </c>
      <c r="U85" s="84">
        <v>2</v>
      </c>
      <c r="V85" s="84">
        <v>1</v>
      </c>
      <c r="W85" s="84">
        <v>1</v>
      </c>
      <c r="X85" s="84">
        <v>2</v>
      </c>
      <c r="Y85" s="84">
        <v>2</v>
      </c>
      <c r="Z85" s="84">
        <v>1</v>
      </c>
      <c r="AA85" s="84">
        <v>2</v>
      </c>
      <c r="AB85" s="83">
        <v>2</v>
      </c>
      <c r="AC85" s="83">
        <v>2</v>
      </c>
      <c r="AD85" s="81"/>
      <c r="AE85" s="83"/>
      <c r="AF85" s="81">
        <v>2</v>
      </c>
    </row>
    <row r="86" spans="1:32">
      <c r="A86" s="82">
        <v>2022</v>
      </c>
      <c r="B86" s="82">
        <v>3</v>
      </c>
      <c r="C86" s="82">
        <v>24</v>
      </c>
      <c r="D86" s="86">
        <v>44644</v>
      </c>
      <c r="E86" s="82" t="s">
        <v>144</v>
      </c>
      <c r="F86" s="81"/>
      <c r="G86" s="81">
        <v>1</v>
      </c>
      <c r="H86" s="81">
        <v>2</v>
      </c>
      <c r="I86" s="81">
        <v>3</v>
      </c>
      <c r="J86" s="81">
        <v>1</v>
      </c>
      <c r="K86" s="81">
        <v>1</v>
      </c>
      <c r="L86" s="81">
        <v>1</v>
      </c>
      <c r="M86" s="81">
        <v>1</v>
      </c>
      <c r="N86" s="81">
        <v>1</v>
      </c>
      <c r="O86" s="81">
        <v>2</v>
      </c>
      <c r="P86" s="81">
        <v>2</v>
      </c>
      <c r="Q86" s="81">
        <v>1</v>
      </c>
      <c r="R86" s="81">
        <v>3</v>
      </c>
      <c r="S86" s="84">
        <v>1</v>
      </c>
      <c r="T86" s="84">
        <v>1</v>
      </c>
      <c r="U86" s="84">
        <v>1</v>
      </c>
      <c r="V86" s="84">
        <v>1</v>
      </c>
      <c r="W86" s="84">
        <v>1</v>
      </c>
      <c r="X86" s="84">
        <v>2</v>
      </c>
      <c r="Y86" s="84">
        <v>2</v>
      </c>
      <c r="Z86" s="84">
        <v>1</v>
      </c>
      <c r="AA86" s="84">
        <v>2</v>
      </c>
      <c r="AB86" s="83">
        <v>2</v>
      </c>
      <c r="AC86" s="83">
        <v>2</v>
      </c>
      <c r="AD86" s="81"/>
      <c r="AE86" s="83"/>
      <c r="AF86" s="81">
        <v>2</v>
      </c>
    </row>
    <row r="87" spans="1:32">
      <c r="A87" s="82">
        <v>2022</v>
      </c>
      <c r="B87" s="82">
        <v>3</v>
      </c>
      <c r="C87" s="82">
        <v>25</v>
      </c>
      <c r="D87" s="86">
        <v>44645</v>
      </c>
      <c r="E87" s="82" t="s">
        <v>145</v>
      </c>
      <c r="F87" s="81"/>
      <c r="G87" s="81">
        <v>2</v>
      </c>
      <c r="H87" s="81">
        <v>2</v>
      </c>
      <c r="I87" s="81">
        <v>1</v>
      </c>
      <c r="J87" s="81">
        <v>1</v>
      </c>
      <c r="K87" s="81">
        <v>1</v>
      </c>
      <c r="L87" s="81">
        <v>1</v>
      </c>
      <c r="M87" s="81">
        <v>1</v>
      </c>
      <c r="N87" s="81">
        <v>1</v>
      </c>
      <c r="O87" s="81">
        <v>3</v>
      </c>
      <c r="P87" s="81">
        <v>2</v>
      </c>
      <c r="Q87" s="81">
        <v>1</v>
      </c>
      <c r="R87" s="81">
        <v>3</v>
      </c>
      <c r="S87" s="84">
        <v>1</v>
      </c>
      <c r="T87" s="84">
        <v>3</v>
      </c>
      <c r="U87" s="84">
        <v>2</v>
      </c>
      <c r="V87" s="84">
        <v>1</v>
      </c>
      <c r="W87" s="84">
        <v>1</v>
      </c>
      <c r="X87" s="84">
        <v>1</v>
      </c>
      <c r="Y87" s="84">
        <v>2</v>
      </c>
      <c r="Z87" s="84">
        <v>1</v>
      </c>
      <c r="AA87" s="84">
        <v>2</v>
      </c>
      <c r="AB87" s="83">
        <v>2</v>
      </c>
      <c r="AC87" s="83">
        <v>2</v>
      </c>
      <c r="AD87" s="81"/>
      <c r="AE87" s="83"/>
      <c r="AF87" s="81">
        <v>2</v>
      </c>
    </row>
    <row r="88" spans="1:32">
      <c r="A88" s="82">
        <v>2022</v>
      </c>
      <c r="B88" s="82">
        <v>3</v>
      </c>
      <c r="C88" s="82">
        <v>26</v>
      </c>
      <c r="D88" s="86">
        <v>44646</v>
      </c>
      <c r="E88" s="82" t="s">
        <v>139</v>
      </c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3"/>
      <c r="T88" s="84"/>
      <c r="U88" s="84"/>
      <c r="V88" s="84"/>
      <c r="W88" s="84"/>
      <c r="X88" s="84"/>
      <c r="Y88" s="84"/>
      <c r="Z88" s="84"/>
      <c r="AA88" s="84"/>
      <c r="AB88" s="85"/>
      <c r="AC88" s="83"/>
      <c r="AD88" s="81"/>
      <c r="AE88" s="83"/>
      <c r="AF88" s="81"/>
    </row>
    <row r="89" spans="1:32">
      <c r="A89" s="82">
        <v>2022</v>
      </c>
      <c r="B89" s="82">
        <v>3</v>
      </c>
      <c r="C89" s="82">
        <v>27</v>
      </c>
      <c r="D89" s="76">
        <v>44647</v>
      </c>
      <c r="E89" s="82" t="s">
        <v>140</v>
      </c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3"/>
      <c r="T89" s="84"/>
      <c r="U89" s="84"/>
      <c r="V89" s="84"/>
      <c r="W89" s="84"/>
      <c r="X89" s="84"/>
      <c r="Y89" s="84"/>
      <c r="Z89" s="84"/>
      <c r="AA89" s="84"/>
      <c r="AB89" s="85"/>
      <c r="AC89" s="83"/>
      <c r="AD89" s="81"/>
      <c r="AE89" s="83"/>
      <c r="AF89" s="81"/>
    </row>
    <row r="90" spans="1:32">
      <c r="A90" s="82">
        <v>2022</v>
      </c>
      <c r="B90" s="82">
        <v>3</v>
      </c>
      <c r="C90" s="82">
        <v>28</v>
      </c>
      <c r="D90" s="86">
        <v>44648</v>
      </c>
      <c r="E90" s="82" t="s">
        <v>141</v>
      </c>
      <c r="F90" s="81"/>
      <c r="G90" s="81">
        <v>1</v>
      </c>
      <c r="H90" s="81">
        <v>2</v>
      </c>
      <c r="I90" s="81">
        <v>1</v>
      </c>
      <c r="J90" s="81">
        <v>1</v>
      </c>
      <c r="K90" s="81">
        <v>1</v>
      </c>
      <c r="L90" s="81">
        <v>1</v>
      </c>
      <c r="M90" s="81">
        <v>1</v>
      </c>
      <c r="N90" s="81">
        <v>1</v>
      </c>
      <c r="O90" s="81">
        <v>3</v>
      </c>
      <c r="P90" s="81">
        <v>2</v>
      </c>
      <c r="Q90" s="81">
        <v>1</v>
      </c>
      <c r="R90" s="81">
        <v>3</v>
      </c>
      <c r="S90" s="84">
        <v>1</v>
      </c>
      <c r="T90" s="84">
        <v>1</v>
      </c>
      <c r="U90" s="84">
        <v>2</v>
      </c>
      <c r="V90" s="84">
        <v>1</v>
      </c>
      <c r="W90" s="84">
        <v>1</v>
      </c>
      <c r="X90" s="84">
        <v>2</v>
      </c>
      <c r="Y90" s="84">
        <v>2</v>
      </c>
      <c r="Z90" s="84">
        <v>1</v>
      </c>
      <c r="AA90" s="84">
        <v>2</v>
      </c>
      <c r="AB90" s="83">
        <v>2</v>
      </c>
      <c r="AC90" s="83">
        <v>2</v>
      </c>
      <c r="AD90" s="81"/>
      <c r="AE90" s="83"/>
      <c r="AF90" s="81">
        <v>2</v>
      </c>
    </row>
    <row r="91" spans="1:32">
      <c r="A91" s="82">
        <v>2022</v>
      </c>
      <c r="B91" s="82">
        <v>3</v>
      </c>
      <c r="C91" s="82">
        <v>29</v>
      </c>
      <c r="D91" s="86">
        <v>44649</v>
      </c>
      <c r="E91" s="82" t="s">
        <v>142</v>
      </c>
      <c r="F91" s="81"/>
      <c r="G91" s="81">
        <v>2</v>
      </c>
      <c r="H91" s="81">
        <v>2</v>
      </c>
      <c r="I91" s="81">
        <v>1</v>
      </c>
      <c r="J91" s="81">
        <v>1</v>
      </c>
      <c r="K91" s="92">
        <v>1</v>
      </c>
      <c r="L91" s="81">
        <v>1</v>
      </c>
      <c r="M91" s="81">
        <v>1</v>
      </c>
      <c r="N91" s="81">
        <v>1</v>
      </c>
      <c r="O91" s="81">
        <v>3</v>
      </c>
      <c r="P91" s="81">
        <v>2</v>
      </c>
      <c r="Q91" s="81">
        <v>1</v>
      </c>
      <c r="R91" s="81">
        <v>2</v>
      </c>
      <c r="S91" s="84">
        <v>1</v>
      </c>
      <c r="T91" s="84">
        <v>1</v>
      </c>
      <c r="U91" s="84">
        <v>2</v>
      </c>
      <c r="V91" s="84">
        <v>1</v>
      </c>
      <c r="W91" s="84">
        <v>1</v>
      </c>
      <c r="X91" s="84">
        <v>2</v>
      </c>
      <c r="Y91" s="84">
        <v>2</v>
      </c>
      <c r="Z91" s="84">
        <v>1</v>
      </c>
      <c r="AA91" s="84">
        <v>2</v>
      </c>
      <c r="AB91" s="83">
        <v>2</v>
      </c>
      <c r="AC91" s="83">
        <v>2</v>
      </c>
      <c r="AD91" s="81"/>
      <c r="AE91" s="83"/>
      <c r="AF91" s="81">
        <v>2</v>
      </c>
    </row>
    <row r="92" spans="1:32">
      <c r="A92" s="82">
        <v>2022</v>
      </c>
      <c r="B92" s="82">
        <v>3</v>
      </c>
      <c r="C92" s="82">
        <v>30</v>
      </c>
      <c r="D92" s="86">
        <v>44650</v>
      </c>
      <c r="E92" s="82" t="s">
        <v>143</v>
      </c>
      <c r="F92" s="81"/>
      <c r="G92" s="81">
        <v>1</v>
      </c>
      <c r="H92" s="81">
        <v>2</v>
      </c>
      <c r="I92" s="81">
        <v>1</v>
      </c>
      <c r="J92" s="81">
        <v>1</v>
      </c>
      <c r="K92" s="81">
        <v>1</v>
      </c>
      <c r="L92" s="84" t="s">
        <v>151</v>
      </c>
      <c r="M92" s="81">
        <v>1</v>
      </c>
      <c r="N92" s="81">
        <v>1</v>
      </c>
      <c r="O92" s="81">
        <v>2</v>
      </c>
      <c r="P92" s="81">
        <v>2</v>
      </c>
      <c r="Q92" s="81">
        <v>1</v>
      </c>
      <c r="R92" s="81">
        <v>2</v>
      </c>
      <c r="S92" s="84" t="s">
        <v>151</v>
      </c>
      <c r="T92" s="84">
        <v>1</v>
      </c>
      <c r="U92" s="84">
        <v>2</v>
      </c>
      <c r="V92" s="84">
        <v>1</v>
      </c>
      <c r="W92" s="84">
        <v>1</v>
      </c>
      <c r="X92" s="84">
        <v>2</v>
      </c>
      <c r="Y92" s="84">
        <v>2</v>
      </c>
      <c r="Z92" s="84">
        <v>1</v>
      </c>
      <c r="AA92" s="84">
        <v>2</v>
      </c>
      <c r="AB92" s="83">
        <v>2</v>
      </c>
      <c r="AC92" s="83">
        <v>2</v>
      </c>
      <c r="AD92" s="81"/>
      <c r="AE92" s="83"/>
      <c r="AF92" s="81">
        <v>2</v>
      </c>
    </row>
    <row r="93" spans="1:32">
      <c r="A93" s="82">
        <v>2022</v>
      </c>
      <c r="B93" s="82">
        <v>3</v>
      </c>
      <c r="C93" s="82">
        <v>31</v>
      </c>
      <c r="D93" s="86">
        <v>44651</v>
      </c>
      <c r="E93" s="82" t="s">
        <v>144</v>
      </c>
      <c r="F93" s="81"/>
      <c r="G93" s="81">
        <v>1</v>
      </c>
      <c r="H93" s="81">
        <v>2</v>
      </c>
      <c r="I93" s="81">
        <v>1</v>
      </c>
      <c r="J93" s="81">
        <v>1</v>
      </c>
      <c r="K93" s="81">
        <v>1</v>
      </c>
      <c r="L93" s="84" t="s">
        <v>151</v>
      </c>
      <c r="M93" s="81">
        <v>1</v>
      </c>
      <c r="N93" s="81">
        <v>1</v>
      </c>
      <c r="O93" s="81">
        <v>2</v>
      </c>
      <c r="P93" s="81">
        <v>2</v>
      </c>
      <c r="Q93" s="81">
        <v>1</v>
      </c>
      <c r="R93" s="81">
        <v>2</v>
      </c>
      <c r="S93" s="84" t="s">
        <v>151</v>
      </c>
      <c r="T93" s="84">
        <v>2</v>
      </c>
      <c r="U93" s="84">
        <v>1</v>
      </c>
      <c r="V93" s="84">
        <v>3</v>
      </c>
      <c r="W93" s="84">
        <v>1</v>
      </c>
      <c r="X93" s="84">
        <v>2</v>
      </c>
      <c r="Y93" s="84">
        <v>2</v>
      </c>
      <c r="Z93" s="84">
        <v>1</v>
      </c>
      <c r="AA93" s="84">
        <v>2</v>
      </c>
      <c r="AB93" s="73">
        <v>3</v>
      </c>
      <c r="AC93" s="83">
        <v>2</v>
      </c>
      <c r="AD93" s="81"/>
      <c r="AE93" s="83"/>
      <c r="AF93" s="81">
        <v>2</v>
      </c>
    </row>
    <row r="94" spans="1:32">
      <c r="A94" s="82">
        <v>2022</v>
      </c>
      <c r="B94" s="82">
        <v>4</v>
      </c>
      <c r="C94" s="82">
        <v>1</v>
      </c>
      <c r="D94" s="86">
        <v>44652</v>
      </c>
      <c r="E94" s="82" t="s">
        <v>145</v>
      </c>
      <c r="F94" s="81"/>
      <c r="G94" s="81">
        <v>2</v>
      </c>
      <c r="H94" s="81">
        <v>2</v>
      </c>
      <c r="I94" s="81">
        <v>3</v>
      </c>
      <c r="J94" s="81">
        <v>1</v>
      </c>
      <c r="K94" s="81">
        <v>1</v>
      </c>
      <c r="L94" s="81">
        <v>1</v>
      </c>
      <c r="M94" s="81">
        <v>1</v>
      </c>
      <c r="N94" s="81">
        <v>1</v>
      </c>
      <c r="O94" s="81">
        <v>2</v>
      </c>
      <c r="P94" s="81">
        <v>2</v>
      </c>
      <c r="Q94" s="81">
        <v>1</v>
      </c>
      <c r="R94" s="81">
        <v>2</v>
      </c>
      <c r="S94" s="81">
        <v>2</v>
      </c>
      <c r="T94" s="84">
        <v>2</v>
      </c>
      <c r="U94" s="84">
        <v>2</v>
      </c>
      <c r="V94" s="84">
        <v>1</v>
      </c>
      <c r="W94" s="84">
        <v>1</v>
      </c>
      <c r="X94" s="84">
        <v>1</v>
      </c>
      <c r="Y94" s="84">
        <v>2</v>
      </c>
      <c r="Z94" s="84">
        <v>1</v>
      </c>
      <c r="AA94" s="84">
        <v>2</v>
      </c>
      <c r="AB94" s="73">
        <v>3</v>
      </c>
      <c r="AC94" s="83">
        <v>2</v>
      </c>
      <c r="AD94" s="93" t="s">
        <v>150</v>
      </c>
      <c r="AE94" s="83"/>
      <c r="AF94" s="81">
        <v>2</v>
      </c>
    </row>
    <row r="95" spans="1:32">
      <c r="A95" s="82">
        <v>2022</v>
      </c>
      <c r="B95" s="82">
        <v>4</v>
      </c>
      <c r="C95" s="82">
        <v>2</v>
      </c>
      <c r="D95" s="76">
        <v>44653</v>
      </c>
      <c r="E95" s="82" t="s">
        <v>139</v>
      </c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4"/>
      <c r="U95" s="81"/>
      <c r="V95" s="84"/>
      <c r="W95" s="84"/>
      <c r="X95" s="84"/>
      <c r="Y95" s="84"/>
      <c r="Z95" s="81"/>
      <c r="AA95" s="84"/>
      <c r="AB95" s="83"/>
      <c r="AC95" s="83"/>
      <c r="AD95" s="81"/>
      <c r="AE95" s="83"/>
      <c r="AF95" s="81"/>
    </row>
    <row r="96" spans="1:32">
      <c r="A96" s="82">
        <v>2022</v>
      </c>
      <c r="B96" s="82">
        <v>4</v>
      </c>
      <c r="C96" s="82">
        <v>3</v>
      </c>
      <c r="D96" s="76">
        <v>44654</v>
      </c>
      <c r="E96" s="82" t="s">
        <v>140</v>
      </c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3"/>
      <c r="T96" s="84"/>
      <c r="U96" s="84"/>
      <c r="V96" s="84"/>
      <c r="W96" s="84"/>
      <c r="X96" s="84"/>
      <c r="Y96" s="84"/>
      <c r="Z96" s="84"/>
      <c r="AA96" s="84"/>
      <c r="AB96" s="85"/>
      <c r="AC96" s="83"/>
      <c r="AD96" s="81"/>
      <c r="AE96" s="83"/>
      <c r="AF96" s="81"/>
    </row>
    <row r="97" spans="1:32">
      <c r="A97" s="82">
        <v>2022</v>
      </c>
      <c r="B97" s="82">
        <v>4</v>
      </c>
      <c r="C97" s="82">
        <v>4</v>
      </c>
      <c r="D97" s="86">
        <v>44655</v>
      </c>
      <c r="E97" s="82" t="s">
        <v>141</v>
      </c>
      <c r="F97" s="81"/>
      <c r="G97" s="81">
        <v>1</v>
      </c>
      <c r="H97" s="81">
        <v>2</v>
      </c>
      <c r="I97" s="81">
        <v>1</v>
      </c>
      <c r="J97" s="81">
        <v>1</v>
      </c>
      <c r="K97" s="81">
        <v>2</v>
      </c>
      <c r="L97" s="81">
        <v>2</v>
      </c>
      <c r="M97" s="81">
        <v>1</v>
      </c>
      <c r="N97" s="81">
        <v>1</v>
      </c>
      <c r="O97" s="81">
        <v>1</v>
      </c>
      <c r="P97" s="81">
        <v>1</v>
      </c>
      <c r="Q97" s="81">
        <v>1</v>
      </c>
      <c r="R97" s="81">
        <v>2</v>
      </c>
      <c r="S97" s="84">
        <v>1</v>
      </c>
      <c r="T97" s="84">
        <v>1</v>
      </c>
      <c r="U97" s="84">
        <v>1</v>
      </c>
      <c r="V97" s="84">
        <v>1</v>
      </c>
      <c r="W97" s="84">
        <v>1</v>
      </c>
      <c r="X97" s="84">
        <v>2</v>
      </c>
      <c r="Y97" s="84">
        <v>2</v>
      </c>
      <c r="Z97" s="84">
        <v>1</v>
      </c>
      <c r="AA97" s="84">
        <v>2</v>
      </c>
      <c r="AB97" s="83">
        <v>2</v>
      </c>
      <c r="AC97" s="83">
        <v>2</v>
      </c>
      <c r="AD97" s="83">
        <v>2</v>
      </c>
      <c r="AE97" s="83"/>
      <c r="AF97" s="81">
        <v>2</v>
      </c>
    </row>
    <row r="98" spans="1:32">
      <c r="A98" s="75">
        <v>2022</v>
      </c>
      <c r="B98" s="75">
        <v>4</v>
      </c>
      <c r="C98" s="82">
        <v>5</v>
      </c>
      <c r="D98" s="86">
        <v>44656</v>
      </c>
      <c r="E98" s="94" t="s">
        <v>142</v>
      </c>
      <c r="F98" s="95"/>
      <c r="G98" s="81">
        <v>1</v>
      </c>
      <c r="H98" s="81">
        <v>2</v>
      </c>
      <c r="I98" s="95">
        <v>1</v>
      </c>
      <c r="J98" s="81">
        <v>1</v>
      </c>
      <c r="K98" s="95">
        <v>1</v>
      </c>
      <c r="L98" s="95">
        <v>2</v>
      </c>
      <c r="M98" s="81">
        <v>1</v>
      </c>
      <c r="N98" s="95">
        <v>2</v>
      </c>
      <c r="O98" s="95">
        <v>1</v>
      </c>
      <c r="P98" s="95">
        <v>1</v>
      </c>
      <c r="Q98" s="95">
        <v>1</v>
      </c>
      <c r="R98" s="95">
        <v>2</v>
      </c>
      <c r="S98" s="84">
        <v>1</v>
      </c>
      <c r="T98" s="96">
        <v>2</v>
      </c>
      <c r="U98" s="96">
        <v>2</v>
      </c>
      <c r="V98" s="84">
        <v>1</v>
      </c>
      <c r="W98" s="96">
        <v>2</v>
      </c>
      <c r="X98" s="96">
        <v>2</v>
      </c>
      <c r="Y98" s="96">
        <v>2</v>
      </c>
      <c r="Z98" s="84">
        <v>1</v>
      </c>
      <c r="AA98" s="96">
        <v>2</v>
      </c>
      <c r="AB98" s="83">
        <v>2</v>
      </c>
      <c r="AC98" s="97">
        <v>2</v>
      </c>
      <c r="AD98" s="83">
        <v>2</v>
      </c>
      <c r="AE98" s="83"/>
      <c r="AF98" s="81">
        <v>2</v>
      </c>
    </row>
    <row r="99" spans="1:32">
      <c r="A99" s="82">
        <v>2022</v>
      </c>
      <c r="B99" s="82">
        <v>4</v>
      </c>
      <c r="C99" s="82">
        <v>6</v>
      </c>
      <c r="D99" s="86">
        <v>44657</v>
      </c>
      <c r="E99" s="82" t="s">
        <v>143</v>
      </c>
      <c r="F99" s="81"/>
      <c r="G99" s="81">
        <v>2</v>
      </c>
      <c r="H99" s="81">
        <v>2</v>
      </c>
      <c r="I99" s="81">
        <v>1</v>
      </c>
      <c r="J99" s="81">
        <v>1</v>
      </c>
      <c r="K99" s="81">
        <v>1</v>
      </c>
      <c r="L99" s="81">
        <v>2</v>
      </c>
      <c r="M99" s="81">
        <v>1</v>
      </c>
      <c r="N99" s="81">
        <v>2</v>
      </c>
      <c r="O99" s="81">
        <v>1</v>
      </c>
      <c r="P99" s="81">
        <v>1</v>
      </c>
      <c r="Q99" s="81">
        <v>1</v>
      </c>
      <c r="R99" s="81">
        <v>2</v>
      </c>
      <c r="S99" s="84">
        <v>1</v>
      </c>
      <c r="T99" s="84">
        <v>2</v>
      </c>
      <c r="U99" s="84">
        <v>2</v>
      </c>
      <c r="V99" s="84">
        <v>2</v>
      </c>
      <c r="W99" s="84">
        <v>2</v>
      </c>
      <c r="X99" s="84">
        <v>2</v>
      </c>
      <c r="Y99" s="84">
        <v>2</v>
      </c>
      <c r="Z99" s="84">
        <v>1</v>
      </c>
      <c r="AA99" s="84">
        <v>2</v>
      </c>
      <c r="AB99" s="83">
        <v>2</v>
      </c>
      <c r="AC99" s="83">
        <v>2</v>
      </c>
      <c r="AD99" s="83">
        <v>2</v>
      </c>
      <c r="AE99" s="83"/>
      <c r="AF99" s="81">
        <v>2</v>
      </c>
    </row>
    <row r="100" spans="1:32">
      <c r="A100" s="82">
        <v>2022</v>
      </c>
      <c r="B100" s="82">
        <v>4</v>
      </c>
      <c r="C100" s="82">
        <v>7</v>
      </c>
      <c r="D100" s="86">
        <v>44658</v>
      </c>
      <c r="E100" s="82" t="s">
        <v>144</v>
      </c>
      <c r="F100" s="81"/>
      <c r="G100" s="81">
        <v>1</v>
      </c>
      <c r="H100" s="81">
        <v>2</v>
      </c>
      <c r="I100" s="81">
        <v>1</v>
      </c>
      <c r="J100" s="81">
        <v>1</v>
      </c>
      <c r="K100" s="81">
        <v>2</v>
      </c>
      <c r="L100" s="81">
        <v>2</v>
      </c>
      <c r="M100" s="81">
        <v>1</v>
      </c>
      <c r="N100" s="81">
        <v>1</v>
      </c>
      <c r="O100" s="81">
        <v>1</v>
      </c>
      <c r="P100" s="81">
        <v>2</v>
      </c>
      <c r="Q100" s="81">
        <v>3</v>
      </c>
      <c r="R100" s="81">
        <v>2</v>
      </c>
      <c r="S100" s="84">
        <v>1</v>
      </c>
      <c r="T100" s="84">
        <v>1</v>
      </c>
      <c r="U100" s="84">
        <v>2</v>
      </c>
      <c r="V100" s="84">
        <v>1</v>
      </c>
      <c r="W100" s="84">
        <v>1</v>
      </c>
      <c r="X100" s="84">
        <v>2</v>
      </c>
      <c r="Y100" s="84">
        <v>2</v>
      </c>
      <c r="Z100" s="84">
        <v>1</v>
      </c>
      <c r="AA100" s="84">
        <v>2</v>
      </c>
      <c r="AB100" s="83">
        <v>2</v>
      </c>
      <c r="AC100" s="83">
        <v>2</v>
      </c>
      <c r="AD100" s="83">
        <v>2</v>
      </c>
      <c r="AE100" s="83"/>
      <c r="AF100" s="81">
        <v>2</v>
      </c>
    </row>
    <row r="101" spans="1:32">
      <c r="A101" s="82">
        <v>2022</v>
      </c>
      <c r="B101" s="82">
        <v>4</v>
      </c>
      <c r="C101" s="82">
        <v>8</v>
      </c>
      <c r="D101" s="86">
        <v>44659</v>
      </c>
      <c r="E101" s="82" t="s">
        <v>145</v>
      </c>
      <c r="F101" s="81"/>
      <c r="G101" s="81">
        <v>1</v>
      </c>
      <c r="H101" s="81">
        <v>2</v>
      </c>
      <c r="I101" s="81">
        <v>1</v>
      </c>
      <c r="J101" s="81">
        <v>1</v>
      </c>
      <c r="K101" s="81">
        <v>2</v>
      </c>
      <c r="L101" s="81">
        <v>1</v>
      </c>
      <c r="M101" s="81">
        <v>1</v>
      </c>
      <c r="N101" s="81">
        <v>1</v>
      </c>
      <c r="O101" s="81">
        <v>1</v>
      </c>
      <c r="P101" s="81">
        <v>1</v>
      </c>
      <c r="Q101" s="81">
        <v>3</v>
      </c>
      <c r="R101" s="81">
        <v>2</v>
      </c>
      <c r="S101" s="84">
        <v>1</v>
      </c>
      <c r="T101" s="84">
        <v>2</v>
      </c>
      <c r="U101" s="84">
        <v>2</v>
      </c>
      <c r="V101" s="84">
        <v>1</v>
      </c>
      <c r="W101" s="84">
        <v>1</v>
      </c>
      <c r="X101" s="84">
        <v>1</v>
      </c>
      <c r="Y101" s="84">
        <v>2</v>
      </c>
      <c r="Z101" s="84">
        <v>2</v>
      </c>
      <c r="AA101" s="84">
        <v>2</v>
      </c>
      <c r="AB101" s="83">
        <v>2</v>
      </c>
      <c r="AC101" s="83">
        <v>2</v>
      </c>
      <c r="AD101" s="83">
        <v>2</v>
      </c>
      <c r="AE101" s="83"/>
      <c r="AF101" s="81">
        <v>2</v>
      </c>
    </row>
    <row r="102" spans="1:32">
      <c r="A102" s="82">
        <v>2022</v>
      </c>
      <c r="B102" s="82">
        <v>4</v>
      </c>
      <c r="C102" s="82">
        <v>9</v>
      </c>
      <c r="D102" s="76">
        <v>44660</v>
      </c>
      <c r="E102" s="82" t="s">
        <v>139</v>
      </c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4"/>
      <c r="U102" s="84"/>
      <c r="V102" s="84"/>
      <c r="W102" s="84"/>
      <c r="X102" s="84"/>
      <c r="Y102" s="84"/>
      <c r="Z102" s="81"/>
      <c r="AA102" s="84"/>
      <c r="AB102" s="83"/>
      <c r="AC102" s="83"/>
      <c r="AD102" s="81"/>
      <c r="AE102" s="83"/>
      <c r="AF102" s="81"/>
    </row>
    <row r="103" spans="1:32">
      <c r="A103" s="82">
        <v>2022</v>
      </c>
      <c r="B103" s="82">
        <v>4</v>
      </c>
      <c r="C103" s="82">
        <v>10</v>
      </c>
      <c r="D103" s="76">
        <v>44661</v>
      </c>
      <c r="E103" s="82" t="s">
        <v>140</v>
      </c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3"/>
      <c r="T103" s="84"/>
      <c r="U103" s="84"/>
      <c r="V103" s="84"/>
      <c r="W103" s="84"/>
      <c r="X103" s="84"/>
      <c r="Y103" s="84"/>
      <c r="Z103" s="84"/>
      <c r="AA103" s="84"/>
      <c r="AB103" s="85"/>
      <c r="AC103" s="83"/>
      <c r="AD103" s="81"/>
      <c r="AE103" s="83"/>
      <c r="AF103" s="81"/>
    </row>
    <row r="104" spans="1:32">
      <c r="A104" s="82">
        <v>2022</v>
      </c>
      <c r="B104" s="82">
        <v>4</v>
      </c>
      <c r="C104" s="82">
        <v>11</v>
      </c>
      <c r="D104" s="86">
        <v>44662</v>
      </c>
      <c r="E104" s="82" t="s">
        <v>141</v>
      </c>
      <c r="F104" s="81"/>
      <c r="G104" s="81">
        <v>1</v>
      </c>
      <c r="H104" s="81">
        <v>2</v>
      </c>
      <c r="I104" s="81">
        <v>1</v>
      </c>
      <c r="J104" s="81">
        <v>1</v>
      </c>
      <c r="K104" s="81">
        <v>3</v>
      </c>
      <c r="L104" s="81">
        <v>1</v>
      </c>
      <c r="M104" s="81">
        <v>1</v>
      </c>
      <c r="N104" s="81">
        <v>1</v>
      </c>
      <c r="O104" s="81">
        <v>1</v>
      </c>
      <c r="P104" s="81">
        <v>1</v>
      </c>
      <c r="Q104" s="81">
        <v>1</v>
      </c>
      <c r="R104" s="81">
        <v>1</v>
      </c>
      <c r="S104" s="84">
        <v>1</v>
      </c>
      <c r="T104" s="84">
        <v>2</v>
      </c>
      <c r="U104" s="96">
        <v>2</v>
      </c>
      <c r="V104" s="84">
        <v>3</v>
      </c>
      <c r="W104" s="84">
        <v>1</v>
      </c>
      <c r="X104" s="84">
        <v>2</v>
      </c>
      <c r="Y104" s="84">
        <v>2</v>
      </c>
      <c r="Z104" s="84">
        <v>1</v>
      </c>
      <c r="AA104" s="84">
        <v>2</v>
      </c>
      <c r="AB104" s="83">
        <v>2</v>
      </c>
      <c r="AC104" s="83">
        <v>2</v>
      </c>
      <c r="AD104" s="83">
        <v>2</v>
      </c>
      <c r="AE104" s="83"/>
      <c r="AF104" s="81">
        <v>2</v>
      </c>
    </row>
    <row r="105" spans="1:32">
      <c r="A105" s="82">
        <v>2022</v>
      </c>
      <c r="B105" s="82">
        <v>4</v>
      </c>
      <c r="C105" s="82">
        <v>12</v>
      </c>
      <c r="D105" s="86">
        <v>44663</v>
      </c>
      <c r="E105" s="82" t="s">
        <v>142</v>
      </c>
      <c r="F105" s="81"/>
      <c r="G105" s="81">
        <v>1</v>
      </c>
      <c r="H105" s="81">
        <v>2</v>
      </c>
      <c r="I105" s="81">
        <v>1</v>
      </c>
      <c r="J105" s="81">
        <v>1</v>
      </c>
      <c r="K105" s="81">
        <v>2</v>
      </c>
      <c r="L105" s="81">
        <v>1</v>
      </c>
      <c r="M105" s="81">
        <v>1</v>
      </c>
      <c r="N105" s="81">
        <v>1</v>
      </c>
      <c r="O105" s="81">
        <v>1</v>
      </c>
      <c r="P105" s="81">
        <v>1</v>
      </c>
      <c r="Q105" s="81">
        <v>1</v>
      </c>
      <c r="R105" s="81">
        <v>1</v>
      </c>
      <c r="S105" s="84">
        <v>1</v>
      </c>
      <c r="T105" s="84">
        <v>2</v>
      </c>
      <c r="U105" s="84">
        <v>2</v>
      </c>
      <c r="V105" s="96">
        <v>2</v>
      </c>
      <c r="W105" s="84">
        <v>1</v>
      </c>
      <c r="X105" s="84">
        <v>2</v>
      </c>
      <c r="Y105" s="84">
        <v>2</v>
      </c>
      <c r="Z105" s="84">
        <v>1</v>
      </c>
      <c r="AA105" s="84">
        <v>2</v>
      </c>
      <c r="AB105" s="83">
        <v>2</v>
      </c>
      <c r="AC105" s="83">
        <v>2</v>
      </c>
      <c r="AD105" s="83">
        <v>2</v>
      </c>
      <c r="AE105" s="83"/>
      <c r="AF105" s="81">
        <v>2</v>
      </c>
    </row>
    <row r="106" spans="1:32">
      <c r="A106" s="82">
        <v>2022</v>
      </c>
      <c r="B106" s="82">
        <v>4</v>
      </c>
      <c r="C106" s="82">
        <v>13</v>
      </c>
      <c r="D106" s="86">
        <v>44664</v>
      </c>
      <c r="E106" s="82" t="s">
        <v>143</v>
      </c>
      <c r="F106" s="81"/>
      <c r="G106" s="81">
        <v>1</v>
      </c>
      <c r="H106" s="81">
        <v>2</v>
      </c>
      <c r="I106" s="81">
        <v>1</v>
      </c>
      <c r="J106" s="81">
        <v>1</v>
      </c>
      <c r="K106" s="81">
        <v>1</v>
      </c>
      <c r="L106" s="81">
        <v>1</v>
      </c>
      <c r="M106" s="81">
        <v>1</v>
      </c>
      <c r="N106" s="81">
        <v>1</v>
      </c>
      <c r="O106" s="81">
        <v>1</v>
      </c>
      <c r="P106" s="81">
        <v>2</v>
      </c>
      <c r="Q106" s="98">
        <v>1</v>
      </c>
      <c r="R106" s="81">
        <v>1</v>
      </c>
      <c r="S106" s="84">
        <v>1</v>
      </c>
      <c r="T106" s="84">
        <v>3</v>
      </c>
      <c r="U106" s="84">
        <v>2</v>
      </c>
      <c r="V106" s="96">
        <v>2</v>
      </c>
      <c r="W106" s="84">
        <v>1</v>
      </c>
      <c r="X106" s="84">
        <v>2</v>
      </c>
      <c r="Y106" s="84">
        <v>2</v>
      </c>
      <c r="Z106" s="84">
        <v>2</v>
      </c>
      <c r="AA106" s="84">
        <v>2</v>
      </c>
      <c r="AB106" s="90">
        <v>1</v>
      </c>
      <c r="AC106" s="83">
        <v>2</v>
      </c>
      <c r="AD106" s="83">
        <v>2</v>
      </c>
      <c r="AE106" s="83"/>
      <c r="AF106" s="81">
        <v>3</v>
      </c>
    </row>
    <row r="107" spans="1:32">
      <c r="A107" s="82">
        <v>2022</v>
      </c>
      <c r="B107" s="82">
        <v>4</v>
      </c>
      <c r="C107" s="82">
        <v>14</v>
      </c>
      <c r="D107" s="86">
        <v>44665</v>
      </c>
      <c r="E107" s="82" t="s">
        <v>144</v>
      </c>
      <c r="F107" s="81"/>
      <c r="G107" s="81">
        <v>1</v>
      </c>
      <c r="H107" s="81">
        <v>2</v>
      </c>
      <c r="I107" s="81">
        <v>1</v>
      </c>
      <c r="J107" s="81">
        <v>1</v>
      </c>
      <c r="K107" s="81">
        <v>1</v>
      </c>
      <c r="L107" s="81">
        <v>3</v>
      </c>
      <c r="M107" s="81">
        <v>1</v>
      </c>
      <c r="N107" s="81">
        <v>1</v>
      </c>
      <c r="O107" s="81">
        <v>3</v>
      </c>
      <c r="P107" s="81">
        <v>2</v>
      </c>
      <c r="Q107" s="98">
        <v>1</v>
      </c>
      <c r="R107" s="81">
        <v>2</v>
      </c>
      <c r="S107" s="84">
        <v>2</v>
      </c>
      <c r="T107" s="84">
        <v>1</v>
      </c>
      <c r="U107" s="84">
        <v>3</v>
      </c>
      <c r="V107" s="96">
        <v>2</v>
      </c>
      <c r="W107" s="84">
        <v>1</v>
      </c>
      <c r="X107" s="84">
        <v>2</v>
      </c>
      <c r="Y107" s="84">
        <v>2</v>
      </c>
      <c r="Z107" s="84">
        <v>2</v>
      </c>
      <c r="AA107" s="84">
        <v>3</v>
      </c>
      <c r="AB107" s="83">
        <v>2</v>
      </c>
      <c r="AC107" s="83">
        <v>2</v>
      </c>
      <c r="AD107" s="83">
        <v>2</v>
      </c>
      <c r="AE107" s="83"/>
      <c r="AF107" s="81">
        <v>3</v>
      </c>
    </row>
    <row r="108" spans="1:32">
      <c r="A108" s="82">
        <v>2022</v>
      </c>
      <c r="B108" s="82">
        <v>4</v>
      </c>
      <c r="C108" s="82">
        <v>15</v>
      </c>
      <c r="D108" s="86">
        <v>44666</v>
      </c>
      <c r="E108" s="82" t="s">
        <v>145</v>
      </c>
      <c r="F108" s="81"/>
      <c r="G108" s="81">
        <v>1</v>
      </c>
      <c r="H108" s="81">
        <v>2</v>
      </c>
      <c r="I108" s="81">
        <v>1</v>
      </c>
      <c r="J108" s="73">
        <v>3</v>
      </c>
      <c r="K108" s="81">
        <v>1</v>
      </c>
      <c r="L108" s="81">
        <v>1</v>
      </c>
      <c r="M108" s="81">
        <v>1</v>
      </c>
      <c r="N108" s="81">
        <v>1</v>
      </c>
      <c r="O108" s="81">
        <v>1</v>
      </c>
      <c r="P108" s="81">
        <v>2</v>
      </c>
      <c r="Q108" s="98">
        <v>1</v>
      </c>
      <c r="R108" s="81">
        <v>2</v>
      </c>
      <c r="S108" s="84">
        <v>2</v>
      </c>
      <c r="T108" s="84">
        <v>1</v>
      </c>
      <c r="U108" s="84">
        <v>3</v>
      </c>
      <c r="V108" s="84">
        <v>1</v>
      </c>
      <c r="W108" s="84">
        <v>1</v>
      </c>
      <c r="X108" s="84">
        <v>1</v>
      </c>
      <c r="Y108" s="84">
        <v>3</v>
      </c>
      <c r="Z108" s="84">
        <v>2</v>
      </c>
      <c r="AA108" s="84">
        <v>2</v>
      </c>
      <c r="AB108" s="83">
        <v>2</v>
      </c>
      <c r="AC108" s="83">
        <v>2</v>
      </c>
      <c r="AD108" s="83">
        <v>2</v>
      </c>
      <c r="AE108" s="83"/>
      <c r="AF108" s="81">
        <v>3</v>
      </c>
    </row>
    <row r="109" spans="1:32">
      <c r="A109" s="82">
        <v>2022</v>
      </c>
      <c r="B109" s="82">
        <v>4</v>
      </c>
      <c r="C109" s="82">
        <v>16</v>
      </c>
      <c r="D109" s="76">
        <v>44667</v>
      </c>
      <c r="E109" s="82" t="s">
        <v>139</v>
      </c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4"/>
      <c r="U109" s="84"/>
      <c r="V109" s="84"/>
      <c r="W109" s="84"/>
      <c r="X109" s="84"/>
      <c r="Y109" s="84"/>
      <c r="Z109" s="81"/>
      <c r="AA109" s="84"/>
      <c r="AB109" s="83"/>
      <c r="AC109" s="83"/>
      <c r="AD109" s="81"/>
      <c r="AE109" s="83"/>
      <c r="AF109" s="81"/>
    </row>
    <row r="110" spans="1:32">
      <c r="A110" s="82">
        <v>2022</v>
      </c>
      <c r="B110" s="82">
        <v>4</v>
      </c>
      <c r="C110" s="82">
        <v>17</v>
      </c>
      <c r="D110" s="76">
        <v>44668</v>
      </c>
      <c r="E110" s="82" t="s">
        <v>140</v>
      </c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3"/>
      <c r="T110" s="84"/>
      <c r="U110" s="84"/>
      <c r="V110" s="84"/>
      <c r="W110" s="84"/>
      <c r="X110" s="84"/>
      <c r="Y110" s="84"/>
      <c r="Z110" s="84"/>
      <c r="AA110" s="84"/>
      <c r="AB110" s="85"/>
      <c r="AC110" s="83"/>
      <c r="AD110" s="81"/>
      <c r="AE110" s="83"/>
      <c r="AF110" s="81"/>
    </row>
    <row r="111" spans="1:32">
      <c r="A111" s="82">
        <v>2022</v>
      </c>
      <c r="B111" s="82">
        <v>4</v>
      </c>
      <c r="C111" s="82">
        <v>18</v>
      </c>
      <c r="D111" s="76">
        <v>44669</v>
      </c>
      <c r="E111" s="75" t="s">
        <v>141</v>
      </c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8"/>
      <c r="T111" s="79"/>
      <c r="U111" s="79"/>
      <c r="V111" s="79"/>
      <c r="W111" s="79"/>
      <c r="X111" s="79"/>
      <c r="Y111" s="79"/>
      <c r="Z111" s="79"/>
      <c r="AA111" s="79"/>
      <c r="AB111" s="80"/>
      <c r="AC111" s="78"/>
      <c r="AD111" s="77"/>
      <c r="AE111" s="78"/>
      <c r="AF111" s="77"/>
    </row>
    <row r="112" spans="1:32">
      <c r="A112" s="82">
        <v>2022</v>
      </c>
      <c r="B112" s="82">
        <v>4</v>
      </c>
      <c r="C112" s="82">
        <v>19</v>
      </c>
      <c r="D112" s="86">
        <v>44670</v>
      </c>
      <c r="E112" s="82" t="s">
        <v>142</v>
      </c>
      <c r="F112" s="81"/>
      <c r="G112" s="81">
        <v>1</v>
      </c>
      <c r="H112" s="81">
        <v>2</v>
      </c>
      <c r="I112" s="81">
        <v>1</v>
      </c>
      <c r="J112" s="81">
        <v>1</v>
      </c>
      <c r="K112" s="81">
        <v>2</v>
      </c>
      <c r="L112" s="81">
        <v>1</v>
      </c>
      <c r="M112" s="81">
        <v>1</v>
      </c>
      <c r="N112" s="81">
        <v>3</v>
      </c>
      <c r="O112" s="81">
        <v>1</v>
      </c>
      <c r="P112" s="81">
        <v>2</v>
      </c>
      <c r="Q112" s="98">
        <v>1</v>
      </c>
      <c r="R112" s="81">
        <v>2</v>
      </c>
      <c r="S112" s="84">
        <v>1</v>
      </c>
      <c r="T112" s="84">
        <v>1</v>
      </c>
      <c r="U112" s="84">
        <v>3</v>
      </c>
      <c r="V112" s="84">
        <v>1</v>
      </c>
      <c r="W112" s="84">
        <v>2</v>
      </c>
      <c r="X112" s="84">
        <v>2</v>
      </c>
      <c r="Y112" s="84">
        <v>2</v>
      </c>
      <c r="Z112" s="81">
        <v>1</v>
      </c>
      <c r="AA112" s="84">
        <v>2</v>
      </c>
      <c r="AB112" s="83">
        <v>2</v>
      </c>
      <c r="AC112" s="83">
        <v>2</v>
      </c>
      <c r="AD112" s="83">
        <v>2</v>
      </c>
      <c r="AE112" s="83"/>
      <c r="AF112" s="81">
        <v>2</v>
      </c>
    </row>
    <row r="113" spans="1:32">
      <c r="A113" s="82">
        <v>2022</v>
      </c>
      <c r="B113" s="82">
        <v>4</v>
      </c>
      <c r="C113" s="82">
        <v>20</v>
      </c>
      <c r="D113" s="86">
        <v>44671</v>
      </c>
      <c r="E113" s="82" t="s">
        <v>143</v>
      </c>
      <c r="F113" s="81"/>
      <c r="G113" s="81">
        <v>1</v>
      </c>
      <c r="H113" s="95">
        <v>2</v>
      </c>
      <c r="I113" s="81">
        <v>1</v>
      </c>
      <c r="J113" s="81">
        <v>1</v>
      </c>
      <c r="K113" s="81">
        <v>1</v>
      </c>
      <c r="L113" s="81">
        <v>1</v>
      </c>
      <c r="M113" s="81">
        <v>1</v>
      </c>
      <c r="N113" s="81">
        <v>3</v>
      </c>
      <c r="O113" s="81">
        <v>1</v>
      </c>
      <c r="P113" s="81">
        <v>2</v>
      </c>
      <c r="Q113" s="98">
        <v>1</v>
      </c>
      <c r="R113" s="81">
        <v>1</v>
      </c>
      <c r="S113" s="84">
        <v>1</v>
      </c>
      <c r="T113" s="84">
        <v>1</v>
      </c>
      <c r="U113" s="84">
        <v>2</v>
      </c>
      <c r="V113" s="84">
        <v>2</v>
      </c>
      <c r="W113" s="84">
        <v>2</v>
      </c>
      <c r="X113" s="84">
        <v>2</v>
      </c>
      <c r="Y113" s="84">
        <v>2</v>
      </c>
      <c r="Z113" s="81">
        <v>1</v>
      </c>
      <c r="AA113" s="84">
        <v>2</v>
      </c>
      <c r="AB113" s="83">
        <v>2</v>
      </c>
      <c r="AC113" s="83">
        <v>2</v>
      </c>
      <c r="AD113" s="83">
        <v>2</v>
      </c>
      <c r="AE113" s="83"/>
      <c r="AF113" s="81">
        <v>2</v>
      </c>
    </row>
    <row r="114" spans="1:32">
      <c r="A114" s="82">
        <v>2022</v>
      </c>
      <c r="B114" s="82">
        <v>4</v>
      </c>
      <c r="C114" s="82">
        <v>21</v>
      </c>
      <c r="D114" s="86">
        <v>44672</v>
      </c>
      <c r="E114" s="82" t="s">
        <v>144</v>
      </c>
      <c r="F114" s="81"/>
      <c r="G114" s="81">
        <v>1</v>
      </c>
      <c r="H114" s="81">
        <v>2</v>
      </c>
      <c r="I114" s="81">
        <v>1</v>
      </c>
      <c r="J114" s="81">
        <v>1</v>
      </c>
      <c r="K114" s="81">
        <v>1</v>
      </c>
      <c r="L114" s="81">
        <v>1</v>
      </c>
      <c r="M114" s="81">
        <v>1</v>
      </c>
      <c r="N114" s="81">
        <v>1</v>
      </c>
      <c r="O114" s="81">
        <v>2</v>
      </c>
      <c r="P114" s="81">
        <v>2</v>
      </c>
      <c r="Q114" s="98">
        <v>1</v>
      </c>
      <c r="R114" s="81">
        <v>1</v>
      </c>
      <c r="S114" s="99" t="s">
        <v>152</v>
      </c>
      <c r="T114" s="84">
        <v>1</v>
      </c>
      <c r="U114" s="84">
        <v>2</v>
      </c>
      <c r="V114" s="84">
        <v>2</v>
      </c>
      <c r="W114" s="84">
        <v>2</v>
      </c>
      <c r="X114" s="84">
        <v>2</v>
      </c>
      <c r="Y114" s="84">
        <v>2</v>
      </c>
      <c r="Z114" s="81">
        <v>1</v>
      </c>
      <c r="AA114" s="84">
        <v>2</v>
      </c>
      <c r="AB114" s="83">
        <v>2</v>
      </c>
      <c r="AC114" s="83">
        <v>2</v>
      </c>
      <c r="AD114" s="83">
        <v>2</v>
      </c>
      <c r="AE114" s="83"/>
      <c r="AF114" s="81">
        <v>2</v>
      </c>
    </row>
    <row r="115" spans="1:32">
      <c r="A115" s="82">
        <v>2022</v>
      </c>
      <c r="B115" s="82">
        <v>4</v>
      </c>
      <c r="C115" s="82">
        <v>22</v>
      </c>
      <c r="D115" s="86">
        <v>44673</v>
      </c>
      <c r="E115" s="82" t="s">
        <v>145</v>
      </c>
      <c r="F115" s="81"/>
      <c r="G115" s="81">
        <v>1</v>
      </c>
      <c r="H115" s="81">
        <v>2</v>
      </c>
      <c r="I115" s="81">
        <v>1</v>
      </c>
      <c r="J115" s="81">
        <v>1</v>
      </c>
      <c r="K115" s="81">
        <v>1</v>
      </c>
      <c r="L115" s="81">
        <v>3</v>
      </c>
      <c r="M115" s="81">
        <v>1</v>
      </c>
      <c r="N115" s="81">
        <v>1</v>
      </c>
      <c r="O115" s="81">
        <v>1</v>
      </c>
      <c r="P115" s="81">
        <v>3</v>
      </c>
      <c r="Q115" s="98">
        <v>1</v>
      </c>
      <c r="R115" s="81">
        <v>2</v>
      </c>
      <c r="S115" s="84">
        <v>1</v>
      </c>
      <c r="T115" s="84">
        <v>1</v>
      </c>
      <c r="U115" s="84">
        <v>2</v>
      </c>
      <c r="V115" s="84">
        <v>2</v>
      </c>
      <c r="W115" s="84">
        <v>2</v>
      </c>
      <c r="X115" s="84">
        <v>1</v>
      </c>
      <c r="Y115" s="84">
        <v>2</v>
      </c>
      <c r="Z115" s="84">
        <v>1</v>
      </c>
      <c r="AA115" s="84">
        <v>2</v>
      </c>
      <c r="AB115" s="83">
        <v>2</v>
      </c>
      <c r="AC115" s="83">
        <v>2</v>
      </c>
      <c r="AD115" s="83">
        <v>2</v>
      </c>
      <c r="AE115" s="83"/>
      <c r="AF115" s="81">
        <v>2</v>
      </c>
    </row>
    <row r="116" spans="1:32">
      <c r="A116" s="82">
        <v>2022</v>
      </c>
      <c r="B116" s="82">
        <v>4</v>
      </c>
      <c r="C116" s="82">
        <v>23</v>
      </c>
      <c r="D116" s="76">
        <v>44674</v>
      </c>
      <c r="E116" s="82" t="s">
        <v>139</v>
      </c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4"/>
      <c r="U116" s="84"/>
      <c r="V116" s="84"/>
      <c r="W116" s="84"/>
      <c r="X116" s="84"/>
      <c r="Y116" s="84"/>
      <c r="Z116" s="81"/>
      <c r="AA116" s="84"/>
      <c r="AB116" s="83"/>
      <c r="AC116" s="83"/>
      <c r="AD116" s="81"/>
      <c r="AE116" s="83"/>
      <c r="AF116" s="81"/>
    </row>
    <row r="117" spans="1:32">
      <c r="A117" s="82">
        <v>2022</v>
      </c>
      <c r="B117" s="82">
        <v>4</v>
      </c>
      <c r="C117" s="82">
        <v>24</v>
      </c>
      <c r="D117" s="76">
        <v>44675</v>
      </c>
      <c r="E117" s="82" t="s">
        <v>140</v>
      </c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3"/>
      <c r="T117" s="84"/>
      <c r="U117" s="84"/>
      <c r="V117" s="84"/>
      <c r="W117" s="84"/>
      <c r="X117" s="84"/>
      <c r="Y117" s="84"/>
      <c r="Z117" s="84"/>
      <c r="AA117" s="84"/>
      <c r="AB117" s="85"/>
      <c r="AC117" s="83"/>
      <c r="AD117" s="81"/>
      <c r="AE117" s="83"/>
      <c r="AF117" s="81"/>
    </row>
    <row r="118" spans="1:32">
      <c r="A118" s="82">
        <v>2022</v>
      </c>
      <c r="B118" s="82">
        <v>4</v>
      </c>
      <c r="C118" s="82">
        <v>25</v>
      </c>
      <c r="D118" s="86">
        <v>44676</v>
      </c>
      <c r="E118" s="82" t="s">
        <v>141</v>
      </c>
      <c r="F118" s="81"/>
      <c r="G118" s="81">
        <v>1</v>
      </c>
      <c r="H118" s="81">
        <v>2</v>
      </c>
      <c r="I118" s="81">
        <v>1</v>
      </c>
      <c r="J118" s="81">
        <v>1</v>
      </c>
      <c r="K118" s="81">
        <v>2</v>
      </c>
      <c r="L118" s="81">
        <v>1</v>
      </c>
      <c r="M118" s="81">
        <v>1</v>
      </c>
      <c r="N118" s="81">
        <v>2</v>
      </c>
      <c r="O118" s="81">
        <v>1</v>
      </c>
      <c r="P118" s="81">
        <v>2</v>
      </c>
      <c r="Q118" s="98">
        <v>1</v>
      </c>
      <c r="R118" s="81">
        <v>1</v>
      </c>
      <c r="S118" s="84">
        <v>1</v>
      </c>
      <c r="T118" s="84">
        <v>1</v>
      </c>
      <c r="U118" s="84">
        <v>2</v>
      </c>
      <c r="V118" s="84">
        <v>3</v>
      </c>
      <c r="W118" s="84">
        <v>1</v>
      </c>
      <c r="X118" s="84">
        <v>2</v>
      </c>
      <c r="Y118" s="84">
        <v>3</v>
      </c>
      <c r="Z118" s="84">
        <v>1</v>
      </c>
      <c r="AA118" s="84">
        <v>2</v>
      </c>
      <c r="AB118" s="83">
        <v>2</v>
      </c>
      <c r="AC118" s="83">
        <v>2</v>
      </c>
      <c r="AD118" s="83">
        <v>2</v>
      </c>
      <c r="AE118" s="83"/>
      <c r="AF118" s="81">
        <v>2</v>
      </c>
    </row>
    <row r="119" spans="1:32">
      <c r="A119" s="82">
        <v>2022</v>
      </c>
      <c r="B119" s="82">
        <v>4</v>
      </c>
      <c r="C119" s="82">
        <v>26</v>
      </c>
      <c r="D119" s="86">
        <v>44677</v>
      </c>
      <c r="E119" s="82" t="s">
        <v>142</v>
      </c>
      <c r="F119" s="81"/>
      <c r="G119" s="81">
        <v>1</v>
      </c>
      <c r="H119" s="81">
        <v>2</v>
      </c>
      <c r="I119" s="81">
        <v>1</v>
      </c>
      <c r="J119" s="81">
        <v>1</v>
      </c>
      <c r="K119" s="81">
        <v>1</v>
      </c>
      <c r="L119" s="81">
        <v>1</v>
      </c>
      <c r="M119" s="81">
        <v>1</v>
      </c>
      <c r="N119" s="81">
        <v>1</v>
      </c>
      <c r="O119" s="81">
        <v>1</v>
      </c>
      <c r="P119" s="81">
        <v>2</v>
      </c>
      <c r="Q119" s="89">
        <v>3</v>
      </c>
      <c r="R119" s="81">
        <v>1</v>
      </c>
      <c r="S119" s="84">
        <v>1</v>
      </c>
      <c r="T119" s="84">
        <v>3</v>
      </c>
      <c r="U119" s="84">
        <v>2</v>
      </c>
      <c r="V119" s="84">
        <v>1</v>
      </c>
      <c r="W119" s="84">
        <v>1</v>
      </c>
      <c r="X119" s="84">
        <v>2</v>
      </c>
      <c r="Y119" s="84">
        <v>2</v>
      </c>
      <c r="Z119" s="81">
        <v>1</v>
      </c>
      <c r="AA119" s="84">
        <v>2</v>
      </c>
      <c r="AB119" s="83">
        <v>2</v>
      </c>
      <c r="AC119" s="83">
        <v>2</v>
      </c>
      <c r="AD119" s="83">
        <v>2</v>
      </c>
      <c r="AE119" s="83"/>
      <c r="AF119" s="81">
        <v>2</v>
      </c>
    </row>
    <row r="120" spans="1:32">
      <c r="A120" s="82">
        <v>2022</v>
      </c>
      <c r="B120" s="82">
        <v>4</v>
      </c>
      <c r="C120" s="82">
        <v>27</v>
      </c>
      <c r="D120" s="86">
        <v>44678</v>
      </c>
      <c r="E120" s="82" t="s">
        <v>143</v>
      </c>
      <c r="F120" s="81"/>
      <c r="G120" s="81">
        <v>1</v>
      </c>
      <c r="H120" s="81">
        <v>2</v>
      </c>
      <c r="I120" s="81">
        <v>1</v>
      </c>
      <c r="J120" s="81">
        <v>1</v>
      </c>
      <c r="K120" s="81">
        <v>2</v>
      </c>
      <c r="L120" s="81">
        <v>1</v>
      </c>
      <c r="M120" s="81">
        <v>1</v>
      </c>
      <c r="N120" s="81">
        <v>1</v>
      </c>
      <c r="O120" s="81">
        <v>3</v>
      </c>
      <c r="P120" s="81">
        <v>2</v>
      </c>
      <c r="Q120" s="98">
        <v>1</v>
      </c>
      <c r="R120" s="81">
        <v>1</v>
      </c>
      <c r="S120" s="84">
        <v>1</v>
      </c>
      <c r="T120" s="84">
        <v>2</v>
      </c>
      <c r="U120" s="84">
        <v>2</v>
      </c>
      <c r="V120" s="84">
        <v>1</v>
      </c>
      <c r="W120" s="84">
        <v>1</v>
      </c>
      <c r="X120" s="84">
        <v>2</v>
      </c>
      <c r="Y120" s="84">
        <v>2</v>
      </c>
      <c r="Z120" s="81">
        <v>2</v>
      </c>
      <c r="AA120" s="84">
        <v>2</v>
      </c>
      <c r="AB120" s="83">
        <v>2</v>
      </c>
      <c r="AC120" s="83">
        <v>2</v>
      </c>
      <c r="AD120" s="83">
        <v>2</v>
      </c>
      <c r="AE120" s="83"/>
      <c r="AF120" s="81">
        <v>2</v>
      </c>
    </row>
    <row r="121" spans="1:32">
      <c r="A121" s="82">
        <v>2022</v>
      </c>
      <c r="B121" s="82">
        <v>4</v>
      </c>
      <c r="C121" s="82">
        <v>28</v>
      </c>
      <c r="D121" s="86">
        <v>44679</v>
      </c>
      <c r="E121" s="82" t="s">
        <v>144</v>
      </c>
      <c r="F121" s="81"/>
      <c r="G121" s="81">
        <v>1</v>
      </c>
      <c r="H121" s="81">
        <v>2</v>
      </c>
      <c r="I121" s="81">
        <v>1</v>
      </c>
      <c r="J121" s="81">
        <v>1</v>
      </c>
      <c r="K121" s="81">
        <v>2</v>
      </c>
      <c r="L121" s="81">
        <v>3</v>
      </c>
      <c r="M121" s="73">
        <v>3</v>
      </c>
      <c r="N121" s="81">
        <v>1</v>
      </c>
      <c r="O121" s="81">
        <v>1</v>
      </c>
      <c r="P121" s="81">
        <v>1</v>
      </c>
      <c r="Q121" s="98">
        <v>1</v>
      </c>
      <c r="R121" s="81">
        <v>1</v>
      </c>
      <c r="S121" s="84">
        <v>1</v>
      </c>
      <c r="T121" s="84">
        <v>2</v>
      </c>
      <c r="U121" s="84">
        <v>1</v>
      </c>
      <c r="V121" s="84">
        <v>1</v>
      </c>
      <c r="W121" s="84">
        <v>1</v>
      </c>
      <c r="X121" s="84">
        <v>2</v>
      </c>
      <c r="Y121" s="84">
        <v>2</v>
      </c>
      <c r="Z121" s="81">
        <v>2</v>
      </c>
      <c r="AA121" s="84">
        <v>2</v>
      </c>
      <c r="AB121" s="83">
        <v>2</v>
      </c>
      <c r="AC121" s="83">
        <v>2</v>
      </c>
      <c r="AD121" s="83">
        <v>2</v>
      </c>
      <c r="AE121" s="83"/>
      <c r="AF121" s="81">
        <v>2</v>
      </c>
    </row>
    <row r="122" spans="1:32">
      <c r="A122" s="82">
        <v>2022</v>
      </c>
      <c r="B122" s="82">
        <v>4</v>
      </c>
      <c r="C122" s="82">
        <v>29</v>
      </c>
      <c r="D122" s="86">
        <v>44680</v>
      </c>
      <c r="E122" s="82" t="s">
        <v>145</v>
      </c>
      <c r="F122" s="81"/>
      <c r="G122" s="81">
        <v>1</v>
      </c>
      <c r="H122" s="81">
        <v>1</v>
      </c>
      <c r="I122" s="81">
        <v>3</v>
      </c>
      <c r="J122" s="81">
        <v>1</v>
      </c>
      <c r="K122" s="81">
        <v>1</v>
      </c>
      <c r="L122" s="81">
        <v>2</v>
      </c>
      <c r="M122" s="73">
        <v>3</v>
      </c>
      <c r="N122" s="81">
        <v>1</v>
      </c>
      <c r="O122" s="81">
        <v>1</v>
      </c>
      <c r="P122" s="81">
        <v>2</v>
      </c>
      <c r="Q122" s="98">
        <v>1</v>
      </c>
      <c r="R122" s="81">
        <v>1</v>
      </c>
      <c r="S122" s="84">
        <v>1</v>
      </c>
      <c r="T122" s="84">
        <v>1</v>
      </c>
      <c r="U122" s="84">
        <v>2</v>
      </c>
      <c r="V122" s="84">
        <v>1</v>
      </c>
      <c r="W122" s="84">
        <v>1</v>
      </c>
      <c r="X122" s="84">
        <v>1</v>
      </c>
      <c r="Y122" s="84">
        <v>2</v>
      </c>
      <c r="Z122" s="81">
        <v>1</v>
      </c>
      <c r="AA122" s="84">
        <v>2</v>
      </c>
      <c r="AB122" s="83">
        <v>2</v>
      </c>
      <c r="AC122" s="83">
        <v>2</v>
      </c>
      <c r="AD122" s="83">
        <v>2</v>
      </c>
      <c r="AE122" s="83"/>
      <c r="AF122" s="81">
        <v>2</v>
      </c>
    </row>
    <row r="123" spans="1:32">
      <c r="A123" s="82">
        <v>2022</v>
      </c>
      <c r="B123" s="82">
        <v>4</v>
      </c>
      <c r="C123" s="82">
        <v>30</v>
      </c>
      <c r="D123" s="76">
        <v>44681</v>
      </c>
      <c r="E123" s="82" t="s">
        <v>139</v>
      </c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4"/>
      <c r="U123" s="81"/>
      <c r="V123" s="81"/>
      <c r="W123" s="84"/>
      <c r="X123" s="84"/>
      <c r="Y123" s="84"/>
      <c r="Z123" s="81"/>
      <c r="AA123" s="84"/>
      <c r="AB123" s="83"/>
      <c r="AC123" s="83"/>
      <c r="AD123" s="81"/>
      <c r="AE123" s="83"/>
      <c r="AF123" s="81"/>
    </row>
    <row r="124" spans="1:32">
      <c r="A124" s="82">
        <v>2022</v>
      </c>
      <c r="B124" s="82">
        <v>5</v>
      </c>
      <c r="C124" s="82">
        <v>1</v>
      </c>
      <c r="D124" s="76">
        <v>44682</v>
      </c>
      <c r="E124" s="82" t="s">
        <v>140</v>
      </c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3"/>
      <c r="T124" s="84"/>
      <c r="U124" s="84"/>
      <c r="V124" s="84"/>
      <c r="W124" s="84"/>
      <c r="X124" s="84"/>
      <c r="Y124" s="84"/>
      <c r="Z124" s="84"/>
      <c r="AA124" s="84"/>
      <c r="AB124" s="85"/>
      <c r="AC124" s="83"/>
      <c r="AD124" s="81"/>
      <c r="AE124" s="83"/>
      <c r="AF124" s="81"/>
    </row>
    <row r="125" spans="1:32">
      <c r="A125" s="82">
        <v>2022</v>
      </c>
      <c r="B125" s="82">
        <v>5</v>
      </c>
      <c r="C125" s="82">
        <v>2</v>
      </c>
      <c r="D125" s="86">
        <v>44683</v>
      </c>
      <c r="E125" s="82" t="s">
        <v>141</v>
      </c>
      <c r="F125" s="81"/>
      <c r="G125" s="81">
        <v>2</v>
      </c>
      <c r="H125" s="81">
        <v>3</v>
      </c>
      <c r="I125" s="81">
        <v>3</v>
      </c>
      <c r="J125" s="73">
        <v>3</v>
      </c>
      <c r="K125" s="81">
        <v>3</v>
      </c>
      <c r="L125" s="81">
        <v>3</v>
      </c>
      <c r="M125" s="73">
        <v>3</v>
      </c>
      <c r="N125" s="81">
        <v>1</v>
      </c>
      <c r="O125" s="81">
        <v>2</v>
      </c>
      <c r="P125" s="81">
        <v>3</v>
      </c>
      <c r="Q125" s="100">
        <v>3</v>
      </c>
      <c r="R125" s="81">
        <v>3</v>
      </c>
      <c r="S125" s="84">
        <v>3</v>
      </c>
      <c r="T125" s="84">
        <v>3</v>
      </c>
      <c r="U125" s="84">
        <v>3</v>
      </c>
      <c r="V125" s="84">
        <v>3</v>
      </c>
      <c r="W125" s="84">
        <v>3</v>
      </c>
      <c r="X125" s="84">
        <v>3</v>
      </c>
      <c r="Y125" s="84">
        <v>2</v>
      </c>
      <c r="Z125" s="81">
        <v>3</v>
      </c>
      <c r="AA125" s="84">
        <v>2</v>
      </c>
      <c r="AB125" s="68">
        <v>2</v>
      </c>
      <c r="AC125" s="83"/>
      <c r="AD125" s="84">
        <v>3</v>
      </c>
      <c r="AE125" s="85"/>
      <c r="AF125" s="81">
        <v>3</v>
      </c>
    </row>
    <row r="126" spans="1:32">
      <c r="A126" s="75">
        <v>2022</v>
      </c>
      <c r="B126" s="75">
        <v>5</v>
      </c>
      <c r="C126" s="75">
        <v>3</v>
      </c>
      <c r="D126" s="76">
        <v>44684</v>
      </c>
      <c r="E126" s="75" t="s">
        <v>142</v>
      </c>
      <c r="F126" s="77"/>
      <c r="G126" s="77"/>
      <c r="H126" s="77"/>
      <c r="I126" s="77"/>
      <c r="J126" s="77"/>
      <c r="K126" s="77"/>
      <c r="L126" s="77"/>
      <c r="M126" s="77"/>
      <c r="N126" s="77">
        <v>2</v>
      </c>
      <c r="O126" s="77"/>
      <c r="P126" s="77"/>
      <c r="Q126" s="77"/>
      <c r="R126" s="77"/>
      <c r="S126" s="78"/>
      <c r="T126" s="79"/>
      <c r="U126" s="79"/>
      <c r="V126" s="79"/>
      <c r="W126" s="79"/>
      <c r="X126" s="79"/>
      <c r="Y126" s="79"/>
      <c r="Z126" s="79"/>
      <c r="AA126" s="79" t="s">
        <v>153</v>
      </c>
      <c r="AB126" s="80"/>
      <c r="AC126" s="78"/>
      <c r="AD126" s="77"/>
      <c r="AE126" s="78"/>
      <c r="AF126" s="77"/>
    </row>
    <row r="127" spans="1:32">
      <c r="A127" s="82">
        <v>2022</v>
      </c>
      <c r="B127" s="82">
        <v>5</v>
      </c>
      <c r="C127" s="82">
        <v>4</v>
      </c>
      <c r="D127" s="86">
        <v>44685</v>
      </c>
      <c r="E127" s="82" t="s">
        <v>143</v>
      </c>
      <c r="F127" s="81"/>
      <c r="G127" s="81">
        <v>1</v>
      </c>
      <c r="H127" s="81">
        <v>2</v>
      </c>
      <c r="I127" s="81">
        <v>1</v>
      </c>
      <c r="J127" s="81">
        <v>1</v>
      </c>
      <c r="K127" s="95">
        <v>1</v>
      </c>
      <c r="L127" s="81">
        <v>1</v>
      </c>
      <c r="M127" s="73">
        <v>3</v>
      </c>
      <c r="N127" s="81">
        <v>1</v>
      </c>
      <c r="O127" s="81">
        <v>1</v>
      </c>
      <c r="P127" s="81">
        <v>2</v>
      </c>
      <c r="Q127" s="81">
        <v>1</v>
      </c>
      <c r="R127" s="81">
        <v>1</v>
      </c>
      <c r="S127" s="81">
        <v>1</v>
      </c>
      <c r="T127" s="84">
        <v>2</v>
      </c>
      <c r="U127" s="84">
        <v>2</v>
      </c>
      <c r="V127" s="84">
        <v>1</v>
      </c>
      <c r="W127" s="84">
        <v>2</v>
      </c>
      <c r="X127" s="84">
        <v>2</v>
      </c>
      <c r="Y127" s="84">
        <v>2</v>
      </c>
      <c r="Z127" s="81">
        <v>2</v>
      </c>
      <c r="AA127" s="84">
        <v>2</v>
      </c>
      <c r="AB127" s="83">
        <v>2</v>
      </c>
      <c r="AC127" s="83"/>
      <c r="AD127" s="83">
        <v>2</v>
      </c>
      <c r="AE127" s="83"/>
      <c r="AF127" s="81">
        <v>2</v>
      </c>
    </row>
    <row r="128" spans="1:32">
      <c r="A128" s="82">
        <v>2022</v>
      </c>
      <c r="B128" s="82">
        <v>5</v>
      </c>
      <c r="C128" s="82">
        <v>5</v>
      </c>
      <c r="D128" s="86">
        <v>44686</v>
      </c>
      <c r="E128" s="82" t="s">
        <v>144</v>
      </c>
      <c r="F128" s="81"/>
      <c r="G128" s="81">
        <v>1</v>
      </c>
      <c r="H128" s="81">
        <v>2</v>
      </c>
      <c r="I128" s="81">
        <v>1</v>
      </c>
      <c r="J128" s="81">
        <v>1</v>
      </c>
      <c r="K128" s="101">
        <v>1</v>
      </c>
      <c r="L128" s="81">
        <v>2</v>
      </c>
      <c r="M128" s="73">
        <v>3</v>
      </c>
      <c r="N128" s="81">
        <v>1</v>
      </c>
      <c r="O128" s="81">
        <v>1</v>
      </c>
      <c r="P128" s="81">
        <v>3</v>
      </c>
      <c r="Q128" s="81">
        <v>1</v>
      </c>
      <c r="R128" s="81">
        <v>1</v>
      </c>
      <c r="S128" s="81">
        <v>1</v>
      </c>
      <c r="T128" s="84">
        <v>2</v>
      </c>
      <c r="U128" s="84">
        <v>1</v>
      </c>
      <c r="V128" s="84">
        <v>1</v>
      </c>
      <c r="W128" s="84">
        <v>2</v>
      </c>
      <c r="X128" s="84">
        <v>2</v>
      </c>
      <c r="Y128" s="84">
        <v>2</v>
      </c>
      <c r="Z128" s="81">
        <v>2</v>
      </c>
      <c r="AA128" s="84">
        <v>2</v>
      </c>
      <c r="AB128" s="83">
        <v>2</v>
      </c>
      <c r="AC128" s="83"/>
      <c r="AD128" s="83">
        <v>2</v>
      </c>
      <c r="AE128" s="83"/>
      <c r="AF128" s="81">
        <v>2</v>
      </c>
    </row>
    <row r="129" spans="1:32">
      <c r="A129" s="82">
        <v>2022</v>
      </c>
      <c r="B129" s="82">
        <v>5</v>
      </c>
      <c r="C129" s="82">
        <v>6</v>
      </c>
      <c r="D129" s="86">
        <v>44687</v>
      </c>
      <c r="E129" s="82" t="s">
        <v>145</v>
      </c>
      <c r="F129" s="81"/>
      <c r="G129" s="81">
        <v>2</v>
      </c>
      <c r="H129" s="81">
        <v>2</v>
      </c>
      <c r="I129" s="81">
        <v>1</v>
      </c>
      <c r="J129" s="81">
        <v>1</v>
      </c>
      <c r="K129" s="81">
        <v>1</v>
      </c>
      <c r="L129" s="81">
        <v>1</v>
      </c>
      <c r="M129" s="81">
        <v>1</v>
      </c>
      <c r="N129" s="81">
        <v>1</v>
      </c>
      <c r="O129" s="81">
        <v>3</v>
      </c>
      <c r="P129" s="81">
        <v>2</v>
      </c>
      <c r="Q129" s="81">
        <v>1</v>
      </c>
      <c r="R129" s="81">
        <v>1</v>
      </c>
      <c r="S129" s="81">
        <v>1</v>
      </c>
      <c r="T129" s="84">
        <v>2</v>
      </c>
      <c r="U129" s="84">
        <v>2</v>
      </c>
      <c r="V129" s="84">
        <v>1</v>
      </c>
      <c r="W129" s="84">
        <v>2</v>
      </c>
      <c r="X129" s="84">
        <v>1</v>
      </c>
      <c r="Y129" s="84">
        <v>2</v>
      </c>
      <c r="Z129" s="81">
        <v>1</v>
      </c>
      <c r="AA129" s="84">
        <v>2</v>
      </c>
      <c r="AB129" s="83">
        <v>2</v>
      </c>
      <c r="AC129" s="83"/>
      <c r="AD129" s="83">
        <v>2</v>
      </c>
      <c r="AE129" s="83"/>
      <c r="AF129" s="81">
        <v>2</v>
      </c>
    </row>
    <row r="130" spans="1:32">
      <c r="A130" s="82">
        <v>2022</v>
      </c>
      <c r="B130" s="82">
        <v>5</v>
      </c>
      <c r="C130" s="82">
        <v>7</v>
      </c>
      <c r="D130" s="76">
        <v>44688</v>
      </c>
      <c r="E130" s="82" t="s">
        <v>139</v>
      </c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4"/>
      <c r="U130" s="84"/>
      <c r="V130" s="84"/>
      <c r="W130" s="84"/>
      <c r="X130" s="84"/>
      <c r="Y130" s="84"/>
      <c r="Z130" s="84"/>
      <c r="AA130" s="84"/>
      <c r="AB130" s="85"/>
      <c r="AC130" s="83"/>
      <c r="AD130" s="81"/>
      <c r="AE130" s="83"/>
      <c r="AF130" s="81"/>
    </row>
    <row r="131" spans="1:32">
      <c r="A131" s="82">
        <v>2022</v>
      </c>
      <c r="B131" s="82">
        <v>5</v>
      </c>
      <c r="C131" s="82">
        <v>8</v>
      </c>
      <c r="D131" s="76">
        <v>44689</v>
      </c>
      <c r="E131" s="82" t="s">
        <v>140</v>
      </c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3"/>
      <c r="T131" s="84"/>
      <c r="U131" s="84"/>
      <c r="V131" s="84"/>
      <c r="W131" s="84"/>
      <c r="X131" s="84"/>
      <c r="Y131" s="84"/>
      <c r="Z131" s="84"/>
      <c r="AA131" s="84"/>
      <c r="AB131" s="85"/>
      <c r="AC131" s="83"/>
      <c r="AD131" s="81"/>
      <c r="AE131" s="83"/>
      <c r="AF131" s="81"/>
    </row>
    <row r="132" spans="1:32">
      <c r="A132" s="82">
        <v>2022</v>
      </c>
      <c r="B132" s="82">
        <v>5</v>
      </c>
      <c r="C132" s="82">
        <v>9</v>
      </c>
      <c r="D132" s="86">
        <v>44690</v>
      </c>
      <c r="E132" s="82" t="s">
        <v>141</v>
      </c>
      <c r="F132" s="81"/>
      <c r="G132" s="81">
        <v>1</v>
      </c>
      <c r="H132" s="81">
        <v>2</v>
      </c>
      <c r="I132" s="81">
        <v>1</v>
      </c>
      <c r="J132" s="81">
        <v>1</v>
      </c>
      <c r="K132" s="81">
        <v>2</v>
      </c>
      <c r="L132" s="81">
        <v>1</v>
      </c>
      <c r="M132" s="81">
        <v>1</v>
      </c>
      <c r="N132" s="81">
        <v>1</v>
      </c>
      <c r="O132" s="81">
        <v>1</v>
      </c>
      <c r="P132" s="81">
        <v>3</v>
      </c>
      <c r="Q132" s="81">
        <v>1</v>
      </c>
      <c r="R132" s="81">
        <v>1</v>
      </c>
      <c r="S132" s="81">
        <v>1</v>
      </c>
      <c r="T132" s="84">
        <v>1</v>
      </c>
      <c r="U132" s="84">
        <v>2</v>
      </c>
      <c r="V132" s="84">
        <v>1</v>
      </c>
      <c r="W132" s="84">
        <v>1</v>
      </c>
      <c r="X132" s="84">
        <v>2</v>
      </c>
      <c r="Y132" s="84">
        <v>2</v>
      </c>
      <c r="Z132" s="84">
        <v>1</v>
      </c>
      <c r="AA132" s="84">
        <v>2</v>
      </c>
      <c r="AB132" s="83">
        <v>2</v>
      </c>
      <c r="AC132" s="83"/>
      <c r="AD132" s="83">
        <v>2</v>
      </c>
      <c r="AE132" s="83"/>
      <c r="AF132" s="81">
        <v>2</v>
      </c>
    </row>
    <row r="133" spans="1:32">
      <c r="A133" s="82">
        <v>2022</v>
      </c>
      <c r="B133" s="82">
        <v>5</v>
      </c>
      <c r="C133" s="82">
        <v>10</v>
      </c>
      <c r="D133" s="86">
        <v>44691</v>
      </c>
      <c r="E133" s="82" t="s">
        <v>142</v>
      </c>
      <c r="F133" s="81"/>
      <c r="G133" s="81">
        <v>1</v>
      </c>
      <c r="H133" s="81">
        <v>2</v>
      </c>
      <c r="I133" s="81">
        <v>1</v>
      </c>
      <c r="J133" s="81">
        <v>1</v>
      </c>
      <c r="K133" s="81">
        <v>1</v>
      </c>
      <c r="L133" s="81">
        <v>1</v>
      </c>
      <c r="M133" s="81">
        <v>1</v>
      </c>
      <c r="N133" s="81">
        <v>1</v>
      </c>
      <c r="O133" s="81">
        <v>1</v>
      </c>
      <c r="P133" s="81">
        <v>3</v>
      </c>
      <c r="Q133" s="81">
        <v>1</v>
      </c>
      <c r="R133" s="81">
        <v>1</v>
      </c>
      <c r="S133" s="81">
        <v>1</v>
      </c>
      <c r="T133" s="84">
        <v>1</v>
      </c>
      <c r="U133" s="84">
        <v>1</v>
      </c>
      <c r="V133" s="84">
        <v>1</v>
      </c>
      <c r="W133" s="84">
        <v>1</v>
      </c>
      <c r="X133" s="84">
        <v>2</v>
      </c>
      <c r="Y133" s="84">
        <v>2</v>
      </c>
      <c r="Z133" s="84">
        <v>1</v>
      </c>
      <c r="AA133" s="84">
        <v>2</v>
      </c>
      <c r="AB133" s="83">
        <v>2</v>
      </c>
      <c r="AC133" s="83"/>
      <c r="AD133" s="83">
        <v>2</v>
      </c>
      <c r="AE133" s="83"/>
      <c r="AF133" s="81">
        <v>2</v>
      </c>
    </row>
    <row r="134" spans="1:32">
      <c r="A134" s="82">
        <v>2022</v>
      </c>
      <c r="B134" s="82">
        <v>5</v>
      </c>
      <c r="C134" s="82">
        <v>11</v>
      </c>
      <c r="D134" s="86">
        <v>44692</v>
      </c>
      <c r="E134" s="82" t="s">
        <v>143</v>
      </c>
      <c r="F134" s="81"/>
      <c r="G134" s="81">
        <v>1</v>
      </c>
      <c r="H134" s="81">
        <v>2</v>
      </c>
      <c r="I134" s="81">
        <v>1</v>
      </c>
      <c r="J134" s="81">
        <v>1</v>
      </c>
      <c r="K134" s="81">
        <v>1</v>
      </c>
      <c r="L134" s="81">
        <v>1</v>
      </c>
      <c r="M134" s="81">
        <v>1</v>
      </c>
      <c r="N134" s="81">
        <v>1</v>
      </c>
      <c r="O134" s="81">
        <v>1</v>
      </c>
      <c r="P134" s="81">
        <v>3</v>
      </c>
      <c r="Q134" s="81">
        <v>1</v>
      </c>
      <c r="R134" s="81">
        <v>1</v>
      </c>
      <c r="S134" s="81">
        <v>1</v>
      </c>
      <c r="T134" s="84">
        <v>1</v>
      </c>
      <c r="U134" s="84">
        <v>2</v>
      </c>
      <c r="V134" s="84">
        <v>2</v>
      </c>
      <c r="W134" s="84">
        <v>1</v>
      </c>
      <c r="X134" s="84">
        <v>2</v>
      </c>
      <c r="Y134" s="84">
        <v>2</v>
      </c>
      <c r="Z134" s="84">
        <v>1</v>
      </c>
      <c r="AA134" s="84">
        <v>2</v>
      </c>
      <c r="AB134" s="83">
        <v>2</v>
      </c>
      <c r="AC134" s="83"/>
      <c r="AD134" s="83">
        <v>2</v>
      </c>
      <c r="AE134" s="83"/>
      <c r="AF134" s="81">
        <v>3</v>
      </c>
    </row>
    <row r="135" spans="1:32">
      <c r="A135" s="82">
        <v>2022</v>
      </c>
      <c r="B135" s="82">
        <v>5</v>
      </c>
      <c r="C135" s="82">
        <v>12</v>
      </c>
      <c r="D135" s="86">
        <v>44693</v>
      </c>
      <c r="E135" s="82" t="s">
        <v>144</v>
      </c>
      <c r="F135" s="81"/>
      <c r="G135" s="81">
        <v>1</v>
      </c>
      <c r="H135" s="81">
        <v>2</v>
      </c>
      <c r="I135" s="81">
        <v>1</v>
      </c>
      <c r="J135" s="81">
        <v>1</v>
      </c>
      <c r="K135" s="81">
        <v>1</v>
      </c>
      <c r="L135" s="102" t="s">
        <v>154</v>
      </c>
      <c r="M135" s="81">
        <v>1</v>
      </c>
      <c r="N135" s="81">
        <v>1</v>
      </c>
      <c r="O135" s="81">
        <v>1</v>
      </c>
      <c r="P135" s="81">
        <v>3</v>
      </c>
      <c r="Q135" s="81">
        <v>1</v>
      </c>
      <c r="R135" s="81">
        <v>1</v>
      </c>
      <c r="S135" s="81">
        <v>1</v>
      </c>
      <c r="T135" s="84">
        <v>1</v>
      </c>
      <c r="U135" s="84">
        <v>2</v>
      </c>
      <c r="V135" s="84">
        <v>1</v>
      </c>
      <c r="W135" s="84">
        <v>1</v>
      </c>
      <c r="X135" s="84">
        <v>2</v>
      </c>
      <c r="Y135" s="84">
        <v>2</v>
      </c>
      <c r="Z135" s="84">
        <v>2</v>
      </c>
      <c r="AA135" s="84">
        <v>2</v>
      </c>
      <c r="AB135" s="83">
        <v>2</v>
      </c>
      <c r="AC135" s="83"/>
      <c r="AD135" s="83">
        <v>2</v>
      </c>
      <c r="AE135" s="83"/>
      <c r="AF135" s="81">
        <v>2</v>
      </c>
    </row>
    <row r="136" spans="1:32">
      <c r="A136" s="82">
        <v>2022</v>
      </c>
      <c r="B136" s="82">
        <v>5</v>
      </c>
      <c r="C136" s="82">
        <v>13</v>
      </c>
      <c r="D136" s="86">
        <v>44694</v>
      </c>
      <c r="E136" s="82" t="s">
        <v>145</v>
      </c>
      <c r="F136" s="81"/>
      <c r="G136" s="81">
        <v>2</v>
      </c>
      <c r="H136" s="81">
        <v>2</v>
      </c>
      <c r="I136" s="81">
        <v>3</v>
      </c>
      <c r="J136" s="81">
        <v>1</v>
      </c>
      <c r="K136" s="81">
        <v>1</v>
      </c>
      <c r="L136" s="81">
        <v>3</v>
      </c>
      <c r="M136" s="81">
        <v>1</v>
      </c>
      <c r="N136" s="81">
        <v>1</v>
      </c>
      <c r="O136" s="81">
        <v>2</v>
      </c>
      <c r="P136" s="81">
        <v>3</v>
      </c>
      <c r="Q136" s="81">
        <v>1</v>
      </c>
      <c r="R136" s="81">
        <v>2</v>
      </c>
      <c r="S136" s="81">
        <v>1</v>
      </c>
      <c r="T136" s="84">
        <v>2</v>
      </c>
      <c r="U136" s="84">
        <v>2</v>
      </c>
      <c r="V136" s="84">
        <v>1</v>
      </c>
      <c r="W136" s="84">
        <v>1</v>
      </c>
      <c r="X136" s="84">
        <v>1</v>
      </c>
      <c r="Y136" s="84">
        <v>2</v>
      </c>
      <c r="Z136" s="84">
        <v>2</v>
      </c>
      <c r="AA136" s="84">
        <v>2</v>
      </c>
      <c r="AB136" s="83">
        <v>2</v>
      </c>
      <c r="AC136" s="83"/>
      <c r="AD136" s="83">
        <v>2</v>
      </c>
      <c r="AE136" s="83"/>
      <c r="AF136" s="81">
        <v>2</v>
      </c>
    </row>
    <row r="137" spans="1:32">
      <c r="A137" s="82">
        <v>2022</v>
      </c>
      <c r="B137" s="82">
        <v>5</v>
      </c>
      <c r="C137" s="82">
        <v>14</v>
      </c>
      <c r="D137" s="76">
        <v>44695</v>
      </c>
      <c r="E137" s="82" t="s">
        <v>139</v>
      </c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4"/>
      <c r="U137" s="84"/>
      <c r="V137" s="84"/>
      <c r="W137" s="84"/>
      <c r="X137" s="84"/>
      <c r="Y137" s="84"/>
      <c r="Z137" s="84"/>
      <c r="AA137" s="84"/>
      <c r="AB137" s="85"/>
      <c r="AC137" s="83"/>
      <c r="AD137" s="81"/>
      <c r="AE137" s="83"/>
      <c r="AF137" s="81"/>
    </row>
    <row r="138" spans="1:32">
      <c r="A138" s="82">
        <v>2022</v>
      </c>
      <c r="B138" s="82">
        <v>5</v>
      </c>
      <c r="C138" s="82">
        <v>15</v>
      </c>
      <c r="D138" s="76">
        <v>44696</v>
      </c>
      <c r="E138" s="82" t="s">
        <v>140</v>
      </c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3"/>
      <c r="T138" s="84"/>
      <c r="U138" s="84"/>
      <c r="V138" s="84"/>
      <c r="W138" s="84"/>
      <c r="X138" s="84"/>
      <c r="Y138" s="84"/>
      <c r="Z138" s="84"/>
      <c r="AA138" s="84"/>
      <c r="AB138" s="85"/>
      <c r="AC138" s="83"/>
      <c r="AD138" s="81"/>
      <c r="AE138" s="83"/>
      <c r="AF138" s="81"/>
    </row>
    <row r="139" spans="1:32">
      <c r="A139" s="82">
        <v>2022</v>
      </c>
      <c r="B139" s="82">
        <v>5</v>
      </c>
      <c r="C139" s="82">
        <v>16</v>
      </c>
      <c r="D139" s="86">
        <v>44697</v>
      </c>
      <c r="E139" s="82" t="s">
        <v>141</v>
      </c>
      <c r="F139" s="81"/>
      <c r="G139" s="81">
        <v>1</v>
      </c>
      <c r="H139" s="81">
        <v>2</v>
      </c>
      <c r="I139" s="81">
        <v>1</v>
      </c>
      <c r="J139" s="81">
        <v>1</v>
      </c>
      <c r="K139" s="81">
        <v>2</v>
      </c>
      <c r="L139" s="81">
        <v>1</v>
      </c>
      <c r="M139" s="81">
        <v>1</v>
      </c>
      <c r="N139" s="81">
        <v>1</v>
      </c>
      <c r="O139" s="81">
        <v>1</v>
      </c>
      <c r="P139" s="95">
        <v>2</v>
      </c>
      <c r="Q139" s="95">
        <v>1</v>
      </c>
      <c r="R139" s="95">
        <v>1</v>
      </c>
      <c r="S139" s="81">
        <v>1</v>
      </c>
      <c r="T139" s="96">
        <v>1</v>
      </c>
      <c r="U139" s="84">
        <v>2</v>
      </c>
      <c r="V139" s="84">
        <v>2</v>
      </c>
      <c r="W139" s="84">
        <v>1</v>
      </c>
      <c r="X139" s="84">
        <v>2</v>
      </c>
      <c r="Y139" s="84">
        <v>2</v>
      </c>
      <c r="Z139" s="84">
        <v>2</v>
      </c>
      <c r="AA139" s="84">
        <v>2</v>
      </c>
      <c r="AB139" s="83">
        <v>2</v>
      </c>
      <c r="AC139" s="83"/>
      <c r="AD139" s="83">
        <v>2</v>
      </c>
      <c r="AE139" s="83"/>
      <c r="AF139" s="81">
        <v>2</v>
      </c>
    </row>
    <row r="140" spans="1:32">
      <c r="A140" s="82">
        <v>2022</v>
      </c>
      <c r="B140" s="82">
        <v>5</v>
      </c>
      <c r="C140" s="82">
        <v>17</v>
      </c>
      <c r="D140" s="86">
        <v>44698</v>
      </c>
      <c r="E140" s="82" t="s">
        <v>142</v>
      </c>
      <c r="F140" s="81"/>
      <c r="G140" s="81">
        <v>1</v>
      </c>
      <c r="H140" s="81">
        <v>2</v>
      </c>
      <c r="I140" s="81">
        <v>1</v>
      </c>
      <c r="J140" s="81">
        <v>1</v>
      </c>
      <c r="K140" s="81">
        <v>1</v>
      </c>
      <c r="L140" s="81">
        <v>1</v>
      </c>
      <c r="M140" s="81">
        <v>1</v>
      </c>
      <c r="N140" s="81">
        <v>1</v>
      </c>
      <c r="O140" s="81">
        <v>1</v>
      </c>
      <c r="P140" s="95">
        <v>2</v>
      </c>
      <c r="Q140" s="95">
        <v>1</v>
      </c>
      <c r="R140" s="95">
        <v>2</v>
      </c>
      <c r="S140" s="81">
        <v>1</v>
      </c>
      <c r="T140" s="96">
        <v>1</v>
      </c>
      <c r="U140" s="84">
        <v>2</v>
      </c>
      <c r="V140" s="84">
        <v>1</v>
      </c>
      <c r="W140" s="84">
        <v>1</v>
      </c>
      <c r="X140" s="84">
        <v>2</v>
      </c>
      <c r="Y140" s="84">
        <v>2</v>
      </c>
      <c r="Z140" s="84">
        <v>1</v>
      </c>
      <c r="AA140" s="84">
        <v>1</v>
      </c>
      <c r="AB140" s="83">
        <v>2</v>
      </c>
      <c r="AC140" s="83"/>
      <c r="AD140" s="83">
        <v>2</v>
      </c>
      <c r="AE140" s="83"/>
      <c r="AF140" s="81">
        <v>2</v>
      </c>
    </row>
    <row r="141" spans="1:32">
      <c r="A141" s="82">
        <v>2022</v>
      </c>
      <c r="B141" s="82">
        <v>5</v>
      </c>
      <c r="C141" s="82">
        <v>18</v>
      </c>
      <c r="D141" s="86">
        <v>44699</v>
      </c>
      <c r="E141" s="82" t="s">
        <v>143</v>
      </c>
      <c r="F141" s="81"/>
      <c r="G141" s="81">
        <v>1</v>
      </c>
      <c r="H141" s="81">
        <v>2</v>
      </c>
      <c r="I141" s="81">
        <v>1</v>
      </c>
      <c r="J141" s="81">
        <v>1</v>
      </c>
      <c r="K141" s="81">
        <v>1</v>
      </c>
      <c r="L141" s="81">
        <v>1</v>
      </c>
      <c r="M141" s="81">
        <v>1</v>
      </c>
      <c r="N141" s="81">
        <v>1</v>
      </c>
      <c r="O141" s="81">
        <v>1</v>
      </c>
      <c r="P141" s="95">
        <v>2</v>
      </c>
      <c r="Q141" s="95">
        <v>1</v>
      </c>
      <c r="R141" s="95">
        <v>2</v>
      </c>
      <c r="S141" s="103" t="s">
        <v>155</v>
      </c>
      <c r="T141" s="96">
        <v>2</v>
      </c>
      <c r="U141" s="84">
        <v>2</v>
      </c>
      <c r="V141" s="84">
        <v>1</v>
      </c>
      <c r="W141" s="84">
        <v>1</v>
      </c>
      <c r="X141" s="84">
        <v>2</v>
      </c>
      <c r="Y141" s="84">
        <v>2</v>
      </c>
      <c r="Z141" s="84">
        <v>2</v>
      </c>
      <c r="AA141" s="84">
        <v>2</v>
      </c>
      <c r="AB141" s="83">
        <v>2</v>
      </c>
      <c r="AC141" s="83"/>
      <c r="AD141" s="83">
        <v>2</v>
      </c>
      <c r="AE141" s="83"/>
      <c r="AF141" s="81">
        <v>3</v>
      </c>
    </row>
    <row r="142" spans="1:32">
      <c r="A142" s="82">
        <v>2022</v>
      </c>
      <c r="B142" s="82">
        <v>5</v>
      </c>
      <c r="C142" s="82">
        <v>19</v>
      </c>
      <c r="D142" s="86">
        <v>44700</v>
      </c>
      <c r="E142" s="104" t="s">
        <v>144</v>
      </c>
      <c r="F142" s="81"/>
      <c r="G142" s="81">
        <v>1</v>
      </c>
      <c r="H142" s="81">
        <v>2</v>
      </c>
      <c r="I142" s="81">
        <v>1</v>
      </c>
      <c r="J142" s="81">
        <v>1</v>
      </c>
      <c r="K142" s="81">
        <v>1</v>
      </c>
      <c r="L142" s="81">
        <v>1</v>
      </c>
      <c r="M142" s="81">
        <v>1</v>
      </c>
      <c r="N142" s="81">
        <v>1</v>
      </c>
      <c r="O142" s="81">
        <v>1</v>
      </c>
      <c r="P142" s="95">
        <v>2</v>
      </c>
      <c r="Q142" s="95">
        <v>1</v>
      </c>
      <c r="R142" s="95">
        <v>1</v>
      </c>
      <c r="S142" s="103" t="s">
        <v>155</v>
      </c>
      <c r="T142" s="96">
        <v>1</v>
      </c>
      <c r="U142" s="84">
        <v>1</v>
      </c>
      <c r="V142" s="84">
        <v>1</v>
      </c>
      <c r="W142" s="84">
        <v>1</v>
      </c>
      <c r="X142" s="84">
        <v>2</v>
      </c>
      <c r="Y142" s="84">
        <v>2</v>
      </c>
      <c r="Z142" s="84">
        <v>2</v>
      </c>
      <c r="AA142" s="84">
        <v>2</v>
      </c>
      <c r="AB142" s="83">
        <v>2</v>
      </c>
      <c r="AC142" s="83"/>
      <c r="AD142" s="83">
        <v>2</v>
      </c>
      <c r="AE142" s="83"/>
      <c r="AF142" s="81">
        <v>3</v>
      </c>
    </row>
    <row r="143" spans="1:32">
      <c r="A143" s="82">
        <v>2022</v>
      </c>
      <c r="B143" s="82">
        <v>5</v>
      </c>
      <c r="C143" s="82">
        <v>20</v>
      </c>
      <c r="D143" s="86">
        <v>44701</v>
      </c>
      <c r="E143" s="104" t="s">
        <v>145</v>
      </c>
      <c r="F143" s="81"/>
      <c r="G143" s="81">
        <v>2</v>
      </c>
      <c r="H143" s="81">
        <v>2</v>
      </c>
      <c r="I143" s="81">
        <v>1</v>
      </c>
      <c r="J143" s="81">
        <v>1</v>
      </c>
      <c r="K143" s="81">
        <v>1</v>
      </c>
      <c r="L143" s="81">
        <v>2</v>
      </c>
      <c r="M143" s="81">
        <v>1</v>
      </c>
      <c r="N143" s="81">
        <v>1</v>
      </c>
      <c r="O143" s="81">
        <v>2</v>
      </c>
      <c r="P143" s="95">
        <v>1</v>
      </c>
      <c r="Q143" s="95">
        <v>1</v>
      </c>
      <c r="R143" s="95">
        <v>1</v>
      </c>
      <c r="S143" s="103" t="s">
        <v>155</v>
      </c>
      <c r="T143" s="96">
        <v>2</v>
      </c>
      <c r="U143" s="84">
        <v>2</v>
      </c>
      <c r="V143" s="84">
        <v>1</v>
      </c>
      <c r="W143" s="84">
        <v>1</v>
      </c>
      <c r="X143" s="84">
        <v>1</v>
      </c>
      <c r="Y143" s="84">
        <v>2</v>
      </c>
      <c r="Z143" s="84">
        <v>2</v>
      </c>
      <c r="AA143" s="84">
        <v>2</v>
      </c>
      <c r="AB143" s="83">
        <v>2</v>
      </c>
      <c r="AC143" s="83"/>
      <c r="AD143" s="83">
        <v>2</v>
      </c>
      <c r="AE143" s="83"/>
      <c r="AF143" s="81">
        <v>3</v>
      </c>
    </row>
    <row r="144" spans="1:32">
      <c r="A144" s="82">
        <v>2022</v>
      </c>
      <c r="B144" s="82">
        <v>5</v>
      </c>
      <c r="C144" s="82">
        <v>21</v>
      </c>
      <c r="D144" s="76">
        <v>44702</v>
      </c>
      <c r="E144" s="104" t="s">
        <v>139</v>
      </c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4"/>
      <c r="T144" s="84"/>
      <c r="U144" s="81"/>
      <c r="V144" s="84"/>
      <c r="W144" s="84"/>
      <c r="X144" s="84"/>
      <c r="Y144" s="84"/>
      <c r="Z144" s="84"/>
      <c r="AA144" s="84"/>
      <c r="AB144" s="85"/>
      <c r="AC144" s="83"/>
      <c r="AD144" s="81"/>
      <c r="AE144" s="83"/>
      <c r="AF144" s="81"/>
    </row>
    <row r="145" spans="1:32">
      <c r="A145" s="82">
        <v>2022</v>
      </c>
      <c r="B145" s="82">
        <v>5</v>
      </c>
      <c r="C145" s="82">
        <v>22</v>
      </c>
      <c r="D145" s="76">
        <v>44703</v>
      </c>
      <c r="E145" s="104" t="s">
        <v>140</v>
      </c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3"/>
      <c r="T145" s="84"/>
      <c r="U145" s="84"/>
      <c r="V145" s="84"/>
      <c r="W145" s="84"/>
      <c r="X145" s="84"/>
      <c r="Y145" s="84"/>
      <c r="Z145" s="84"/>
      <c r="AA145" s="84"/>
      <c r="AB145" s="85"/>
      <c r="AC145" s="83"/>
      <c r="AD145" s="81"/>
      <c r="AE145" s="83"/>
      <c r="AF145" s="81"/>
    </row>
    <row r="146" spans="1:32">
      <c r="A146" s="82">
        <v>2022</v>
      </c>
      <c r="B146" s="82">
        <v>5</v>
      </c>
      <c r="C146" s="82">
        <v>23</v>
      </c>
      <c r="D146" s="86">
        <v>44704</v>
      </c>
      <c r="E146" s="104" t="s">
        <v>141</v>
      </c>
      <c r="F146" s="81"/>
      <c r="G146" s="81">
        <v>1</v>
      </c>
      <c r="H146" s="81">
        <v>2</v>
      </c>
      <c r="I146" s="81">
        <v>1</v>
      </c>
      <c r="J146" s="81">
        <v>1</v>
      </c>
      <c r="K146" s="81">
        <v>1</v>
      </c>
      <c r="L146" s="81">
        <v>1</v>
      </c>
      <c r="M146" s="81">
        <v>1</v>
      </c>
      <c r="N146" s="81">
        <v>1</v>
      </c>
      <c r="O146" s="81">
        <v>1</v>
      </c>
      <c r="P146" s="81">
        <v>2</v>
      </c>
      <c r="Q146" s="81">
        <v>1</v>
      </c>
      <c r="R146" s="81">
        <v>2</v>
      </c>
      <c r="S146" s="81">
        <v>1</v>
      </c>
      <c r="T146" s="84">
        <v>1</v>
      </c>
      <c r="U146" s="84">
        <v>2</v>
      </c>
      <c r="V146" s="84">
        <v>1</v>
      </c>
      <c r="W146" s="84">
        <v>1</v>
      </c>
      <c r="X146" s="84">
        <v>2</v>
      </c>
      <c r="Y146" s="84">
        <v>2</v>
      </c>
      <c r="Z146" s="84">
        <v>1</v>
      </c>
      <c r="AA146" s="84">
        <v>2</v>
      </c>
      <c r="AB146" s="84">
        <v>2</v>
      </c>
      <c r="AC146" s="83"/>
      <c r="AD146" s="83">
        <v>2</v>
      </c>
      <c r="AE146" s="83"/>
      <c r="AF146" s="81">
        <v>2</v>
      </c>
    </row>
    <row r="147" spans="1:32">
      <c r="A147" s="82">
        <v>2022</v>
      </c>
      <c r="B147" s="82">
        <v>5</v>
      </c>
      <c r="C147" s="82">
        <v>24</v>
      </c>
      <c r="D147" s="86">
        <v>44705</v>
      </c>
      <c r="E147" s="82" t="s">
        <v>142</v>
      </c>
      <c r="F147" s="81"/>
      <c r="G147" s="81">
        <v>1</v>
      </c>
      <c r="H147" s="81">
        <v>2</v>
      </c>
      <c r="I147" s="89">
        <v>1</v>
      </c>
      <c r="J147" s="81">
        <v>1</v>
      </c>
      <c r="K147" s="81">
        <v>1</v>
      </c>
      <c r="L147" s="81">
        <v>1</v>
      </c>
      <c r="M147" s="81">
        <v>1</v>
      </c>
      <c r="N147" s="81">
        <v>1</v>
      </c>
      <c r="O147" s="81">
        <v>1</v>
      </c>
      <c r="P147" s="81">
        <v>2</v>
      </c>
      <c r="Q147" s="81">
        <v>1</v>
      </c>
      <c r="R147" s="81">
        <v>2</v>
      </c>
      <c r="S147" s="81">
        <v>1</v>
      </c>
      <c r="T147" s="84">
        <v>2</v>
      </c>
      <c r="U147" s="84">
        <v>2</v>
      </c>
      <c r="V147" s="84">
        <v>1</v>
      </c>
      <c r="W147" s="84">
        <v>1</v>
      </c>
      <c r="X147" s="84">
        <v>2</v>
      </c>
      <c r="Y147" s="84">
        <v>2</v>
      </c>
      <c r="Z147" s="84">
        <v>1</v>
      </c>
      <c r="AA147" s="84">
        <v>2</v>
      </c>
      <c r="AB147" s="84">
        <v>2</v>
      </c>
      <c r="AC147" s="83"/>
      <c r="AD147" s="83">
        <v>2</v>
      </c>
      <c r="AE147" s="83"/>
      <c r="AF147" s="81">
        <v>2</v>
      </c>
    </row>
    <row r="148" spans="1:32">
      <c r="A148" s="82">
        <v>2022</v>
      </c>
      <c r="B148" s="82">
        <v>5</v>
      </c>
      <c r="C148" s="82">
        <v>25</v>
      </c>
      <c r="D148" s="86">
        <v>44706</v>
      </c>
      <c r="E148" s="82" t="s">
        <v>143</v>
      </c>
      <c r="F148" s="81"/>
      <c r="G148" s="81">
        <v>1</v>
      </c>
      <c r="H148" s="81">
        <v>2</v>
      </c>
      <c r="I148" s="81">
        <v>1</v>
      </c>
      <c r="J148" s="81">
        <v>1</v>
      </c>
      <c r="K148" s="81">
        <v>2</v>
      </c>
      <c r="L148" s="81">
        <v>3</v>
      </c>
      <c r="M148" s="81">
        <v>1</v>
      </c>
      <c r="N148" s="81">
        <v>1</v>
      </c>
      <c r="O148" s="81">
        <v>1</v>
      </c>
      <c r="P148" s="81">
        <v>2</v>
      </c>
      <c r="Q148" s="81">
        <v>1</v>
      </c>
      <c r="R148" s="81">
        <v>3</v>
      </c>
      <c r="S148" s="81">
        <v>1</v>
      </c>
      <c r="T148" s="84">
        <v>1</v>
      </c>
      <c r="U148" s="84">
        <v>2</v>
      </c>
      <c r="V148" s="84">
        <v>1</v>
      </c>
      <c r="W148" s="96">
        <v>1</v>
      </c>
      <c r="X148" s="96">
        <v>2</v>
      </c>
      <c r="Y148" s="96">
        <v>2</v>
      </c>
      <c r="Z148" s="96">
        <v>2</v>
      </c>
      <c r="AA148" s="84">
        <v>2</v>
      </c>
      <c r="AB148" s="84">
        <v>2</v>
      </c>
      <c r="AC148" s="83"/>
      <c r="AD148" s="83">
        <v>2</v>
      </c>
      <c r="AE148" s="83"/>
      <c r="AF148" s="81">
        <v>2</v>
      </c>
    </row>
    <row r="149" spans="1:32">
      <c r="A149" s="82">
        <v>2022</v>
      </c>
      <c r="B149" s="82">
        <v>5</v>
      </c>
      <c r="C149" s="82">
        <v>26</v>
      </c>
      <c r="D149" s="86">
        <v>44707</v>
      </c>
      <c r="E149" s="82" t="s">
        <v>144</v>
      </c>
      <c r="F149" s="81"/>
      <c r="G149" s="81">
        <v>2</v>
      </c>
      <c r="H149" s="81">
        <v>2</v>
      </c>
      <c r="I149" s="81">
        <v>1</v>
      </c>
      <c r="J149" s="81">
        <v>1</v>
      </c>
      <c r="K149" s="81">
        <v>1</v>
      </c>
      <c r="L149" s="81">
        <v>1</v>
      </c>
      <c r="M149" s="81">
        <v>1</v>
      </c>
      <c r="N149" s="81">
        <v>1</v>
      </c>
      <c r="O149" s="81">
        <v>1</v>
      </c>
      <c r="P149" s="81">
        <v>2</v>
      </c>
      <c r="Q149" s="81">
        <v>1</v>
      </c>
      <c r="R149" s="81">
        <v>1</v>
      </c>
      <c r="S149" s="84">
        <v>2</v>
      </c>
      <c r="T149" s="84">
        <v>1</v>
      </c>
      <c r="U149" s="84">
        <v>2</v>
      </c>
      <c r="V149" s="84">
        <v>1</v>
      </c>
      <c r="W149" s="96">
        <v>2</v>
      </c>
      <c r="X149" s="96">
        <v>2</v>
      </c>
      <c r="Y149" s="96">
        <v>2</v>
      </c>
      <c r="Z149" s="96">
        <v>1</v>
      </c>
      <c r="AA149" s="84">
        <v>1</v>
      </c>
      <c r="AB149" s="84">
        <v>2</v>
      </c>
      <c r="AC149" s="83"/>
      <c r="AD149" s="83">
        <v>2</v>
      </c>
      <c r="AE149" s="83"/>
      <c r="AF149" s="81">
        <v>2</v>
      </c>
    </row>
    <row r="150" spans="1:32">
      <c r="A150" s="82">
        <v>2022</v>
      </c>
      <c r="B150" s="82">
        <v>5</v>
      </c>
      <c r="C150" s="82">
        <v>27</v>
      </c>
      <c r="D150" s="86">
        <v>44708</v>
      </c>
      <c r="E150" s="82" t="s">
        <v>145</v>
      </c>
      <c r="F150" s="81"/>
      <c r="G150" s="81">
        <v>1</v>
      </c>
      <c r="H150" s="81">
        <v>2</v>
      </c>
      <c r="I150" s="81">
        <v>1</v>
      </c>
      <c r="J150" s="81">
        <v>1</v>
      </c>
      <c r="K150" s="81">
        <v>3</v>
      </c>
      <c r="L150" s="81">
        <v>1</v>
      </c>
      <c r="M150" s="81">
        <v>1</v>
      </c>
      <c r="N150" s="81">
        <v>2</v>
      </c>
      <c r="O150" s="81">
        <v>1</v>
      </c>
      <c r="P150" s="81">
        <v>2</v>
      </c>
      <c r="Q150" s="81">
        <v>1</v>
      </c>
      <c r="R150" s="81">
        <v>1</v>
      </c>
      <c r="S150" s="81">
        <v>1</v>
      </c>
      <c r="T150" s="84">
        <v>2</v>
      </c>
      <c r="U150" s="84">
        <v>2</v>
      </c>
      <c r="V150" s="84">
        <v>1</v>
      </c>
      <c r="W150" s="96">
        <v>2</v>
      </c>
      <c r="X150" s="96">
        <v>1</v>
      </c>
      <c r="Y150" s="96">
        <v>2</v>
      </c>
      <c r="Z150" s="96">
        <v>1</v>
      </c>
      <c r="AA150" s="84">
        <v>1</v>
      </c>
      <c r="AB150" s="84">
        <v>2</v>
      </c>
      <c r="AC150" s="83"/>
      <c r="AD150" s="83">
        <v>2</v>
      </c>
      <c r="AE150" s="83"/>
      <c r="AF150" s="81">
        <v>2</v>
      </c>
    </row>
    <row r="151" spans="1:32">
      <c r="A151" s="82">
        <v>2022</v>
      </c>
      <c r="B151" s="82">
        <v>5</v>
      </c>
      <c r="C151" s="82">
        <v>28</v>
      </c>
      <c r="D151" s="76">
        <v>44709</v>
      </c>
      <c r="E151" s="82" t="s">
        <v>139</v>
      </c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4"/>
      <c r="T151" s="84"/>
      <c r="U151" s="81"/>
      <c r="V151" s="84"/>
      <c r="W151" s="84"/>
      <c r="X151" s="84"/>
      <c r="Y151" s="84"/>
      <c r="Z151" s="84"/>
      <c r="AA151" s="84"/>
      <c r="AB151" s="81"/>
      <c r="AC151" s="83"/>
      <c r="AD151" s="81"/>
      <c r="AE151" s="83"/>
      <c r="AF151" s="81"/>
    </row>
    <row r="152" spans="1:32">
      <c r="A152" s="82">
        <v>2022</v>
      </c>
      <c r="B152" s="82">
        <v>5</v>
      </c>
      <c r="C152" s="82">
        <v>29</v>
      </c>
      <c r="D152" s="76">
        <v>44710</v>
      </c>
      <c r="E152" s="82" t="s">
        <v>140</v>
      </c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3"/>
      <c r="T152" s="84"/>
      <c r="U152" s="84"/>
      <c r="V152" s="84"/>
      <c r="W152" s="84"/>
      <c r="X152" s="84"/>
      <c r="Y152" s="84"/>
      <c r="Z152" s="84"/>
      <c r="AA152" s="84"/>
      <c r="AB152" s="85"/>
      <c r="AC152" s="83"/>
      <c r="AD152" s="81"/>
      <c r="AE152" s="83"/>
      <c r="AF152" s="81"/>
    </row>
    <row r="153" spans="1:32">
      <c r="A153" s="82">
        <v>2022</v>
      </c>
      <c r="B153" s="82">
        <v>5</v>
      </c>
      <c r="C153" s="82">
        <v>30</v>
      </c>
      <c r="D153" s="86">
        <v>44711</v>
      </c>
      <c r="E153" s="82" t="s">
        <v>141</v>
      </c>
      <c r="F153" s="81"/>
      <c r="G153" s="81">
        <v>1</v>
      </c>
      <c r="H153" s="81">
        <v>2</v>
      </c>
      <c r="I153" s="81">
        <v>1</v>
      </c>
      <c r="J153" s="81">
        <v>1</v>
      </c>
      <c r="K153" s="81">
        <v>1</v>
      </c>
      <c r="L153" s="81">
        <v>1</v>
      </c>
      <c r="M153" s="81">
        <v>1</v>
      </c>
      <c r="N153" s="81">
        <v>1</v>
      </c>
      <c r="O153" s="81">
        <v>1</v>
      </c>
      <c r="P153" s="81">
        <v>2</v>
      </c>
      <c r="Q153" s="81">
        <v>1</v>
      </c>
      <c r="R153" s="81">
        <v>2</v>
      </c>
      <c r="S153" s="81">
        <v>1</v>
      </c>
      <c r="T153" s="84">
        <v>1</v>
      </c>
      <c r="U153" s="84">
        <v>2</v>
      </c>
      <c r="V153" s="84">
        <v>1</v>
      </c>
      <c r="W153" s="84">
        <v>2</v>
      </c>
      <c r="X153" s="84">
        <v>2</v>
      </c>
      <c r="Y153" s="84">
        <v>2</v>
      </c>
      <c r="Z153" s="84">
        <v>2</v>
      </c>
      <c r="AA153" s="84">
        <v>2</v>
      </c>
      <c r="AB153" s="84">
        <v>2</v>
      </c>
      <c r="AC153" s="83">
        <v>3</v>
      </c>
      <c r="AD153" s="83">
        <v>2</v>
      </c>
      <c r="AE153" s="83"/>
      <c r="AF153" s="81">
        <v>2</v>
      </c>
    </row>
    <row r="154" spans="1:32">
      <c r="A154" s="82">
        <v>2022</v>
      </c>
      <c r="B154" s="82">
        <v>5</v>
      </c>
      <c r="C154" s="82">
        <v>31</v>
      </c>
      <c r="D154" s="86">
        <v>44712</v>
      </c>
      <c r="E154" s="82" t="s">
        <v>142</v>
      </c>
      <c r="F154" s="81"/>
      <c r="G154" s="81">
        <v>1</v>
      </c>
      <c r="H154" s="81">
        <v>2</v>
      </c>
      <c r="I154" s="81">
        <v>1</v>
      </c>
      <c r="J154" s="81">
        <v>1</v>
      </c>
      <c r="K154" s="81">
        <v>2</v>
      </c>
      <c r="L154" s="81">
        <v>1</v>
      </c>
      <c r="M154" s="81">
        <v>1</v>
      </c>
      <c r="N154" s="81">
        <v>1</v>
      </c>
      <c r="O154" s="81">
        <v>1</v>
      </c>
      <c r="P154" s="81">
        <v>1</v>
      </c>
      <c r="Q154" s="81">
        <v>1</v>
      </c>
      <c r="R154" s="81">
        <v>2</v>
      </c>
      <c r="S154" s="81">
        <v>2</v>
      </c>
      <c r="T154" s="84">
        <v>2</v>
      </c>
      <c r="U154" s="84">
        <v>2</v>
      </c>
      <c r="V154" s="84">
        <v>1</v>
      </c>
      <c r="W154" s="84">
        <v>2</v>
      </c>
      <c r="X154" s="84">
        <v>2</v>
      </c>
      <c r="Y154" s="84">
        <v>2</v>
      </c>
      <c r="Z154" s="84">
        <v>1</v>
      </c>
      <c r="AA154" s="84">
        <v>1</v>
      </c>
      <c r="AB154" s="84">
        <v>2</v>
      </c>
      <c r="AC154" s="83">
        <v>3</v>
      </c>
      <c r="AD154" s="83">
        <v>2</v>
      </c>
      <c r="AE154" s="83"/>
      <c r="AF154" s="81">
        <v>2</v>
      </c>
    </row>
    <row r="155" spans="1:32">
      <c r="A155" s="82">
        <v>2022</v>
      </c>
      <c r="B155" s="82">
        <v>6</v>
      </c>
      <c r="C155" s="82">
        <v>1</v>
      </c>
      <c r="D155" s="86">
        <v>44713</v>
      </c>
      <c r="E155" s="82" t="s">
        <v>143</v>
      </c>
      <c r="F155" s="81"/>
      <c r="G155" s="81">
        <v>1</v>
      </c>
      <c r="H155" s="81">
        <v>2</v>
      </c>
      <c r="I155" s="81">
        <v>1</v>
      </c>
      <c r="J155" s="81">
        <v>1</v>
      </c>
      <c r="K155" s="81">
        <v>1</v>
      </c>
      <c r="L155" s="81">
        <v>1</v>
      </c>
      <c r="M155" s="81">
        <v>1</v>
      </c>
      <c r="N155" s="81">
        <v>1</v>
      </c>
      <c r="O155" s="81">
        <v>1</v>
      </c>
      <c r="P155" s="81">
        <v>1</v>
      </c>
      <c r="Q155" s="81">
        <v>1</v>
      </c>
      <c r="R155" s="81">
        <v>1</v>
      </c>
      <c r="S155" s="81">
        <v>1</v>
      </c>
      <c r="T155" s="84">
        <v>2</v>
      </c>
      <c r="U155" s="84">
        <v>2</v>
      </c>
      <c r="V155" s="84">
        <v>1</v>
      </c>
      <c r="W155" s="84">
        <v>1</v>
      </c>
      <c r="X155" s="84">
        <v>2</v>
      </c>
      <c r="Y155" s="84">
        <v>2</v>
      </c>
      <c r="Z155" s="84">
        <v>2</v>
      </c>
      <c r="AA155" s="84">
        <v>2</v>
      </c>
      <c r="AB155" s="84">
        <v>2</v>
      </c>
      <c r="AC155" s="83">
        <v>3</v>
      </c>
      <c r="AD155" s="83">
        <v>2</v>
      </c>
      <c r="AE155" s="83"/>
      <c r="AF155" s="81">
        <v>2</v>
      </c>
    </row>
    <row r="156" spans="1:32">
      <c r="A156" s="82">
        <v>2022</v>
      </c>
      <c r="B156" s="82">
        <v>6</v>
      </c>
      <c r="C156" s="82">
        <v>2</v>
      </c>
      <c r="D156" s="86">
        <v>44714</v>
      </c>
      <c r="E156" s="82" t="s">
        <v>144</v>
      </c>
      <c r="F156" s="81"/>
      <c r="G156" s="81">
        <v>1</v>
      </c>
      <c r="H156" s="81">
        <v>2</v>
      </c>
      <c r="I156" s="81">
        <v>1</v>
      </c>
      <c r="J156" s="81">
        <v>1</v>
      </c>
      <c r="K156" s="81">
        <v>1</v>
      </c>
      <c r="L156" s="81">
        <v>1</v>
      </c>
      <c r="M156" s="81">
        <v>1</v>
      </c>
      <c r="N156" s="81">
        <v>2</v>
      </c>
      <c r="O156" s="81">
        <v>1</v>
      </c>
      <c r="P156" s="81">
        <v>2</v>
      </c>
      <c r="Q156" s="81">
        <v>1</v>
      </c>
      <c r="R156" s="81">
        <v>2</v>
      </c>
      <c r="S156" s="81">
        <v>1</v>
      </c>
      <c r="T156" s="84">
        <v>1</v>
      </c>
      <c r="U156" s="83">
        <v>3</v>
      </c>
      <c r="V156" s="84">
        <v>1</v>
      </c>
      <c r="W156" s="84">
        <v>1</v>
      </c>
      <c r="X156" s="84">
        <v>2</v>
      </c>
      <c r="Y156" s="84">
        <v>2</v>
      </c>
      <c r="Z156" s="84">
        <v>2</v>
      </c>
      <c r="AA156" s="84">
        <v>1</v>
      </c>
      <c r="AB156" s="84">
        <v>2</v>
      </c>
      <c r="AC156" s="83">
        <v>3</v>
      </c>
      <c r="AD156" s="83">
        <v>2</v>
      </c>
      <c r="AE156" s="83"/>
      <c r="AF156" s="81">
        <v>2</v>
      </c>
    </row>
    <row r="157" spans="1:32">
      <c r="A157" s="75">
        <v>2022</v>
      </c>
      <c r="B157" s="75">
        <v>6</v>
      </c>
      <c r="C157" s="82">
        <v>3</v>
      </c>
      <c r="D157" s="105">
        <v>44715</v>
      </c>
      <c r="E157" s="82" t="s">
        <v>145</v>
      </c>
      <c r="F157" s="81"/>
      <c r="G157" s="81">
        <v>2</v>
      </c>
      <c r="H157" s="81">
        <v>3</v>
      </c>
      <c r="I157" s="81">
        <v>1</v>
      </c>
      <c r="J157" s="81">
        <v>1</v>
      </c>
      <c r="K157" s="81">
        <v>1</v>
      </c>
      <c r="L157" s="81">
        <v>1</v>
      </c>
      <c r="M157" s="81">
        <v>1</v>
      </c>
      <c r="N157" s="81">
        <v>1</v>
      </c>
      <c r="O157" s="81">
        <v>1</v>
      </c>
      <c r="P157" s="81">
        <v>2</v>
      </c>
      <c r="Q157" s="81">
        <v>1</v>
      </c>
      <c r="R157" s="81">
        <v>1</v>
      </c>
      <c r="S157" s="84">
        <v>2</v>
      </c>
      <c r="T157" s="84">
        <v>2</v>
      </c>
      <c r="U157" s="83">
        <v>3</v>
      </c>
      <c r="V157" s="84">
        <v>1</v>
      </c>
      <c r="W157" s="84">
        <v>1</v>
      </c>
      <c r="X157" s="84">
        <v>1</v>
      </c>
      <c r="Y157" s="84">
        <v>2</v>
      </c>
      <c r="Z157" s="84">
        <v>2</v>
      </c>
      <c r="AA157" s="84">
        <v>2</v>
      </c>
      <c r="AB157" s="84">
        <v>2</v>
      </c>
      <c r="AC157" s="83">
        <v>3</v>
      </c>
      <c r="AD157" s="83">
        <v>2</v>
      </c>
      <c r="AE157" s="83"/>
      <c r="AF157" s="81">
        <v>2</v>
      </c>
    </row>
    <row r="158" spans="1:32">
      <c r="A158" s="82">
        <v>2022</v>
      </c>
      <c r="B158" s="82">
        <v>6</v>
      </c>
      <c r="C158" s="82">
        <v>4</v>
      </c>
      <c r="D158" s="76">
        <v>44716</v>
      </c>
      <c r="E158" s="82" t="s">
        <v>139</v>
      </c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4"/>
      <c r="U158" s="84"/>
      <c r="V158" s="84"/>
      <c r="W158" s="84"/>
      <c r="X158" s="84"/>
      <c r="Y158" s="84"/>
      <c r="Z158" s="84"/>
      <c r="AA158" s="84"/>
      <c r="AB158" s="85"/>
      <c r="AC158" s="83"/>
      <c r="AD158" s="81"/>
      <c r="AE158" s="83"/>
      <c r="AF158" s="81"/>
    </row>
    <row r="159" spans="1:32">
      <c r="A159" s="82">
        <v>2022</v>
      </c>
      <c r="B159" s="82">
        <v>6</v>
      </c>
      <c r="C159" s="82">
        <v>5</v>
      </c>
      <c r="D159" s="76">
        <v>44717</v>
      </c>
      <c r="E159" s="82" t="s">
        <v>140</v>
      </c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3"/>
      <c r="T159" s="84"/>
      <c r="U159" s="84"/>
      <c r="V159" s="84"/>
      <c r="W159" s="84"/>
      <c r="X159" s="84"/>
      <c r="Y159" s="84"/>
      <c r="Z159" s="84"/>
      <c r="AA159" s="84"/>
      <c r="AB159" s="85"/>
      <c r="AC159" s="83"/>
      <c r="AD159" s="81"/>
      <c r="AE159" s="83"/>
      <c r="AF159" s="81"/>
    </row>
    <row r="160" spans="1:32">
      <c r="A160" s="82">
        <v>2022</v>
      </c>
      <c r="B160" s="82">
        <v>6</v>
      </c>
      <c r="C160" s="82">
        <v>6</v>
      </c>
      <c r="D160" s="86">
        <v>44718</v>
      </c>
      <c r="E160" s="82" t="s">
        <v>141</v>
      </c>
      <c r="F160" s="81"/>
      <c r="G160" s="81">
        <v>1</v>
      </c>
      <c r="H160" s="81">
        <v>3</v>
      </c>
      <c r="I160" s="81">
        <v>1</v>
      </c>
      <c r="J160" s="81">
        <v>1</v>
      </c>
      <c r="K160" s="81">
        <v>1</v>
      </c>
      <c r="L160" s="81">
        <v>3</v>
      </c>
      <c r="M160" s="81">
        <v>1</v>
      </c>
      <c r="N160" s="81">
        <v>1</v>
      </c>
      <c r="O160" s="81">
        <v>1</v>
      </c>
      <c r="P160" s="81">
        <v>3</v>
      </c>
      <c r="Q160" s="81">
        <v>1</v>
      </c>
      <c r="R160" s="81">
        <v>1</v>
      </c>
      <c r="S160" s="83">
        <v>3</v>
      </c>
      <c r="T160" s="84">
        <v>1</v>
      </c>
      <c r="U160" s="83">
        <v>3</v>
      </c>
      <c r="V160" s="84">
        <v>1</v>
      </c>
      <c r="W160" s="84">
        <v>1</v>
      </c>
      <c r="X160" s="84">
        <v>2</v>
      </c>
      <c r="Y160" s="84">
        <v>2</v>
      </c>
      <c r="Z160" s="84">
        <v>1</v>
      </c>
      <c r="AA160" s="84">
        <v>1</v>
      </c>
      <c r="AB160" s="84">
        <v>2</v>
      </c>
      <c r="AC160" s="83"/>
      <c r="AD160" s="83">
        <v>2</v>
      </c>
      <c r="AE160" s="83"/>
      <c r="AF160" s="81">
        <v>2</v>
      </c>
    </row>
    <row r="161" spans="1:32">
      <c r="A161" s="82">
        <v>2022</v>
      </c>
      <c r="B161" s="82">
        <v>6</v>
      </c>
      <c r="C161" s="82">
        <v>7</v>
      </c>
      <c r="D161" s="86">
        <v>44719</v>
      </c>
      <c r="E161" s="82" t="s">
        <v>142</v>
      </c>
      <c r="F161" s="81"/>
      <c r="G161" s="81">
        <v>1</v>
      </c>
      <c r="H161" s="81">
        <v>2</v>
      </c>
      <c r="I161" s="81">
        <v>1</v>
      </c>
      <c r="J161" s="81">
        <v>1</v>
      </c>
      <c r="K161" s="81">
        <v>1</v>
      </c>
      <c r="L161" s="81">
        <v>1</v>
      </c>
      <c r="M161" s="81">
        <v>1</v>
      </c>
      <c r="N161" s="81">
        <v>1</v>
      </c>
      <c r="O161" s="81">
        <v>1</v>
      </c>
      <c r="P161" s="81">
        <v>2</v>
      </c>
      <c r="Q161" s="81">
        <v>1</v>
      </c>
      <c r="R161" s="81">
        <v>1</v>
      </c>
      <c r="S161" s="84">
        <v>2</v>
      </c>
      <c r="T161" s="84">
        <v>1</v>
      </c>
      <c r="U161" s="84">
        <v>2</v>
      </c>
      <c r="V161" s="84">
        <v>1</v>
      </c>
      <c r="W161" s="84">
        <v>1</v>
      </c>
      <c r="X161" s="84">
        <v>2</v>
      </c>
      <c r="Y161" s="84">
        <v>2</v>
      </c>
      <c r="Z161" s="84">
        <v>1</v>
      </c>
      <c r="AA161" s="84">
        <v>2</v>
      </c>
      <c r="AB161" s="84">
        <v>2</v>
      </c>
      <c r="AC161" s="83"/>
      <c r="AD161" s="83">
        <v>2</v>
      </c>
      <c r="AE161" s="83"/>
      <c r="AF161" s="81">
        <v>2</v>
      </c>
    </row>
    <row r="162" spans="1:32">
      <c r="A162" s="82">
        <v>2022</v>
      </c>
      <c r="B162" s="82">
        <v>6</v>
      </c>
      <c r="C162" s="82">
        <v>8</v>
      </c>
      <c r="D162" s="86">
        <v>44720</v>
      </c>
      <c r="E162" s="82" t="s">
        <v>143</v>
      </c>
      <c r="F162" s="81"/>
      <c r="G162" s="81">
        <v>1</v>
      </c>
      <c r="H162" s="81">
        <v>2</v>
      </c>
      <c r="I162" s="81">
        <v>1</v>
      </c>
      <c r="J162" s="81">
        <v>1</v>
      </c>
      <c r="K162" s="81">
        <v>2</v>
      </c>
      <c r="L162" s="81">
        <v>1</v>
      </c>
      <c r="M162" s="81">
        <v>1</v>
      </c>
      <c r="N162" s="81">
        <v>1</v>
      </c>
      <c r="O162" s="81">
        <v>1</v>
      </c>
      <c r="P162" s="81">
        <v>2</v>
      </c>
      <c r="Q162" s="81">
        <v>1</v>
      </c>
      <c r="R162" s="81">
        <v>1</v>
      </c>
      <c r="S162" s="81">
        <v>1</v>
      </c>
      <c r="T162" s="84">
        <v>1</v>
      </c>
      <c r="U162" s="84">
        <v>2</v>
      </c>
      <c r="V162" s="84">
        <v>1</v>
      </c>
      <c r="W162" s="84">
        <v>1</v>
      </c>
      <c r="X162" s="84">
        <v>2</v>
      </c>
      <c r="Y162" s="84">
        <v>2</v>
      </c>
      <c r="Z162" s="84">
        <v>2</v>
      </c>
      <c r="AA162" s="84">
        <v>2</v>
      </c>
      <c r="AB162" s="84">
        <v>2</v>
      </c>
      <c r="AC162" s="83"/>
      <c r="AD162" s="83">
        <v>2</v>
      </c>
      <c r="AE162" s="83"/>
      <c r="AF162" s="81">
        <v>2</v>
      </c>
    </row>
    <row r="163" spans="1:32">
      <c r="A163" s="82">
        <v>2022</v>
      </c>
      <c r="B163" s="82">
        <v>6</v>
      </c>
      <c r="C163" s="82">
        <v>9</v>
      </c>
      <c r="D163" s="86">
        <v>44721</v>
      </c>
      <c r="E163" s="82" t="s">
        <v>144</v>
      </c>
      <c r="F163" s="81"/>
      <c r="G163" s="81">
        <v>2</v>
      </c>
      <c r="H163" s="81">
        <v>2</v>
      </c>
      <c r="I163" s="81">
        <v>1</v>
      </c>
      <c r="J163" s="81">
        <v>1</v>
      </c>
      <c r="K163" s="81">
        <v>1</v>
      </c>
      <c r="L163" s="81">
        <v>1</v>
      </c>
      <c r="M163" s="81">
        <v>1</v>
      </c>
      <c r="N163" s="81">
        <v>1</v>
      </c>
      <c r="O163" s="81">
        <v>3</v>
      </c>
      <c r="P163" s="81">
        <v>2</v>
      </c>
      <c r="Q163" s="81">
        <v>1</v>
      </c>
      <c r="R163" s="81">
        <v>2</v>
      </c>
      <c r="S163" s="81">
        <v>1</v>
      </c>
      <c r="T163" s="84">
        <v>2</v>
      </c>
      <c r="U163" s="84">
        <v>1</v>
      </c>
      <c r="V163" s="84">
        <v>1</v>
      </c>
      <c r="W163" s="84">
        <v>1</v>
      </c>
      <c r="X163" s="106" t="s">
        <v>156</v>
      </c>
      <c r="Y163" s="84">
        <v>2</v>
      </c>
      <c r="Z163" s="84">
        <v>2</v>
      </c>
      <c r="AA163" s="84">
        <v>2</v>
      </c>
      <c r="AB163" s="84">
        <v>2</v>
      </c>
      <c r="AC163" s="83"/>
      <c r="AD163" s="83">
        <v>2</v>
      </c>
      <c r="AE163" s="83"/>
      <c r="AF163" s="81">
        <v>2</v>
      </c>
    </row>
    <row r="164" spans="1:32">
      <c r="A164" s="82">
        <v>2022</v>
      </c>
      <c r="B164" s="82">
        <v>6</v>
      </c>
      <c r="C164" s="82">
        <v>10</v>
      </c>
      <c r="D164" s="86">
        <v>44722</v>
      </c>
      <c r="E164" s="82" t="s">
        <v>145</v>
      </c>
      <c r="F164" s="81"/>
      <c r="G164" s="81">
        <v>3</v>
      </c>
      <c r="H164" s="81">
        <v>2</v>
      </c>
      <c r="I164" s="81">
        <v>1</v>
      </c>
      <c r="J164" s="81">
        <v>1</v>
      </c>
      <c r="K164" s="81">
        <v>3</v>
      </c>
      <c r="L164" s="81">
        <v>1</v>
      </c>
      <c r="M164" s="81">
        <v>1</v>
      </c>
      <c r="N164" s="81">
        <v>1</v>
      </c>
      <c r="O164" s="81">
        <v>2</v>
      </c>
      <c r="P164" s="81">
        <v>3</v>
      </c>
      <c r="Q164" s="81">
        <v>1</v>
      </c>
      <c r="R164" s="81">
        <v>1</v>
      </c>
      <c r="S164" s="81">
        <v>1</v>
      </c>
      <c r="T164" s="84">
        <v>3</v>
      </c>
      <c r="U164" s="84">
        <v>2</v>
      </c>
      <c r="V164" s="84">
        <v>1</v>
      </c>
      <c r="W164" s="84">
        <v>1</v>
      </c>
      <c r="X164" s="106" t="s">
        <v>156</v>
      </c>
      <c r="Y164" s="84">
        <v>2</v>
      </c>
      <c r="Z164" s="84">
        <v>2</v>
      </c>
      <c r="AA164" s="84">
        <v>1</v>
      </c>
      <c r="AB164" s="84">
        <v>2</v>
      </c>
      <c r="AC164" s="83"/>
      <c r="AD164" s="83">
        <v>2</v>
      </c>
      <c r="AE164" s="83"/>
      <c r="AF164" s="81">
        <v>2</v>
      </c>
    </row>
    <row r="165" spans="1:32">
      <c r="A165" s="82">
        <v>2022</v>
      </c>
      <c r="B165" s="82">
        <v>6</v>
      </c>
      <c r="C165" s="82">
        <v>11</v>
      </c>
      <c r="D165" s="76">
        <v>44723</v>
      </c>
      <c r="E165" s="82" t="s">
        <v>139</v>
      </c>
      <c r="F165" s="81"/>
      <c r="G165" s="81"/>
      <c r="H165" s="81"/>
      <c r="I165" s="107"/>
      <c r="J165" s="81"/>
      <c r="K165" s="81"/>
      <c r="L165" s="81"/>
      <c r="M165" s="85"/>
      <c r="N165" s="81"/>
      <c r="O165" s="81"/>
      <c r="P165" s="81"/>
      <c r="Q165" s="81"/>
      <c r="R165" s="81"/>
      <c r="S165" s="84"/>
      <c r="T165" s="84"/>
      <c r="U165" s="84"/>
      <c r="V165" s="84"/>
      <c r="W165" s="84"/>
      <c r="X165" s="84"/>
      <c r="Y165" s="84"/>
      <c r="Z165" s="84"/>
      <c r="AA165" s="84"/>
      <c r="AB165" s="85"/>
      <c r="AC165" s="83"/>
      <c r="AD165" s="81"/>
      <c r="AE165" s="83"/>
      <c r="AF165" s="81"/>
    </row>
    <row r="166" spans="1:32">
      <c r="A166" s="82">
        <v>2022</v>
      </c>
      <c r="B166" s="82">
        <v>6</v>
      </c>
      <c r="C166" s="82">
        <v>12</v>
      </c>
      <c r="D166" s="76">
        <v>44724</v>
      </c>
      <c r="E166" s="82" t="s">
        <v>140</v>
      </c>
      <c r="F166" s="81"/>
      <c r="G166" s="81"/>
      <c r="H166" s="81"/>
      <c r="I166" s="107"/>
      <c r="J166" s="81"/>
      <c r="K166" s="81"/>
      <c r="L166" s="81"/>
      <c r="M166" s="81"/>
      <c r="N166" s="81"/>
      <c r="O166" s="81"/>
      <c r="P166" s="81"/>
      <c r="Q166" s="81"/>
      <c r="R166" s="81"/>
      <c r="S166" s="83"/>
      <c r="T166" s="84"/>
      <c r="U166" s="84"/>
      <c r="V166" s="84"/>
      <c r="W166" s="84"/>
      <c r="X166" s="84"/>
      <c r="Y166" s="84"/>
      <c r="Z166" s="84"/>
      <c r="AA166" s="84"/>
      <c r="AB166" s="85"/>
      <c r="AC166" s="83"/>
      <c r="AD166" s="81"/>
      <c r="AE166" s="83"/>
      <c r="AF166" s="81"/>
    </row>
    <row r="167" spans="1:32">
      <c r="A167" s="82">
        <v>2022</v>
      </c>
      <c r="B167" s="82">
        <v>6</v>
      </c>
      <c r="C167" s="82">
        <v>13</v>
      </c>
      <c r="D167" s="86">
        <v>44725</v>
      </c>
      <c r="E167" s="82" t="s">
        <v>141</v>
      </c>
      <c r="F167" s="81"/>
      <c r="G167" s="81">
        <v>3</v>
      </c>
      <c r="H167" s="81">
        <v>2</v>
      </c>
      <c r="I167" s="81">
        <v>1</v>
      </c>
      <c r="J167" s="81">
        <v>1</v>
      </c>
      <c r="K167" s="81">
        <v>1</v>
      </c>
      <c r="L167" s="81">
        <v>2</v>
      </c>
      <c r="M167" s="81">
        <v>1</v>
      </c>
      <c r="N167" s="81">
        <v>1</v>
      </c>
      <c r="O167" s="81">
        <v>1</v>
      </c>
      <c r="P167" s="81">
        <v>2</v>
      </c>
      <c r="Q167" s="81">
        <v>1</v>
      </c>
      <c r="R167" s="81">
        <v>1</v>
      </c>
      <c r="S167" s="81">
        <v>2</v>
      </c>
      <c r="T167" s="84">
        <v>3</v>
      </c>
      <c r="U167" s="84">
        <v>2</v>
      </c>
      <c r="V167" s="84">
        <v>1</v>
      </c>
      <c r="W167" s="84">
        <v>1</v>
      </c>
      <c r="X167" s="84">
        <v>2</v>
      </c>
      <c r="Y167" s="84">
        <v>3</v>
      </c>
      <c r="Z167" s="84">
        <v>1</v>
      </c>
      <c r="AA167" s="84">
        <v>1</v>
      </c>
      <c r="AB167" s="84">
        <v>2</v>
      </c>
      <c r="AC167" s="83"/>
      <c r="AD167" s="83">
        <v>2</v>
      </c>
      <c r="AE167" s="83"/>
      <c r="AF167" s="81">
        <v>2</v>
      </c>
    </row>
    <row r="168" spans="1:32">
      <c r="A168" s="82">
        <v>2022</v>
      </c>
      <c r="B168" s="82">
        <v>6</v>
      </c>
      <c r="C168" s="82">
        <v>14</v>
      </c>
      <c r="D168" s="86">
        <v>44726</v>
      </c>
      <c r="E168" s="82" t="s">
        <v>142</v>
      </c>
      <c r="F168" s="81"/>
      <c r="G168" s="81">
        <v>3</v>
      </c>
      <c r="H168" s="81">
        <v>2</v>
      </c>
      <c r="I168" s="81">
        <v>1</v>
      </c>
      <c r="J168" s="81">
        <v>1</v>
      </c>
      <c r="K168" s="81">
        <v>2</v>
      </c>
      <c r="L168" s="81">
        <v>1</v>
      </c>
      <c r="M168" s="81">
        <v>1</v>
      </c>
      <c r="N168" s="81">
        <v>1</v>
      </c>
      <c r="O168" s="81">
        <v>1</v>
      </c>
      <c r="P168" s="81">
        <v>1</v>
      </c>
      <c r="Q168" s="81">
        <v>1</v>
      </c>
      <c r="R168" s="81">
        <v>1</v>
      </c>
      <c r="S168" s="81">
        <v>1</v>
      </c>
      <c r="T168" s="84">
        <v>2</v>
      </c>
      <c r="U168" s="84">
        <v>2</v>
      </c>
      <c r="V168" s="84">
        <v>1</v>
      </c>
      <c r="W168" s="84">
        <v>1</v>
      </c>
      <c r="X168" s="84">
        <v>2</v>
      </c>
      <c r="Y168" s="84">
        <v>3</v>
      </c>
      <c r="Z168" s="84">
        <v>2</v>
      </c>
      <c r="AA168" s="84">
        <v>2</v>
      </c>
      <c r="AB168" s="84">
        <v>2</v>
      </c>
      <c r="AC168" s="83"/>
      <c r="AD168" s="83">
        <v>2</v>
      </c>
      <c r="AE168" s="83"/>
      <c r="AF168" s="81">
        <v>2</v>
      </c>
    </row>
    <row r="169" spans="1:32">
      <c r="A169" s="82">
        <v>2022</v>
      </c>
      <c r="B169" s="82">
        <v>6</v>
      </c>
      <c r="C169" s="82">
        <v>15</v>
      </c>
      <c r="D169" s="86">
        <v>44727</v>
      </c>
      <c r="E169" s="82" t="s">
        <v>143</v>
      </c>
      <c r="F169" s="81"/>
      <c r="G169" s="81">
        <v>3</v>
      </c>
      <c r="H169" s="81">
        <v>2</v>
      </c>
      <c r="I169" s="81">
        <v>1</v>
      </c>
      <c r="J169" s="81">
        <v>1</v>
      </c>
      <c r="K169" s="81">
        <v>1</v>
      </c>
      <c r="L169" s="81">
        <v>3</v>
      </c>
      <c r="M169" s="81">
        <v>3</v>
      </c>
      <c r="N169" s="81">
        <v>2</v>
      </c>
      <c r="O169" s="81">
        <v>1</v>
      </c>
      <c r="P169" s="81">
        <v>1</v>
      </c>
      <c r="Q169" s="81">
        <v>1</v>
      </c>
      <c r="R169" s="81">
        <v>1</v>
      </c>
      <c r="S169" s="81">
        <v>1</v>
      </c>
      <c r="T169" s="84">
        <v>2</v>
      </c>
      <c r="U169" s="84">
        <v>2</v>
      </c>
      <c r="V169" s="84">
        <v>1</v>
      </c>
      <c r="W169" s="84">
        <v>1</v>
      </c>
      <c r="X169" s="84">
        <v>2</v>
      </c>
      <c r="Y169" s="84">
        <v>3</v>
      </c>
      <c r="Z169" s="84">
        <v>2</v>
      </c>
      <c r="AA169" s="84">
        <v>2</v>
      </c>
      <c r="AB169" s="84">
        <v>2</v>
      </c>
      <c r="AC169" s="83">
        <v>3</v>
      </c>
      <c r="AD169" s="83">
        <v>2</v>
      </c>
      <c r="AE169" s="83"/>
      <c r="AF169" s="81">
        <v>2</v>
      </c>
    </row>
    <row r="170" spans="1:32">
      <c r="A170" s="82">
        <v>2022</v>
      </c>
      <c r="B170" s="82">
        <v>6</v>
      </c>
      <c r="C170" s="82">
        <v>16</v>
      </c>
      <c r="D170" s="76">
        <v>44728</v>
      </c>
      <c r="E170" s="75" t="s">
        <v>144</v>
      </c>
      <c r="F170" s="77"/>
      <c r="G170" s="77"/>
      <c r="H170" s="77"/>
      <c r="I170" s="77"/>
      <c r="J170" s="77"/>
      <c r="K170" s="77"/>
      <c r="L170" s="77"/>
      <c r="M170" s="80"/>
      <c r="N170" s="77">
        <v>2</v>
      </c>
      <c r="O170" s="77"/>
      <c r="P170" s="77"/>
      <c r="Q170" s="77"/>
      <c r="R170" s="77"/>
      <c r="S170" s="77"/>
      <c r="T170" s="79"/>
      <c r="U170" s="79"/>
      <c r="V170" s="79"/>
      <c r="W170" s="79"/>
      <c r="X170" s="79"/>
      <c r="Y170" s="79"/>
      <c r="Z170" s="79"/>
      <c r="AA170" s="79"/>
      <c r="AB170" s="84">
        <v>2</v>
      </c>
      <c r="AC170" s="78"/>
      <c r="AD170" s="77"/>
      <c r="AE170" s="78"/>
      <c r="AF170" s="77"/>
    </row>
    <row r="171" spans="1:32">
      <c r="A171" s="82">
        <v>2022</v>
      </c>
      <c r="B171" s="82">
        <v>6</v>
      </c>
      <c r="C171" s="82">
        <v>17</v>
      </c>
      <c r="D171" s="86">
        <v>44729</v>
      </c>
      <c r="E171" s="82" t="s">
        <v>145</v>
      </c>
      <c r="F171" s="81"/>
      <c r="G171" s="81">
        <v>3</v>
      </c>
      <c r="H171" s="81">
        <v>2</v>
      </c>
      <c r="I171" s="81">
        <v>3</v>
      </c>
      <c r="J171" s="81">
        <v>3</v>
      </c>
      <c r="K171" s="81">
        <v>3</v>
      </c>
      <c r="L171" s="81">
        <v>2</v>
      </c>
      <c r="M171" s="81">
        <v>3</v>
      </c>
      <c r="N171" s="81">
        <v>2</v>
      </c>
      <c r="O171" s="81">
        <v>1</v>
      </c>
      <c r="P171" s="81">
        <v>3</v>
      </c>
      <c r="Q171" s="81">
        <v>3</v>
      </c>
      <c r="R171" s="81">
        <v>3</v>
      </c>
      <c r="S171" s="84">
        <v>3</v>
      </c>
      <c r="T171" s="84">
        <v>3</v>
      </c>
      <c r="U171" s="84">
        <v>2</v>
      </c>
      <c r="V171" s="84">
        <v>1</v>
      </c>
      <c r="W171" s="84">
        <v>2</v>
      </c>
      <c r="X171" s="84">
        <v>3</v>
      </c>
      <c r="Y171" s="84">
        <v>3</v>
      </c>
      <c r="Z171" s="84">
        <v>3</v>
      </c>
      <c r="AA171" s="84">
        <v>3</v>
      </c>
      <c r="AB171" s="84">
        <v>2</v>
      </c>
      <c r="AC171" s="83">
        <v>3</v>
      </c>
      <c r="AD171" s="83">
        <v>2</v>
      </c>
      <c r="AE171" s="83"/>
      <c r="AF171" s="81">
        <v>2</v>
      </c>
    </row>
    <row r="172" spans="1:32">
      <c r="A172" s="82">
        <v>2022</v>
      </c>
      <c r="B172" s="82">
        <v>6</v>
      </c>
      <c r="C172" s="82">
        <v>18</v>
      </c>
      <c r="D172" s="76">
        <v>44730</v>
      </c>
      <c r="E172" s="82" t="s">
        <v>139</v>
      </c>
      <c r="F172" s="81"/>
      <c r="G172" s="81"/>
      <c r="H172" s="81"/>
      <c r="I172" s="81"/>
      <c r="J172" s="81"/>
      <c r="K172" s="81"/>
      <c r="L172" s="81"/>
      <c r="M172" s="85"/>
      <c r="N172" s="81"/>
      <c r="O172" s="81"/>
      <c r="P172" s="81"/>
      <c r="Q172" s="81"/>
      <c r="R172" s="81"/>
      <c r="S172" s="81"/>
      <c r="T172" s="84"/>
      <c r="U172" s="84"/>
      <c r="V172" s="84"/>
      <c r="W172" s="84"/>
      <c r="X172" s="84"/>
      <c r="Y172" s="84"/>
      <c r="Z172" s="84"/>
      <c r="AA172" s="84"/>
      <c r="AB172" s="85"/>
      <c r="AC172" s="83"/>
      <c r="AD172" s="81"/>
      <c r="AE172" s="83"/>
      <c r="AF172" s="81"/>
    </row>
    <row r="173" spans="1:32">
      <c r="A173" s="82">
        <v>2022</v>
      </c>
      <c r="B173" s="82">
        <v>6</v>
      </c>
      <c r="C173" s="82">
        <v>19</v>
      </c>
      <c r="D173" s="76">
        <v>44731</v>
      </c>
      <c r="E173" s="82" t="s">
        <v>140</v>
      </c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3"/>
      <c r="T173" s="84"/>
      <c r="U173" s="84"/>
      <c r="V173" s="84"/>
      <c r="W173" s="84"/>
      <c r="X173" s="84"/>
      <c r="Y173" s="84"/>
      <c r="Z173" s="84"/>
      <c r="AA173" s="84"/>
      <c r="AB173" s="85"/>
      <c r="AC173" s="83"/>
      <c r="AD173" s="81"/>
      <c r="AE173" s="83"/>
      <c r="AF173" s="81"/>
    </row>
    <row r="174" spans="1:32">
      <c r="A174" s="82">
        <v>2022</v>
      </c>
      <c r="B174" s="82">
        <v>6</v>
      </c>
      <c r="C174" s="82">
        <v>20</v>
      </c>
      <c r="D174" s="86">
        <v>44732</v>
      </c>
      <c r="E174" s="82" t="s">
        <v>141</v>
      </c>
      <c r="F174" s="81"/>
      <c r="G174" s="81">
        <v>1</v>
      </c>
      <c r="H174" s="81">
        <v>2</v>
      </c>
      <c r="I174" s="81">
        <v>1</v>
      </c>
      <c r="J174" s="81">
        <v>1</v>
      </c>
      <c r="K174" s="81">
        <v>3</v>
      </c>
      <c r="L174" s="81">
        <v>1</v>
      </c>
      <c r="M174" s="81">
        <v>1</v>
      </c>
      <c r="N174" s="81">
        <v>1</v>
      </c>
      <c r="O174" s="81">
        <v>1</v>
      </c>
      <c r="P174" s="81">
        <v>2</v>
      </c>
      <c r="Q174" s="81">
        <v>1</v>
      </c>
      <c r="R174" s="81">
        <v>1</v>
      </c>
      <c r="S174" s="81">
        <v>1</v>
      </c>
      <c r="T174" s="84">
        <v>1</v>
      </c>
      <c r="U174" s="84">
        <v>2</v>
      </c>
      <c r="V174" s="84">
        <v>1</v>
      </c>
      <c r="W174" s="84">
        <v>1</v>
      </c>
      <c r="X174" s="84">
        <v>2</v>
      </c>
      <c r="Y174" s="84">
        <v>2</v>
      </c>
      <c r="Z174" s="84">
        <v>1</v>
      </c>
      <c r="AA174" s="84">
        <v>2</v>
      </c>
      <c r="AB174" s="84">
        <v>2</v>
      </c>
      <c r="AC174" s="83">
        <v>3</v>
      </c>
      <c r="AD174" s="83">
        <v>2</v>
      </c>
      <c r="AE174" s="83"/>
      <c r="AF174" s="81">
        <v>2</v>
      </c>
    </row>
    <row r="175" spans="1:32">
      <c r="A175" s="82">
        <v>2022</v>
      </c>
      <c r="B175" s="82">
        <v>6</v>
      </c>
      <c r="C175" s="82">
        <v>21</v>
      </c>
      <c r="D175" s="86">
        <v>44733</v>
      </c>
      <c r="E175" s="82" t="s">
        <v>142</v>
      </c>
      <c r="F175" s="81"/>
      <c r="G175" s="81">
        <v>1</v>
      </c>
      <c r="H175" s="81">
        <v>2</v>
      </c>
      <c r="I175" s="81">
        <v>1</v>
      </c>
      <c r="J175" s="81">
        <v>1</v>
      </c>
      <c r="K175" s="81">
        <v>2</v>
      </c>
      <c r="L175" s="81">
        <v>1</v>
      </c>
      <c r="M175" s="81">
        <v>1</v>
      </c>
      <c r="N175" s="81">
        <v>1</v>
      </c>
      <c r="O175" s="81">
        <v>1</v>
      </c>
      <c r="P175" s="81">
        <v>1</v>
      </c>
      <c r="Q175" s="81">
        <v>1</v>
      </c>
      <c r="R175" s="81">
        <v>1</v>
      </c>
      <c r="S175" s="81">
        <v>2</v>
      </c>
      <c r="T175" s="84">
        <v>1</v>
      </c>
      <c r="U175" s="84">
        <v>2</v>
      </c>
      <c r="V175" s="84">
        <v>2</v>
      </c>
      <c r="W175" s="84">
        <v>1</v>
      </c>
      <c r="X175" s="84">
        <v>2</v>
      </c>
      <c r="Y175" s="84">
        <v>2</v>
      </c>
      <c r="Z175" s="84">
        <v>2</v>
      </c>
      <c r="AA175" s="84">
        <v>1</v>
      </c>
      <c r="AB175" s="84">
        <v>2</v>
      </c>
      <c r="AC175" s="83">
        <v>3</v>
      </c>
      <c r="AD175" s="83">
        <v>2</v>
      </c>
      <c r="AE175" s="83"/>
      <c r="AF175" s="81">
        <v>2</v>
      </c>
    </row>
    <row r="176" spans="1:32">
      <c r="A176" s="82">
        <v>2022</v>
      </c>
      <c r="B176" s="82">
        <v>6</v>
      </c>
      <c r="C176" s="82">
        <v>22</v>
      </c>
      <c r="D176" s="86">
        <v>44734</v>
      </c>
      <c r="E176" s="82" t="s">
        <v>143</v>
      </c>
      <c r="F176" s="81"/>
      <c r="G176" s="81">
        <v>1</v>
      </c>
      <c r="H176" s="81">
        <v>2</v>
      </c>
      <c r="I176" s="81">
        <v>1</v>
      </c>
      <c r="J176" s="81">
        <v>1</v>
      </c>
      <c r="K176" s="81">
        <v>2</v>
      </c>
      <c r="L176" s="81">
        <v>3</v>
      </c>
      <c r="M176" s="81">
        <v>1</v>
      </c>
      <c r="N176" s="81">
        <v>1</v>
      </c>
      <c r="O176" s="81">
        <v>1</v>
      </c>
      <c r="P176" s="81">
        <v>2</v>
      </c>
      <c r="Q176" s="81">
        <v>1</v>
      </c>
      <c r="R176" s="81">
        <v>1</v>
      </c>
      <c r="S176" s="81">
        <v>1</v>
      </c>
      <c r="T176" s="84">
        <v>1</v>
      </c>
      <c r="U176" s="84">
        <v>2</v>
      </c>
      <c r="V176" s="84">
        <v>1</v>
      </c>
      <c r="W176" s="84">
        <v>1</v>
      </c>
      <c r="X176" s="84">
        <v>2</v>
      </c>
      <c r="Y176" s="84">
        <v>2</v>
      </c>
      <c r="Z176" s="84">
        <v>2</v>
      </c>
      <c r="AA176" s="84">
        <v>2</v>
      </c>
      <c r="AB176" s="84">
        <v>2</v>
      </c>
      <c r="AC176" s="83">
        <v>3</v>
      </c>
      <c r="AD176" s="83">
        <v>2</v>
      </c>
      <c r="AE176" s="83"/>
      <c r="AF176" s="81">
        <v>2</v>
      </c>
    </row>
    <row r="177" spans="1:32">
      <c r="A177" s="82">
        <v>2022</v>
      </c>
      <c r="B177" s="82">
        <v>6</v>
      </c>
      <c r="C177" s="82">
        <v>23</v>
      </c>
      <c r="D177" s="86">
        <v>44735</v>
      </c>
      <c r="E177" s="82" t="s">
        <v>144</v>
      </c>
      <c r="F177" s="81"/>
      <c r="G177" s="81">
        <v>1</v>
      </c>
      <c r="H177" s="81">
        <v>2</v>
      </c>
      <c r="I177" s="81">
        <v>1</v>
      </c>
      <c r="J177" s="81">
        <v>1</v>
      </c>
      <c r="K177" s="81">
        <v>2</v>
      </c>
      <c r="L177" s="81">
        <v>2</v>
      </c>
      <c r="M177" s="81">
        <v>1</v>
      </c>
      <c r="N177" s="81">
        <v>1</v>
      </c>
      <c r="O177" s="81">
        <v>1</v>
      </c>
      <c r="P177" s="81">
        <v>2</v>
      </c>
      <c r="Q177" s="81">
        <v>1</v>
      </c>
      <c r="R177" s="81">
        <v>2</v>
      </c>
      <c r="S177" s="81">
        <v>1</v>
      </c>
      <c r="T177" s="84">
        <v>1</v>
      </c>
      <c r="U177" s="84">
        <v>1</v>
      </c>
      <c r="V177" s="81">
        <v>2</v>
      </c>
      <c r="W177" s="84">
        <v>1</v>
      </c>
      <c r="X177" s="84">
        <v>2</v>
      </c>
      <c r="Y177" s="84">
        <v>2</v>
      </c>
      <c r="Z177" s="84">
        <v>2</v>
      </c>
      <c r="AA177" s="84">
        <v>3</v>
      </c>
      <c r="AB177" s="84">
        <v>2</v>
      </c>
      <c r="AC177" s="83">
        <v>3</v>
      </c>
      <c r="AD177" s="83">
        <v>2</v>
      </c>
      <c r="AE177" s="83"/>
      <c r="AF177" s="81">
        <v>2</v>
      </c>
    </row>
    <row r="178" spans="1:32">
      <c r="A178" s="82">
        <v>2022</v>
      </c>
      <c r="B178" s="82">
        <v>6</v>
      </c>
      <c r="C178" s="82">
        <v>24</v>
      </c>
      <c r="D178" s="86">
        <v>44736</v>
      </c>
      <c r="E178" s="82" t="s">
        <v>145</v>
      </c>
      <c r="F178" s="81"/>
      <c r="G178" s="81">
        <v>2</v>
      </c>
      <c r="H178" s="81">
        <v>2</v>
      </c>
      <c r="I178" s="81">
        <v>1</v>
      </c>
      <c r="J178" s="81">
        <v>1</v>
      </c>
      <c r="K178" s="81">
        <v>2</v>
      </c>
      <c r="L178" s="81">
        <v>3</v>
      </c>
      <c r="M178" s="81">
        <v>1</v>
      </c>
      <c r="N178" s="81">
        <v>1</v>
      </c>
      <c r="O178" s="81">
        <v>1</v>
      </c>
      <c r="P178" s="81">
        <v>2</v>
      </c>
      <c r="Q178" s="81">
        <v>1</v>
      </c>
      <c r="R178" s="81">
        <v>1</v>
      </c>
      <c r="S178" s="81">
        <v>3</v>
      </c>
      <c r="T178" s="84">
        <v>2</v>
      </c>
      <c r="U178" s="84">
        <v>2</v>
      </c>
      <c r="V178" s="84">
        <v>2</v>
      </c>
      <c r="W178" s="84">
        <v>1</v>
      </c>
      <c r="X178" s="84">
        <v>2</v>
      </c>
      <c r="Y178" s="84">
        <v>2</v>
      </c>
      <c r="Z178" s="84">
        <v>3</v>
      </c>
      <c r="AA178" s="84">
        <v>3</v>
      </c>
      <c r="AB178" s="84">
        <v>2</v>
      </c>
      <c r="AC178" s="83">
        <v>3</v>
      </c>
      <c r="AD178" s="83">
        <v>2</v>
      </c>
      <c r="AE178" s="83"/>
      <c r="AF178" s="81">
        <v>2</v>
      </c>
    </row>
    <row r="179" spans="1:32">
      <c r="A179" s="82">
        <v>2022</v>
      </c>
      <c r="B179" s="82">
        <v>6</v>
      </c>
      <c r="C179" s="82">
        <v>25</v>
      </c>
      <c r="D179" s="76">
        <v>44737</v>
      </c>
      <c r="E179" s="82" t="s">
        <v>139</v>
      </c>
      <c r="F179" s="81"/>
      <c r="G179" s="81"/>
      <c r="H179" s="81"/>
      <c r="I179" s="81"/>
      <c r="J179" s="81"/>
      <c r="K179" s="81"/>
      <c r="L179" s="81"/>
      <c r="M179" s="85"/>
      <c r="N179" s="81"/>
      <c r="O179" s="81"/>
      <c r="P179" s="81"/>
      <c r="Q179" s="81"/>
      <c r="R179" s="81"/>
      <c r="S179" s="81"/>
      <c r="T179" s="84"/>
      <c r="U179" s="84"/>
      <c r="V179" s="84"/>
      <c r="W179" s="84"/>
      <c r="X179" s="84"/>
      <c r="Y179" s="84"/>
      <c r="Z179" s="84"/>
      <c r="AA179" s="84"/>
      <c r="AB179" s="85"/>
      <c r="AC179" s="83"/>
      <c r="AD179" s="81"/>
      <c r="AE179" s="83"/>
      <c r="AF179" s="81"/>
    </row>
    <row r="180" spans="1:32">
      <c r="A180" s="82">
        <v>2022</v>
      </c>
      <c r="B180" s="82">
        <v>6</v>
      </c>
      <c r="C180" s="82">
        <v>26</v>
      </c>
      <c r="D180" s="76">
        <v>44738</v>
      </c>
      <c r="E180" s="82" t="s">
        <v>140</v>
      </c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3"/>
      <c r="T180" s="84"/>
      <c r="U180" s="84"/>
      <c r="V180" s="84"/>
      <c r="W180" s="84"/>
      <c r="X180" s="84"/>
      <c r="Y180" s="84"/>
      <c r="Z180" s="84"/>
      <c r="AA180" s="84"/>
      <c r="AB180" s="85"/>
      <c r="AC180" s="83"/>
      <c r="AD180" s="81"/>
      <c r="AE180" s="83"/>
      <c r="AF180" s="81"/>
    </row>
    <row r="181" spans="1:32">
      <c r="A181" s="82">
        <v>2022</v>
      </c>
      <c r="B181" s="82">
        <v>6</v>
      </c>
      <c r="C181" s="82">
        <v>27</v>
      </c>
      <c r="D181" s="86">
        <v>44739</v>
      </c>
      <c r="E181" s="82" t="s">
        <v>141</v>
      </c>
      <c r="F181" s="81"/>
      <c r="G181" s="81">
        <v>1</v>
      </c>
      <c r="H181" s="81">
        <v>2</v>
      </c>
      <c r="I181" s="81">
        <v>1</v>
      </c>
      <c r="J181" s="81">
        <v>1</v>
      </c>
      <c r="K181" s="81">
        <v>2</v>
      </c>
      <c r="L181" s="81">
        <v>1</v>
      </c>
      <c r="M181" s="81">
        <v>1</v>
      </c>
      <c r="N181" s="81">
        <v>1</v>
      </c>
      <c r="O181" s="81">
        <v>1</v>
      </c>
      <c r="P181" s="81">
        <v>2</v>
      </c>
      <c r="Q181" s="81">
        <v>1</v>
      </c>
      <c r="R181" s="81">
        <v>2</v>
      </c>
      <c r="S181" s="84">
        <v>1</v>
      </c>
      <c r="T181" s="84">
        <v>2</v>
      </c>
      <c r="U181" s="81">
        <v>3</v>
      </c>
      <c r="V181" s="84">
        <v>1</v>
      </c>
      <c r="W181" s="84">
        <v>1</v>
      </c>
      <c r="X181" s="84">
        <v>2</v>
      </c>
      <c r="Y181" s="84">
        <v>2</v>
      </c>
      <c r="Z181" s="84">
        <v>1</v>
      </c>
      <c r="AA181" s="84">
        <v>3</v>
      </c>
      <c r="AB181" s="90">
        <v>1</v>
      </c>
      <c r="AC181" s="83">
        <v>3</v>
      </c>
      <c r="AD181" s="83">
        <v>2</v>
      </c>
      <c r="AE181" s="83"/>
      <c r="AF181" s="81">
        <v>2</v>
      </c>
    </row>
    <row r="182" spans="1:32">
      <c r="A182" s="82">
        <v>2022</v>
      </c>
      <c r="B182" s="82">
        <v>6</v>
      </c>
      <c r="C182" s="82">
        <v>28</v>
      </c>
      <c r="D182" s="86">
        <v>44740</v>
      </c>
      <c r="E182" s="82" t="s">
        <v>142</v>
      </c>
      <c r="F182" s="81"/>
      <c r="G182" s="81">
        <v>1</v>
      </c>
      <c r="H182" s="81">
        <v>2</v>
      </c>
      <c r="I182" s="81">
        <v>1</v>
      </c>
      <c r="J182" s="81">
        <v>1</v>
      </c>
      <c r="K182" s="81">
        <v>2</v>
      </c>
      <c r="L182" s="81">
        <v>1</v>
      </c>
      <c r="M182" s="81">
        <v>1</v>
      </c>
      <c r="N182" s="81">
        <v>1</v>
      </c>
      <c r="O182" s="81">
        <v>1</v>
      </c>
      <c r="P182" s="81">
        <v>1</v>
      </c>
      <c r="Q182" s="81">
        <v>1</v>
      </c>
      <c r="R182" s="81">
        <v>1</v>
      </c>
      <c r="S182" s="84">
        <v>1</v>
      </c>
      <c r="T182" s="84">
        <v>1</v>
      </c>
      <c r="U182" s="81">
        <v>3</v>
      </c>
      <c r="V182" s="84">
        <v>1</v>
      </c>
      <c r="W182" s="84">
        <v>1</v>
      </c>
      <c r="X182" s="84">
        <v>2</v>
      </c>
      <c r="Y182" s="84">
        <v>2</v>
      </c>
      <c r="Z182" s="84">
        <v>2</v>
      </c>
      <c r="AA182" s="84">
        <v>3</v>
      </c>
      <c r="AB182" s="84">
        <v>2</v>
      </c>
      <c r="AC182" s="83">
        <v>3</v>
      </c>
      <c r="AD182" s="83">
        <v>2</v>
      </c>
      <c r="AE182" s="83"/>
      <c r="AF182" s="81">
        <v>2</v>
      </c>
    </row>
    <row r="183" spans="1:32">
      <c r="A183" s="82">
        <v>2022</v>
      </c>
      <c r="B183" s="82">
        <v>6</v>
      </c>
      <c r="C183" s="82">
        <v>29</v>
      </c>
      <c r="D183" s="86">
        <v>44741</v>
      </c>
      <c r="E183" s="82" t="s">
        <v>143</v>
      </c>
      <c r="F183" s="81"/>
      <c r="G183" s="81">
        <v>1</v>
      </c>
      <c r="H183" s="81">
        <v>2</v>
      </c>
      <c r="I183" s="81">
        <v>1</v>
      </c>
      <c r="J183" s="81">
        <v>1</v>
      </c>
      <c r="K183" s="81">
        <v>2</v>
      </c>
      <c r="L183" s="81">
        <v>1</v>
      </c>
      <c r="M183" s="81">
        <v>1</v>
      </c>
      <c r="N183" s="81">
        <v>1</v>
      </c>
      <c r="O183" s="81">
        <v>2</v>
      </c>
      <c r="P183" s="81">
        <v>2</v>
      </c>
      <c r="Q183" s="81">
        <v>1</v>
      </c>
      <c r="R183" s="81">
        <v>1</v>
      </c>
      <c r="S183" s="84">
        <v>1</v>
      </c>
      <c r="T183" s="84">
        <v>1</v>
      </c>
      <c r="U183" s="81">
        <v>3</v>
      </c>
      <c r="V183" s="84">
        <v>1</v>
      </c>
      <c r="W183" s="84">
        <v>1</v>
      </c>
      <c r="X183" s="84">
        <v>2</v>
      </c>
      <c r="Y183" s="84">
        <v>2</v>
      </c>
      <c r="Z183" s="84">
        <v>2</v>
      </c>
      <c r="AA183" s="84">
        <v>2</v>
      </c>
      <c r="AB183" s="73">
        <v>3</v>
      </c>
      <c r="AC183" s="83"/>
      <c r="AD183" s="83">
        <v>2</v>
      </c>
      <c r="AE183" s="83"/>
      <c r="AF183" s="81">
        <v>3</v>
      </c>
    </row>
    <row r="184" spans="1:32">
      <c r="A184" s="82">
        <v>2022</v>
      </c>
      <c r="B184" s="82">
        <v>6</v>
      </c>
      <c r="C184" s="82">
        <v>30</v>
      </c>
      <c r="D184" s="86">
        <v>44742</v>
      </c>
      <c r="E184" s="82" t="s">
        <v>144</v>
      </c>
      <c r="F184" s="81"/>
      <c r="G184" s="81">
        <v>1</v>
      </c>
      <c r="H184" s="81">
        <v>2</v>
      </c>
      <c r="I184" s="81">
        <v>1</v>
      </c>
      <c r="J184" s="81">
        <v>1</v>
      </c>
      <c r="K184" s="81">
        <v>2</v>
      </c>
      <c r="L184" s="81">
        <v>3</v>
      </c>
      <c r="M184" s="81">
        <v>1</v>
      </c>
      <c r="N184" s="81">
        <v>1</v>
      </c>
      <c r="O184" s="81">
        <v>1</v>
      </c>
      <c r="P184" s="81">
        <v>2</v>
      </c>
      <c r="Q184" s="81">
        <v>1</v>
      </c>
      <c r="R184" s="81">
        <v>1</v>
      </c>
      <c r="S184" s="84">
        <v>1</v>
      </c>
      <c r="T184" s="84">
        <v>2</v>
      </c>
      <c r="U184" s="84">
        <v>2</v>
      </c>
      <c r="V184" s="84">
        <v>1</v>
      </c>
      <c r="W184" s="84">
        <v>3</v>
      </c>
      <c r="X184" s="84">
        <v>2</v>
      </c>
      <c r="Y184" s="84">
        <v>2</v>
      </c>
      <c r="Z184" s="84">
        <v>2</v>
      </c>
      <c r="AA184" s="84">
        <v>1</v>
      </c>
      <c r="AB184" s="73">
        <v>3</v>
      </c>
      <c r="AC184" s="83"/>
      <c r="AD184" s="83">
        <v>2</v>
      </c>
      <c r="AE184" s="83"/>
      <c r="AF184" s="81">
        <v>2</v>
      </c>
    </row>
    <row r="185" spans="1:32">
      <c r="A185" s="82">
        <v>2022</v>
      </c>
      <c r="B185" s="82">
        <v>7</v>
      </c>
      <c r="C185" s="82">
        <v>1</v>
      </c>
      <c r="D185" s="86">
        <v>44743</v>
      </c>
      <c r="E185" s="82" t="s">
        <v>145</v>
      </c>
      <c r="F185" s="81"/>
      <c r="G185" s="81">
        <v>2</v>
      </c>
      <c r="H185" s="81">
        <v>2</v>
      </c>
      <c r="I185" s="81">
        <v>1</v>
      </c>
      <c r="J185" s="81">
        <v>1</v>
      </c>
      <c r="K185" s="81">
        <v>2</v>
      </c>
      <c r="L185" s="81">
        <v>1</v>
      </c>
      <c r="M185" s="81">
        <v>1</v>
      </c>
      <c r="N185" s="81">
        <v>3</v>
      </c>
      <c r="O185" s="81">
        <v>1</v>
      </c>
      <c r="P185" s="81">
        <v>2</v>
      </c>
      <c r="Q185" s="81">
        <v>1</v>
      </c>
      <c r="R185" s="81">
        <v>3</v>
      </c>
      <c r="S185" s="84">
        <v>1</v>
      </c>
      <c r="T185" s="84">
        <v>1</v>
      </c>
      <c r="U185" s="84">
        <v>2</v>
      </c>
      <c r="V185" s="84">
        <v>1</v>
      </c>
      <c r="W185" s="84">
        <v>1</v>
      </c>
      <c r="X185" s="84">
        <v>1</v>
      </c>
      <c r="Y185" s="84">
        <v>2</v>
      </c>
      <c r="Z185" s="84">
        <v>1</v>
      </c>
      <c r="AA185" s="84">
        <v>1</v>
      </c>
      <c r="AB185" s="73">
        <v>3</v>
      </c>
      <c r="AC185" s="83"/>
      <c r="AD185" s="83">
        <v>2</v>
      </c>
      <c r="AE185" s="108" t="s">
        <v>150</v>
      </c>
      <c r="AF185" s="81">
        <v>2</v>
      </c>
    </row>
    <row r="186" spans="1:32">
      <c r="A186" s="82">
        <v>2022</v>
      </c>
      <c r="B186" s="82">
        <v>7</v>
      </c>
      <c r="C186" s="82">
        <v>2</v>
      </c>
      <c r="D186" s="76">
        <v>44744</v>
      </c>
      <c r="E186" s="82" t="s">
        <v>139</v>
      </c>
      <c r="F186" s="109"/>
      <c r="G186" s="81"/>
      <c r="H186" s="81"/>
      <c r="I186" s="81"/>
      <c r="J186" s="81"/>
      <c r="K186" s="81"/>
      <c r="L186" s="81"/>
      <c r="M186" s="85"/>
      <c r="N186" s="81"/>
      <c r="O186" s="81"/>
      <c r="P186" s="81"/>
      <c r="Q186" s="81"/>
      <c r="R186" s="81"/>
      <c r="S186" s="81"/>
      <c r="T186" s="84"/>
      <c r="U186" s="84"/>
      <c r="V186" s="84"/>
      <c r="W186" s="84"/>
      <c r="X186" s="84"/>
      <c r="Y186" s="84"/>
      <c r="Z186" s="84"/>
      <c r="AA186" s="84"/>
      <c r="AB186" s="85"/>
      <c r="AC186" s="83"/>
      <c r="AD186" s="81"/>
      <c r="AE186" s="83"/>
      <c r="AF186" s="81"/>
    </row>
    <row r="187" spans="1:32">
      <c r="A187" s="82">
        <v>2022</v>
      </c>
      <c r="B187" s="82">
        <v>7</v>
      </c>
      <c r="C187" s="82">
        <v>3</v>
      </c>
      <c r="D187" s="76">
        <v>44745</v>
      </c>
      <c r="E187" s="82" t="s">
        <v>140</v>
      </c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3"/>
      <c r="T187" s="84"/>
      <c r="U187" s="84"/>
      <c r="V187" s="84"/>
      <c r="W187" s="84"/>
      <c r="X187" s="84"/>
      <c r="Y187" s="84"/>
      <c r="Z187" s="84"/>
      <c r="AA187" s="84"/>
      <c r="AB187" s="85"/>
      <c r="AC187" s="83"/>
      <c r="AD187" s="81"/>
      <c r="AE187" s="83"/>
      <c r="AF187" s="81"/>
    </row>
    <row r="188" spans="1:32">
      <c r="A188" s="82">
        <v>2022</v>
      </c>
      <c r="B188" s="82">
        <v>7</v>
      </c>
      <c r="C188" s="82">
        <v>4</v>
      </c>
      <c r="D188" s="86">
        <v>44746</v>
      </c>
      <c r="E188" s="82" t="s">
        <v>141</v>
      </c>
      <c r="F188" s="81"/>
      <c r="G188" s="81">
        <v>1</v>
      </c>
      <c r="H188" s="81">
        <v>2</v>
      </c>
      <c r="I188" s="81">
        <v>3</v>
      </c>
      <c r="J188" s="81">
        <v>1</v>
      </c>
      <c r="K188" s="81">
        <v>3</v>
      </c>
      <c r="L188" s="81">
        <v>2</v>
      </c>
      <c r="M188" s="81">
        <v>1</v>
      </c>
      <c r="N188" s="81">
        <v>1</v>
      </c>
      <c r="O188" s="81">
        <v>1</v>
      </c>
      <c r="P188" s="81">
        <v>2</v>
      </c>
      <c r="Q188" s="81">
        <v>1</v>
      </c>
      <c r="R188" s="81">
        <v>2</v>
      </c>
      <c r="S188" s="84">
        <v>1</v>
      </c>
      <c r="T188" s="84">
        <v>2</v>
      </c>
      <c r="U188" s="84">
        <v>2</v>
      </c>
      <c r="V188" s="81">
        <v>3</v>
      </c>
      <c r="W188" s="84">
        <v>1</v>
      </c>
      <c r="X188" s="84">
        <v>2</v>
      </c>
      <c r="Y188" s="84">
        <v>2</v>
      </c>
      <c r="Z188" s="84">
        <v>2</v>
      </c>
      <c r="AA188" s="84">
        <v>2</v>
      </c>
      <c r="AB188" s="73">
        <v>3</v>
      </c>
      <c r="AC188" s="83"/>
      <c r="AD188" s="83">
        <v>2</v>
      </c>
      <c r="AE188" s="83">
        <v>1</v>
      </c>
      <c r="AF188" s="81">
        <v>2</v>
      </c>
    </row>
    <row r="189" spans="1:32">
      <c r="A189" s="82">
        <v>2022</v>
      </c>
      <c r="B189" s="82">
        <v>7</v>
      </c>
      <c r="C189" s="82">
        <v>5</v>
      </c>
      <c r="D189" s="86">
        <v>44747</v>
      </c>
      <c r="E189" s="82" t="s">
        <v>142</v>
      </c>
      <c r="F189" s="81"/>
      <c r="G189" s="81">
        <v>1</v>
      </c>
      <c r="H189" s="81">
        <v>2</v>
      </c>
      <c r="I189" s="81">
        <v>3</v>
      </c>
      <c r="J189" s="81">
        <v>1</v>
      </c>
      <c r="K189" s="81">
        <v>2</v>
      </c>
      <c r="L189" s="81">
        <v>1</v>
      </c>
      <c r="M189" s="81">
        <v>3</v>
      </c>
      <c r="N189" s="81">
        <v>1</v>
      </c>
      <c r="O189" s="81">
        <v>1</v>
      </c>
      <c r="P189" s="81">
        <v>2</v>
      </c>
      <c r="Q189" s="81">
        <v>1</v>
      </c>
      <c r="R189" s="81">
        <v>1</v>
      </c>
      <c r="S189" s="84">
        <v>1</v>
      </c>
      <c r="T189" s="84">
        <v>1</v>
      </c>
      <c r="U189" s="84">
        <v>2</v>
      </c>
      <c r="V189" s="81">
        <v>3</v>
      </c>
      <c r="W189" s="84">
        <v>1</v>
      </c>
      <c r="X189" s="84">
        <v>2</v>
      </c>
      <c r="Y189" s="84">
        <v>2</v>
      </c>
      <c r="Z189" s="84">
        <v>2</v>
      </c>
      <c r="AA189" s="84">
        <v>2</v>
      </c>
      <c r="AB189" s="73">
        <v>3</v>
      </c>
      <c r="AC189" s="83"/>
      <c r="AD189" s="83">
        <v>2</v>
      </c>
      <c r="AE189" s="83">
        <v>1</v>
      </c>
      <c r="AF189" s="81">
        <v>2</v>
      </c>
    </row>
    <row r="190" spans="1:32">
      <c r="A190" s="82">
        <v>2022</v>
      </c>
      <c r="B190" s="82">
        <v>7</v>
      </c>
      <c r="C190" s="82">
        <v>6</v>
      </c>
      <c r="D190" s="86">
        <v>44748</v>
      </c>
      <c r="E190" s="82" t="s">
        <v>143</v>
      </c>
      <c r="F190" s="81"/>
      <c r="G190" s="81">
        <v>1</v>
      </c>
      <c r="H190" s="81">
        <v>2</v>
      </c>
      <c r="I190" s="81">
        <v>3</v>
      </c>
      <c r="J190" s="81">
        <v>1</v>
      </c>
      <c r="K190" s="81">
        <v>2</v>
      </c>
      <c r="L190" s="81">
        <v>1</v>
      </c>
      <c r="M190" s="81">
        <v>1</v>
      </c>
      <c r="N190" s="81">
        <v>2</v>
      </c>
      <c r="O190" s="81">
        <v>1</v>
      </c>
      <c r="P190" s="81">
        <v>1</v>
      </c>
      <c r="Q190" s="81">
        <v>1</v>
      </c>
      <c r="R190" s="81">
        <v>1</v>
      </c>
      <c r="S190" s="84">
        <v>1</v>
      </c>
      <c r="T190" s="84">
        <v>1</v>
      </c>
      <c r="U190" s="84">
        <v>2</v>
      </c>
      <c r="V190" s="81">
        <v>3</v>
      </c>
      <c r="W190" s="84">
        <v>1</v>
      </c>
      <c r="X190" s="84">
        <v>2</v>
      </c>
      <c r="Y190" s="84">
        <v>2</v>
      </c>
      <c r="Z190" s="84">
        <v>2</v>
      </c>
      <c r="AA190" s="84">
        <v>2</v>
      </c>
      <c r="AB190" s="73">
        <v>3</v>
      </c>
      <c r="AC190" s="83"/>
      <c r="AD190" s="83">
        <v>2</v>
      </c>
      <c r="AE190" s="83">
        <v>1</v>
      </c>
      <c r="AF190" s="81">
        <v>2</v>
      </c>
    </row>
    <row r="191" spans="1:32">
      <c r="A191" s="82">
        <v>2022</v>
      </c>
      <c r="B191" s="82">
        <v>7</v>
      </c>
      <c r="C191" s="82">
        <v>7</v>
      </c>
      <c r="D191" s="86">
        <v>44749</v>
      </c>
      <c r="E191" s="82" t="s">
        <v>144</v>
      </c>
      <c r="F191" s="81"/>
      <c r="G191" s="81">
        <v>1</v>
      </c>
      <c r="H191" s="81">
        <v>2</v>
      </c>
      <c r="I191" s="81">
        <v>3</v>
      </c>
      <c r="J191" s="81">
        <v>1</v>
      </c>
      <c r="K191" s="81">
        <v>2</v>
      </c>
      <c r="L191" s="81">
        <v>1</v>
      </c>
      <c r="M191" s="81">
        <v>1</v>
      </c>
      <c r="N191" s="81">
        <v>1</v>
      </c>
      <c r="O191" s="81">
        <v>1</v>
      </c>
      <c r="P191" s="81">
        <v>2</v>
      </c>
      <c r="Q191" s="81">
        <v>1</v>
      </c>
      <c r="R191" s="81">
        <v>1</v>
      </c>
      <c r="S191" s="84">
        <v>1</v>
      </c>
      <c r="T191" s="84">
        <v>1</v>
      </c>
      <c r="U191" s="84">
        <v>1</v>
      </c>
      <c r="V191" s="81">
        <v>3</v>
      </c>
      <c r="W191" s="84">
        <v>1</v>
      </c>
      <c r="X191" s="84">
        <v>2</v>
      </c>
      <c r="Y191" s="84">
        <v>2</v>
      </c>
      <c r="Z191" s="84">
        <v>1</v>
      </c>
      <c r="AA191" s="84">
        <v>1</v>
      </c>
      <c r="AB191" s="73">
        <v>3</v>
      </c>
      <c r="AC191" s="83"/>
      <c r="AD191" s="83">
        <v>2</v>
      </c>
      <c r="AE191" s="83">
        <v>1</v>
      </c>
      <c r="AF191" s="81">
        <v>2</v>
      </c>
    </row>
    <row r="192" spans="1:32">
      <c r="A192" s="82">
        <v>2022</v>
      </c>
      <c r="B192" s="82">
        <v>7</v>
      </c>
      <c r="C192" s="82">
        <v>8</v>
      </c>
      <c r="D192" s="86">
        <v>44750</v>
      </c>
      <c r="E192" s="82" t="s">
        <v>145</v>
      </c>
      <c r="F192" s="81"/>
      <c r="G192" s="81">
        <v>2</v>
      </c>
      <c r="H192" s="81">
        <v>2</v>
      </c>
      <c r="I192" s="81">
        <v>3</v>
      </c>
      <c r="J192" s="81">
        <v>1</v>
      </c>
      <c r="K192" s="81">
        <v>2</v>
      </c>
      <c r="L192" s="81">
        <v>1</v>
      </c>
      <c r="M192" s="81">
        <v>1</v>
      </c>
      <c r="N192" s="81">
        <v>1</v>
      </c>
      <c r="O192" s="81">
        <v>2</v>
      </c>
      <c r="P192" s="81">
        <v>2</v>
      </c>
      <c r="Q192" s="81">
        <v>1</v>
      </c>
      <c r="R192" s="81">
        <v>1</v>
      </c>
      <c r="S192" s="84">
        <v>1</v>
      </c>
      <c r="T192" s="84">
        <v>1</v>
      </c>
      <c r="U192" s="84">
        <v>2</v>
      </c>
      <c r="V192" s="81">
        <v>3</v>
      </c>
      <c r="W192" s="84">
        <v>1</v>
      </c>
      <c r="X192" s="84">
        <v>2</v>
      </c>
      <c r="Y192" s="84">
        <v>2</v>
      </c>
      <c r="Z192" s="84">
        <v>1</v>
      </c>
      <c r="AA192" s="84">
        <v>2</v>
      </c>
      <c r="AB192" s="73">
        <v>3</v>
      </c>
      <c r="AC192" s="83"/>
      <c r="AD192" s="83">
        <v>2</v>
      </c>
      <c r="AE192" s="83">
        <v>1</v>
      </c>
      <c r="AF192" s="81">
        <v>2</v>
      </c>
    </row>
    <row r="193" spans="1:32">
      <c r="A193" s="82">
        <v>2022</v>
      </c>
      <c r="B193" s="82">
        <v>7</v>
      </c>
      <c r="C193" s="82">
        <v>9</v>
      </c>
      <c r="D193" s="76">
        <v>44751</v>
      </c>
      <c r="E193" s="82" t="s">
        <v>139</v>
      </c>
      <c r="F193" s="109"/>
      <c r="G193" s="81"/>
      <c r="H193" s="81"/>
      <c r="I193" s="81"/>
      <c r="J193" s="81"/>
      <c r="K193" s="81"/>
      <c r="L193" s="81"/>
      <c r="M193" s="85"/>
      <c r="N193" s="81"/>
      <c r="O193" s="81"/>
      <c r="P193" s="81"/>
      <c r="Q193" s="81"/>
      <c r="R193" s="81"/>
      <c r="S193" s="81"/>
      <c r="T193" s="84"/>
      <c r="U193" s="84"/>
      <c r="V193" s="84"/>
      <c r="W193" s="84"/>
      <c r="X193" s="84"/>
      <c r="Y193" s="84"/>
      <c r="Z193" s="84"/>
      <c r="AA193" s="84"/>
      <c r="AB193" s="85"/>
      <c r="AC193" s="83"/>
      <c r="AD193" s="81"/>
      <c r="AE193" s="83"/>
      <c r="AF193" s="81"/>
    </row>
    <row r="194" spans="1:32">
      <c r="A194" s="82">
        <v>2022</v>
      </c>
      <c r="B194" s="82">
        <v>7</v>
      </c>
      <c r="C194" s="82">
        <v>10</v>
      </c>
      <c r="D194" s="76">
        <v>44752</v>
      </c>
      <c r="E194" s="82" t="s">
        <v>140</v>
      </c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110"/>
      <c r="T194" s="84"/>
      <c r="U194" s="84"/>
      <c r="V194" s="84"/>
      <c r="W194" s="84"/>
      <c r="X194" s="84"/>
      <c r="Y194" s="84"/>
      <c r="Z194" s="84"/>
      <c r="AA194" s="84"/>
      <c r="AB194" s="85"/>
      <c r="AC194" s="83"/>
      <c r="AD194" s="81"/>
      <c r="AE194" s="83"/>
      <c r="AF194" s="81"/>
    </row>
    <row r="195" spans="1:32">
      <c r="A195" s="82">
        <v>2022</v>
      </c>
      <c r="B195" s="82">
        <v>7</v>
      </c>
      <c r="C195" s="82">
        <v>11</v>
      </c>
      <c r="D195" s="86">
        <v>44753</v>
      </c>
      <c r="E195" s="82" t="s">
        <v>141</v>
      </c>
      <c r="F195" s="81"/>
      <c r="G195" s="81">
        <v>1</v>
      </c>
      <c r="H195" s="81">
        <v>3</v>
      </c>
      <c r="I195" s="81">
        <v>3</v>
      </c>
      <c r="J195" s="81">
        <v>1</v>
      </c>
      <c r="K195" s="81">
        <v>2</v>
      </c>
      <c r="L195" s="81">
        <v>3</v>
      </c>
      <c r="M195" s="81">
        <v>1</v>
      </c>
      <c r="N195" s="81">
        <v>2</v>
      </c>
      <c r="O195" s="81">
        <v>1</v>
      </c>
      <c r="P195" s="81">
        <v>2</v>
      </c>
      <c r="Q195" s="81">
        <v>3</v>
      </c>
      <c r="R195" s="83">
        <v>1</v>
      </c>
      <c r="S195" s="81">
        <v>2</v>
      </c>
      <c r="T195" s="84">
        <v>3</v>
      </c>
      <c r="U195" s="84">
        <v>1</v>
      </c>
      <c r="V195" s="81">
        <v>3</v>
      </c>
      <c r="W195" s="84">
        <v>1</v>
      </c>
      <c r="X195" s="84">
        <v>3</v>
      </c>
      <c r="Y195" s="84">
        <v>2</v>
      </c>
      <c r="Z195" s="84">
        <v>2</v>
      </c>
      <c r="AA195" s="84">
        <v>2</v>
      </c>
      <c r="AB195" s="84">
        <v>2</v>
      </c>
      <c r="AC195" s="83"/>
      <c r="AD195" s="83">
        <v>2</v>
      </c>
      <c r="AE195" s="83">
        <v>1</v>
      </c>
      <c r="AF195" s="81">
        <v>2</v>
      </c>
    </row>
    <row r="196" spans="1:32">
      <c r="A196" s="82">
        <v>2022</v>
      </c>
      <c r="B196" s="82">
        <v>7</v>
      </c>
      <c r="C196" s="82">
        <v>12</v>
      </c>
      <c r="D196" s="86">
        <v>44754</v>
      </c>
      <c r="E196" s="82" t="s">
        <v>142</v>
      </c>
      <c r="F196" s="81"/>
      <c r="G196" s="81">
        <v>1</v>
      </c>
      <c r="H196" s="81">
        <v>3</v>
      </c>
      <c r="I196" s="81">
        <v>3</v>
      </c>
      <c r="J196" s="81">
        <v>1</v>
      </c>
      <c r="K196" s="81">
        <v>2</v>
      </c>
      <c r="L196" s="81">
        <v>1</v>
      </c>
      <c r="M196" s="81">
        <v>1</v>
      </c>
      <c r="N196" s="81">
        <v>1</v>
      </c>
      <c r="O196" s="81">
        <v>1</v>
      </c>
      <c r="P196" s="81">
        <v>2</v>
      </c>
      <c r="Q196" s="81">
        <v>1</v>
      </c>
      <c r="R196" s="83">
        <v>1</v>
      </c>
      <c r="S196" s="84">
        <v>1</v>
      </c>
      <c r="T196" s="84">
        <v>1</v>
      </c>
      <c r="U196" s="84">
        <v>2</v>
      </c>
      <c r="V196" s="81">
        <v>3</v>
      </c>
      <c r="W196" s="84">
        <v>1</v>
      </c>
      <c r="X196" s="84">
        <v>3</v>
      </c>
      <c r="Y196" s="84">
        <v>2</v>
      </c>
      <c r="Z196" s="84">
        <v>2</v>
      </c>
      <c r="AA196" s="84">
        <v>2</v>
      </c>
      <c r="AB196" s="84">
        <v>1</v>
      </c>
      <c r="AC196" s="83"/>
      <c r="AD196" s="83">
        <v>2</v>
      </c>
      <c r="AE196" s="83">
        <v>1</v>
      </c>
      <c r="AF196" s="81">
        <v>2</v>
      </c>
    </row>
    <row r="197" spans="1:32">
      <c r="A197" s="82">
        <v>2022</v>
      </c>
      <c r="B197" s="82">
        <v>7</v>
      </c>
      <c r="C197" s="82">
        <v>13</v>
      </c>
      <c r="D197" s="86">
        <v>44755</v>
      </c>
      <c r="E197" s="82" t="s">
        <v>143</v>
      </c>
      <c r="F197" s="81"/>
      <c r="G197" s="81">
        <v>1</v>
      </c>
      <c r="H197" s="81">
        <v>3</v>
      </c>
      <c r="I197" s="81">
        <v>3</v>
      </c>
      <c r="J197" s="81">
        <v>1</v>
      </c>
      <c r="K197" s="81">
        <v>2</v>
      </c>
      <c r="L197" s="81">
        <v>1</v>
      </c>
      <c r="M197" s="81">
        <v>1</v>
      </c>
      <c r="N197" s="81">
        <v>2</v>
      </c>
      <c r="O197" s="81">
        <v>1</v>
      </c>
      <c r="P197" s="81">
        <v>1</v>
      </c>
      <c r="Q197" s="81">
        <v>1</v>
      </c>
      <c r="R197" s="83">
        <v>1</v>
      </c>
      <c r="S197" s="84">
        <v>1</v>
      </c>
      <c r="T197" s="84">
        <v>2</v>
      </c>
      <c r="U197" s="84">
        <v>2</v>
      </c>
      <c r="V197" s="81">
        <v>3</v>
      </c>
      <c r="W197" s="84">
        <v>1</v>
      </c>
      <c r="X197" s="84">
        <v>3</v>
      </c>
      <c r="Y197" s="84">
        <v>2</v>
      </c>
      <c r="Z197" s="84">
        <v>2</v>
      </c>
      <c r="AA197" s="84">
        <v>1</v>
      </c>
      <c r="AB197" s="68">
        <v>2</v>
      </c>
      <c r="AC197" s="83"/>
      <c r="AD197" s="83">
        <v>2</v>
      </c>
      <c r="AE197" s="83">
        <v>1</v>
      </c>
      <c r="AF197" s="81">
        <v>2</v>
      </c>
    </row>
    <row r="198" spans="1:32">
      <c r="A198" s="82">
        <v>2022</v>
      </c>
      <c r="B198" s="82">
        <v>7</v>
      </c>
      <c r="C198" s="82">
        <v>14</v>
      </c>
      <c r="D198" s="86">
        <v>44756</v>
      </c>
      <c r="E198" s="82" t="s">
        <v>144</v>
      </c>
      <c r="F198" s="81"/>
      <c r="G198" s="81">
        <v>1</v>
      </c>
      <c r="H198" s="81">
        <v>3</v>
      </c>
      <c r="I198" s="81">
        <v>3</v>
      </c>
      <c r="J198" s="81">
        <v>1</v>
      </c>
      <c r="K198" s="81">
        <v>2</v>
      </c>
      <c r="L198" s="81">
        <v>1</v>
      </c>
      <c r="M198" s="81">
        <v>1</v>
      </c>
      <c r="N198" s="81">
        <v>1</v>
      </c>
      <c r="O198" s="81">
        <v>1</v>
      </c>
      <c r="P198" s="81">
        <v>2</v>
      </c>
      <c r="Q198" s="81">
        <v>1</v>
      </c>
      <c r="R198" s="83">
        <v>2</v>
      </c>
      <c r="S198" s="84">
        <v>1</v>
      </c>
      <c r="T198" s="84">
        <v>1</v>
      </c>
      <c r="U198" s="84">
        <v>2</v>
      </c>
      <c r="V198" s="81">
        <v>3</v>
      </c>
      <c r="W198" s="84">
        <v>1</v>
      </c>
      <c r="X198" s="84">
        <v>3</v>
      </c>
      <c r="Y198" s="84">
        <v>2</v>
      </c>
      <c r="Z198" s="84">
        <v>2</v>
      </c>
      <c r="AA198" s="84">
        <v>2</v>
      </c>
      <c r="AB198" s="68">
        <v>2</v>
      </c>
      <c r="AC198" s="83"/>
      <c r="AD198" s="83">
        <v>2</v>
      </c>
      <c r="AE198" s="83">
        <v>1</v>
      </c>
      <c r="AF198" s="81">
        <v>2</v>
      </c>
    </row>
    <row r="199" spans="1:32">
      <c r="A199" s="82">
        <v>2022</v>
      </c>
      <c r="B199" s="82">
        <v>7</v>
      </c>
      <c r="C199" s="82">
        <v>15</v>
      </c>
      <c r="D199" s="86">
        <v>44757</v>
      </c>
      <c r="E199" s="82" t="s">
        <v>145</v>
      </c>
      <c r="F199" s="81"/>
      <c r="G199" s="81">
        <v>2</v>
      </c>
      <c r="H199" s="81">
        <v>3</v>
      </c>
      <c r="I199" s="81">
        <v>3</v>
      </c>
      <c r="J199" s="81">
        <v>1</v>
      </c>
      <c r="K199" s="81">
        <v>2</v>
      </c>
      <c r="L199" s="81">
        <v>2</v>
      </c>
      <c r="M199" s="81">
        <v>1</v>
      </c>
      <c r="N199" s="81">
        <v>1</v>
      </c>
      <c r="O199" s="81">
        <v>2</v>
      </c>
      <c r="P199" s="81">
        <v>2</v>
      </c>
      <c r="Q199" s="81">
        <v>1</v>
      </c>
      <c r="R199" s="83">
        <v>1</v>
      </c>
      <c r="S199" s="84">
        <v>1</v>
      </c>
      <c r="T199" s="84">
        <v>2</v>
      </c>
      <c r="U199" s="84">
        <v>2</v>
      </c>
      <c r="V199" s="81">
        <v>3</v>
      </c>
      <c r="W199" s="84">
        <v>1</v>
      </c>
      <c r="X199" s="84">
        <v>3</v>
      </c>
      <c r="Y199" s="84">
        <v>2</v>
      </c>
      <c r="Z199" s="84">
        <v>2</v>
      </c>
      <c r="AA199" s="84">
        <v>1</v>
      </c>
      <c r="AB199" s="68">
        <v>2</v>
      </c>
      <c r="AC199" s="83"/>
      <c r="AD199" s="83">
        <v>2</v>
      </c>
      <c r="AE199" s="83">
        <v>1</v>
      </c>
      <c r="AF199" s="81">
        <v>2</v>
      </c>
    </row>
    <row r="200" spans="1:32">
      <c r="A200" s="82">
        <v>2022</v>
      </c>
      <c r="B200" s="82">
        <v>7</v>
      </c>
      <c r="C200" s="82">
        <v>16</v>
      </c>
      <c r="D200" s="76">
        <v>44758</v>
      </c>
      <c r="E200" s="82" t="s">
        <v>139</v>
      </c>
      <c r="F200" s="109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111"/>
      <c r="T200" s="84"/>
      <c r="U200" s="84"/>
      <c r="V200" s="84"/>
      <c r="W200" s="84"/>
      <c r="X200" s="84"/>
      <c r="Y200" s="84"/>
      <c r="Z200" s="84"/>
      <c r="AA200" s="84"/>
      <c r="AB200" s="85"/>
      <c r="AC200" s="83"/>
      <c r="AD200" s="81"/>
      <c r="AE200" s="83"/>
      <c r="AF200" s="81"/>
    </row>
    <row r="201" spans="1:32">
      <c r="A201" s="82">
        <v>2022</v>
      </c>
      <c r="B201" s="82">
        <v>7</v>
      </c>
      <c r="C201" s="82">
        <v>17</v>
      </c>
      <c r="D201" s="76">
        <v>44759</v>
      </c>
      <c r="E201" s="82" t="s">
        <v>140</v>
      </c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3"/>
      <c r="T201" s="84"/>
      <c r="U201" s="84"/>
      <c r="V201" s="84"/>
      <c r="W201" s="84"/>
      <c r="X201" s="84"/>
      <c r="Y201" s="84"/>
      <c r="Z201" s="84"/>
      <c r="AA201" s="84"/>
      <c r="AB201" s="85"/>
      <c r="AC201" s="83"/>
      <c r="AD201" s="81"/>
      <c r="AE201" s="83"/>
      <c r="AF201" s="81"/>
    </row>
    <row r="202" spans="1:32">
      <c r="A202" s="82">
        <v>2022</v>
      </c>
      <c r="B202" s="82">
        <v>7</v>
      </c>
      <c r="C202" s="82">
        <v>18</v>
      </c>
      <c r="D202" s="86">
        <v>44760</v>
      </c>
      <c r="E202" s="82" t="s">
        <v>141</v>
      </c>
      <c r="F202" s="81"/>
      <c r="G202" s="81">
        <v>1</v>
      </c>
      <c r="H202" s="81">
        <v>3</v>
      </c>
      <c r="I202" s="81">
        <v>1</v>
      </c>
      <c r="J202" s="81">
        <v>3</v>
      </c>
      <c r="K202" s="81">
        <v>2</v>
      </c>
      <c r="L202" s="81">
        <v>1</v>
      </c>
      <c r="M202" s="81">
        <v>1</v>
      </c>
      <c r="N202" s="81">
        <v>3</v>
      </c>
      <c r="O202" s="81">
        <v>3</v>
      </c>
      <c r="P202" s="81">
        <v>2</v>
      </c>
      <c r="Q202" s="81">
        <v>1</v>
      </c>
      <c r="R202" s="81">
        <v>2</v>
      </c>
      <c r="S202" s="81">
        <v>3</v>
      </c>
      <c r="T202" s="84">
        <v>1</v>
      </c>
      <c r="U202" s="84">
        <v>1</v>
      </c>
      <c r="V202" s="84">
        <v>1</v>
      </c>
      <c r="W202" s="84">
        <v>1</v>
      </c>
      <c r="X202" s="84">
        <v>2</v>
      </c>
      <c r="Y202" s="84">
        <v>1</v>
      </c>
      <c r="Z202" s="84">
        <v>1</v>
      </c>
      <c r="AA202" s="84">
        <v>2</v>
      </c>
      <c r="AB202" s="68">
        <v>2</v>
      </c>
      <c r="AC202" s="83"/>
      <c r="AD202" s="83">
        <v>2</v>
      </c>
      <c r="AE202" s="83">
        <v>1</v>
      </c>
      <c r="AF202" s="81">
        <v>2</v>
      </c>
    </row>
    <row r="203" spans="1:32">
      <c r="A203" s="82">
        <v>2022</v>
      </c>
      <c r="B203" s="82">
        <v>7</v>
      </c>
      <c r="C203" s="82">
        <v>19</v>
      </c>
      <c r="D203" s="86">
        <v>44761</v>
      </c>
      <c r="E203" s="82" t="s">
        <v>142</v>
      </c>
      <c r="F203" s="81"/>
      <c r="G203" s="81">
        <v>1</v>
      </c>
      <c r="H203" s="81">
        <v>3</v>
      </c>
      <c r="I203" s="81">
        <v>1</v>
      </c>
      <c r="J203" s="81">
        <v>3</v>
      </c>
      <c r="K203" s="81">
        <v>2</v>
      </c>
      <c r="L203" s="81">
        <v>1</v>
      </c>
      <c r="M203" s="81">
        <v>1</v>
      </c>
      <c r="N203" s="81">
        <v>3</v>
      </c>
      <c r="O203" s="81">
        <v>3</v>
      </c>
      <c r="P203" s="81">
        <v>1</v>
      </c>
      <c r="Q203" s="81">
        <v>1</v>
      </c>
      <c r="R203" s="81">
        <v>2</v>
      </c>
      <c r="S203" s="81">
        <v>3</v>
      </c>
      <c r="T203" s="84">
        <v>1</v>
      </c>
      <c r="U203" s="84">
        <v>2</v>
      </c>
      <c r="V203" s="84">
        <v>1</v>
      </c>
      <c r="W203" s="84">
        <v>1</v>
      </c>
      <c r="X203" s="84">
        <v>2</v>
      </c>
      <c r="Y203" s="84">
        <v>3</v>
      </c>
      <c r="Z203" s="84">
        <v>1</v>
      </c>
      <c r="AA203" s="84">
        <v>1</v>
      </c>
      <c r="AB203" s="68">
        <v>2</v>
      </c>
      <c r="AC203" s="83"/>
      <c r="AD203" s="83">
        <v>2</v>
      </c>
      <c r="AE203" s="83">
        <v>1</v>
      </c>
      <c r="AF203" s="81">
        <v>2</v>
      </c>
    </row>
    <row r="204" spans="1:32">
      <c r="A204" s="82">
        <v>2022</v>
      </c>
      <c r="B204" s="82">
        <v>7</v>
      </c>
      <c r="C204" s="82">
        <v>20</v>
      </c>
      <c r="D204" s="86">
        <v>44762</v>
      </c>
      <c r="E204" s="82" t="s">
        <v>143</v>
      </c>
      <c r="F204" s="81"/>
      <c r="G204" s="81">
        <v>1</v>
      </c>
      <c r="H204" s="81">
        <v>3</v>
      </c>
      <c r="I204" s="81">
        <v>1</v>
      </c>
      <c r="J204" s="81">
        <v>3</v>
      </c>
      <c r="K204" s="81">
        <v>2</v>
      </c>
      <c r="L204" s="81">
        <v>1</v>
      </c>
      <c r="M204" s="81">
        <v>1</v>
      </c>
      <c r="N204" s="81">
        <v>3</v>
      </c>
      <c r="O204" s="81">
        <v>3</v>
      </c>
      <c r="P204" s="81">
        <v>2</v>
      </c>
      <c r="Q204" s="81">
        <v>1</v>
      </c>
      <c r="R204" s="81">
        <v>2</v>
      </c>
      <c r="S204" s="81">
        <v>3</v>
      </c>
      <c r="T204" s="84">
        <v>2</v>
      </c>
      <c r="U204" s="84">
        <v>2</v>
      </c>
      <c r="V204" s="84">
        <v>1</v>
      </c>
      <c r="W204" s="84">
        <v>1</v>
      </c>
      <c r="X204" s="84">
        <v>2</v>
      </c>
      <c r="Y204" s="84">
        <v>3</v>
      </c>
      <c r="Z204" s="84">
        <v>2</v>
      </c>
      <c r="AA204" s="84">
        <v>2</v>
      </c>
      <c r="AB204" s="68">
        <v>2</v>
      </c>
      <c r="AC204" s="83"/>
      <c r="AD204" s="83">
        <v>2</v>
      </c>
      <c r="AE204" s="83">
        <v>1</v>
      </c>
      <c r="AF204" s="81">
        <v>2</v>
      </c>
    </row>
    <row r="205" spans="1:32">
      <c r="A205" s="82">
        <v>2022</v>
      </c>
      <c r="B205" s="82">
        <v>7</v>
      </c>
      <c r="C205" s="82">
        <v>21</v>
      </c>
      <c r="D205" s="86">
        <v>44763</v>
      </c>
      <c r="E205" s="82" t="s">
        <v>144</v>
      </c>
      <c r="F205" s="81"/>
      <c r="G205" s="81">
        <v>1</v>
      </c>
      <c r="H205" s="81">
        <v>3</v>
      </c>
      <c r="I205" s="81">
        <v>1</v>
      </c>
      <c r="J205" s="81">
        <v>3</v>
      </c>
      <c r="K205" s="81">
        <v>2</v>
      </c>
      <c r="L205" s="81">
        <v>3</v>
      </c>
      <c r="M205" s="81">
        <v>1</v>
      </c>
      <c r="N205" s="81">
        <v>3</v>
      </c>
      <c r="O205" s="81">
        <v>3</v>
      </c>
      <c r="P205" s="81">
        <v>2</v>
      </c>
      <c r="Q205" s="81">
        <v>1</v>
      </c>
      <c r="R205" s="81">
        <v>2</v>
      </c>
      <c r="S205" s="81">
        <v>3</v>
      </c>
      <c r="T205" s="84">
        <v>1</v>
      </c>
      <c r="U205" s="84">
        <v>2</v>
      </c>
      <c r="V205" s="84">
        <v>1</v>
      </c>
      <c r="W205" s="84">
        <v>3</v>
      </c>
      <c r="X205" s="84">
        <v>2</v>
      </c>
      <c r="Y205" s="84">
        <v>3</v>
      </c>
      <c r="Z205" s="84">
        <v>2</v>
      </c>
      <c r="AA205" s="84">
        <v>1</v>
      </c>
      <c r="AB205" s="68">
        <v>2</v>
      </c>
      <c r="AC205" s="83"/>
      <c r="AD205" s="83">
        <v>2</v>
      </c>
      <c r="AE205" s="83">
        <v>1</v>
      </c>
      <c r="AF205" s="81">
        <v>2</v>
      </c>
    </row>
    <row r="206" spans="1:32">
      <c r="A206" s="82">
        <v>2022</v>
      </c>
      <c r="B206" s="82">
        <v>7</v>
      </c>
      <c r="C206" s="82">
        <v>22</v>
      </c>
      <c r="D206" s="86">
        <v>44764</v>
      </c>
      <c r="E206" s="82" t="s">
        <v>145</v>
      </c>
      <c r="F206" s="81"/>
      <c r="G206" s="81">
        <v>1</v>
      </c>
      <c r="H206" s="81">
        <v>3</v>
      </c>
      <c r="I206" s="81">
        <v>1</v>
      </c>
      <c r="J206" s="81">
        <v>3</v>
      </c>
      <c r="K206" s="81">
        <v>2</v>
      </c>
      <c r="L206" s="81">
        <v>1</v>
      </c>
      <c r="M206" s="81">
        <v>3</v>
      </c>
      <c r="N206" s="81">
        <v>3</v>
      </c>
      <c r="O206" s="81">
        <v>3</v>
      </c>
      <c r="P206" s="81">
        <v>2</v>
      </c>
      <c r="Q206" s="81">
        <v>1</v>
      </c>
      <c r="R206" s="81">
        <v>2</v>
      </c>
      <c r="S206" s="81">
        <v>3</v>
      </c>
      <c r="T206" s="84">
        <v>1</v>
      </c>
      <c r="U206" s="84">
        <v>2</v>
      </c>
      <c r="V206" s="84">
        <v>1</v>
      </c>
      <c r="W206" s="84">
        <v>1</v>
      </c>
      <c r="X206" s="84">
        <v>1</v>
      </c>
      <c r="Y206" s="84">
        <v>3</v>
      </c>
      <c r="Z206" s="84">
        <v>1</v>
      </c>
      <c r="AA206" s="84">
        <v>2</v>
      </c>
      <c r="AB206" s="68">
        <v>2</v>
      </c>
      <c r="AC206" s="83"/>
      <c r="AD206" s="83">
        <v>2</v>
      </c>
      <c r="AE206" s="83">
        <v>2</v>
      </c>
      <c r="AF206" s="81">
        <v>2</v>
      </c>
    </row>
    <row r="207" spans="1:32">
      <c r="A207" s="82">
        <v>2022</v>
      </c>
      <c r="B207" s="82">
        <v>7</v>
      </c>
      <c r="C207" s="82">
        <v>23</v>
      </c>
      <c r="D207" s="76">
        <v>44765</v>
      </c>
      <c r="E207" s="82" t="s">
        <v>139</v>
      </c>
      <c r="F207" s="81"/>
      <c r="G207" s="81"/>
      <c r="H207" s="81"/>
      <c r="I207" s="81"/>
      <c r="J207" s="81"/>
      <c r="K207" s="81"/>
      <c r="L207" s="81"/>
      <c r="M207" s="85"/>
      <c r="N207" s="81"/>
      <c r="O207" s="81"/>
      <c r="P207" s="81"/>
      <c r="Q207" s="81"/>
      <c r="R207" s="81"/>
      <c r="S207" s="81"/>
      <c r="T207" s="84"/>
      <c r="U207" s="84"/>
      <c r="V207" s="84"/>
      <c r="W207" s="84"/>
      <c r="X207" s="84"/>
      <c r="Y207" s="84"/>
      <c r="Z207" s="84"/>
      <c r="AA207" s="84"/>
      <c r="AB207" s="85"/>
      <c r="AC207" s="83"/>
      <c r="AD207" s="81"/>
      <c r="AE207" s="83"/>
      <c r="AF207" s="81"/>
    </row>
    <row r="208" spans="1:32">
      <c r="A208" s="82">
        <v>2022</v>
      </c>
      <c r="B208" s="82">
        <v>7</v>
      </c>
      <c r="C208" s="82">
        <v>24</v>
      </c>
      <c r="D208" s="76">
        <v>44766</v>
      </c>
      <c r="E208" s="82" t="s">
        <v>140</v>
      </c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3"/>
      <c r="T208" s="84"/>
      <c r="U208" s="84"/>
      <c r="V208" s="84"/>
      <c r="W208" s="84"/>
      <c r="X208" s="84"/>
      <c r="Y208" s="84"/>
      <c r="Z208" s="84"/>
      <c r="AA208" s="84"/>
      <c r="AB208" s="85"/>
      <c r="AC208" s="83"/>
      <c r="AD208" s="81"/>
      <c r="AE208" s="83"/>
      <c r="AF208" s="81"/>
    </row>
    <row r="209" spans="1:32">
      <c r="A209" s="82">
        <v>2022</v>
      </c>
      <c r="B209" s="82">
        <v>7</v>
      </c>
      <c r="C209" s="82">
        <v>25</v>
      </c>
      <c r="D209" s="86">
        <v>44767</v>
      </c>
      <c r="E209" s="82" t="s">
        <v>141</v>
      </c>
      <c r="F209" s="81"/>
      <c r="G209" s="81">
        <v>3</v>
      </c>
      <c r="H209" s="81">
        <v>2</v>
      </c>
      <c r="I209" s="81">
        <v>1</v>
      </c>
      <c r="J209" s="81">
        <v>3</v>
      </c>
      <c r="K209" s="81">
        <v>1</v>
      </c>
      <c r="L209" s="81">
        <v>1</v>
      </c>
      <c r="M209" s="81">
        <v>1</v>
      </c>
      <c r="N209" s="81">
        <v>3</v>
      </c>
      <c r="O209" s="81">
        <v>3</v>
      </c>
      <c r="P209" s="81">
        <v>2</v>
      </c>
      <c r="Q209" s="81">
        <v>1</v>
      </c>
      <c r="R209" s="81">
        <v>3</v>
      </c>
      <c r="S209" s="84">
        <v>1</v>
      </c>
      <c r="T209" s="84">
        <v>1</v>
      </c>
      <c r="U209" s="84">
        <v>2</v>
      </c>
      <c r="V209" s="84">
        <v>1</v>
      </c>
      <c r="W209" s="84">
        <v>1</v>
      </c>
      <c r="X209" s="84">
        <v>2</v>
      </c>
      <c r="Y209" s="84">
        <v>3</v>
      </c>
      <c r="Z209" s="84">
        <v>1</v>
      </c>
      <c r="AA209" s="84">
        <v>1</v>
      </c>
      <c r="AB209" s="84">
        <v>1</v>
      </c>
      <c r="AC209" s="83"/>
      <c r="AD209" s="83">
        <v>2</v>
      </c>
      <c r="AE209" s="83">
        <v>1</v>
      </c>
      <c r="AF209" s="81">
        <v>2</v>
      </c>
    </row>
    <row r="210" spans="1:32">
      <c r="A210" s="82">
        <v>2022</v>
      </c>
      <c r="B210" s="82">
        <v>7</v>
      </c>
      <c r="C210" s="82">
        <v>26</v>
      </c>
      <c r="D210" s="86">
        <v>44768</v>
      </c>
      <c r="E210" s="82" t="s">
        <v>142</v>
      </c>
      <c r="F210" s="81"/>
      <c r="G210" s="81">
        <v>3</v>
      </c>
      <c r="H210" s="81">
        <v>2</v>
      </c>
      <c r="I210" s="81">
        <v>1</v>
      </c>
      <c r="J210" s="81">
        <v>3</v>
      </c>
      <c r="K210" s="81">
        <v>1</v>
      </c>
      <c r="L210" s="81">
        <v>1</v>
      </c>
      <c r="M210" s="81">
        <v>3</v>
      </c>
      <c r="N210" s="81">
        <v>3</v>
      </c>
      <c r="O210" s="81">
        <v>3</v>
      </c>
      <c r="P210" s="81">
        <v>1</v>
      </c>
      <c r="Q210" s="81">
        <v>1</v>
      </c>
      <c r="R210" s="81">
        <v>3</v>
      </c>
      <c r="S210" s="84">
        <v>1</v>
      </c>
      <c r="T210" s="84">
        <v>1</v>
      </c>
      <c r="U210" s="84">
        <v>2</v>
      </c>
      <c r="V210" s="84">
        <v>1</v>
      </c>
      <c r="W210" s="84">
        <v>1</v>
      </c>
      <c r="X210" s="84">
        <v>2</v>
      </c>
      <c r="Y210" s="84">
        <v>3</v>
      </c>
      <c r="Z210" s="84">
        <v>2</v>
      </c>
      <c r="AA210" s="84">
        <v>2</v>
      </c>
      <c r="AB210" s="68">
        <v>2</v>
      </c>
      <c r="AC210" s="83"/>
      <c r="AD210" s="83">
        <v>2</v>
      </c>
      <c r="AE210" s="83">
        <v>1</v>
      </c>
      <c r="AF210" s="81">
        <v>2</v>
      </c>
    </row>
    <row r="211" spans="1:32">
      <c r="A211" s="82">
        <v>2022</v>
      </c>
      <c r="B211" s="82">
        <v>7</v>
      </c>
      <c r="C211" s="82">
        <v>27</v>
      </c>
      <c r="D211" s="86">
        <v>44769</v>
      </c>
      <c r="E211" s="82" t="s">
        <v>143</v>
      </c>
      <c r="F211" s="81"/>
      <c r="G211" s="81">
        <v>3</v>
      </c>
      <c r="H211" s="81">
        <v>2</v>
      </c>
      <c r="I211" s="81">
        <v>1</v>
      </c>
      <c r="J211" s="81">
        <v>3</v>
      </c>
      <c r="K211" s="81">
        <v>1</v>
      </c>
      <c r="L211" s="81">
        <v>2</v>
      </c>
      <c r="M211" s="81">
        <v>1</v>
      </c>
      <c r="N211" s="81">
        <v>3</v>
      </c>
      <c r="O211" s="81">
        <v>3</v>
      </c>
      <c r="P211" s="81">
        <v>1</v>
      </c>
      <c r="Q211" s="81">
        <v>1</v>
      </c>
      <c r="R211" s="81">
        <v>3</v>
      </c>
      <c r="S211" s="84">
        <v>1</v>
      </c>
      <c r="T211" s="84">
        <v>1</v>
      </c>
      <c r="U211" s="84">
        <v>2</v>
      </c>
      <c r="V211" s="84">
        <v>1</v>
      </c>
      <c r="W211" s="84">
        <v>2</v>
      </c>
      <c r="X211" s="84">
        <v>2</v>
      </c>
      <c r="Y211" s="84">
        <v>3</v>
      </c>
      <c r="Z211" s="84">
        <v>2</v>
      </c>
      <c r="AA211" s="84">
        <v>1</v>
      </c>
      <c r="AB211" s="68">
        <v>2</v>
      </c>
      <c r="AC211" s="83"/>
      <c r="AD211" s="83">
        <v>2</v>
      </c>
      <c r="AE211" s="83">
        <v>1</v>
      </c>
      <c r="AF211" s="81">
        <v>2</v>
      </c>
    </row>
    <row r="212" spans="1:32">
      <c r="A212" s="82">
        <v>2022</v>
      </c>
      <c r="B212" s="82">
        <v>7</v>
      </c>
      <c r="C212" s="82">
        <v>28</v>
      </c>
      <c r="D212" s="86">
        <v>44770</v>
      </c>
      <c r="E212" s="82" t="s">
        <v>144</v>
      </c>
      <c r="F212" s="81"/>
      <c r="G212" s="81">
        <v>3</v>
      </c>
      <c r="H212" s="81">
        <v>2</v>
      </c>
      <c r="I212" s="81">
        <v>1</v>
      </c>
      <c r="J212" s="81">
        <v>3</v>
      </c>
      <c r="K212" s="81">
        <v>1</v>
      </c>
      <c r="L212" s="81">
        <v>1</v>
      </c>
      <c r="M212" s="81">
        <v>1</v>
      </c>
      <c r="N212" s="81">
        <v>3</v>
      </c>
      <c r="O212" s="81">
        <v>3</v>
      </c>
      <c r="P212" s="81">
        <v>2</v>
      </c>
      <c r="Q212" s="81">
        <v>1</v>
      </c>
      <c r="R212" s="81">
        <v>3</v>
      </c>
      <c r="S212" s="84">
        <v>1</v>
      </c>
      <c r="T212" s="84">
        <v>1</v>
      </c>
      <c r="U212" s="84">
        <v>2</v>
      </c>
      <c r="V212" s="84">
        <v>1</v>
      </c>
      <c r="W212" s="84">
        <v>2</v>
      </c>
      <c r="X212" s="84">
        <v>1</v>
      </c>
      <c r="Y212" s="84">
        <v>3</v>
      </c>
      <c r="Z212" s="84">
        <v>1</v>
      </c>
      <c r="AA212" s="84">
        <v>1</v>
      </c>
      <c r="AB212" s="68">
        <v>2</v>
      </c>
      <c r="AC212" s="83"/>
      <c r="AD212" s="83">
        <v>2</v>
      </c>
      <c r="AE212" s="83">
        <v>1</v>
      </c>
      <c r="AF212" s="81">
        <v>2</v>
      </c>
    </row>
    <row r="213" spans="1:32">
      <c r="A213" s="82">
        <v>2022</v>
      </c>
      <c r="B213" s="82">
        <v>7</v>
      </c>
      <c r="C213" s="82">
        <v>29</v>
      </c>
      <c r="D213" s="86">
        <v>44771</v>
      </c>
      <c r="E213" s="82" t="s">
        <v>145</v>
      </c>
      <c r="F213" s="81"/>
      <c r="G213" s="81">
        <v>3</v>
      </c>
      <c r="H213" s="81">
        <v>2</v>
      </c>
      <c r="I213" s="81">
        <v>1</v>
      </c>
      <c r="J213" s="81">
        <v>3</v>
      </c>
      <c r="K213" s="81">
        <v>1</v>
      </c>
      <c r="L213" s="81">
        <v>1</v>
      </c>
      <c r="M213" s="81">
        <v>1</v>
      </c>
      <c r="N213" s="81">
        <v>3</v>
      </c>
      <c r="O213" s="81">
        <v>3</v>
      </c>
      <c r="P213" s="81">
        <v>2</v>
      </c>
      <c r="Q213" s="81">
        <v>1</v>
      </c>
      <c r="R213" s="81">
        <v>3</v>
      </c>
      <c r="S213" s="84">
        <v>1</v>
      </c>
      <c r="T213" s="84">
        <v>2</v>
      </c>
      <c r="U213" s="84">
        <v>2</v>
      </c>
      <c r="V213" s="84">
        <v>1</v>
      </c>
      <c r="W213" s="84">
        <v>1</v>
      </c>
      <c r="X213" s="84">
        <v>2</v>
      </c>
      <c r="Y213" s="84">
        <v>3</v>
      </c>
      <c r="Z213" s="84">
        <v>2</v>
      </c>
      <c r="AA213" s="84">
        <v>2</v>
      </c>
      <c r="AB213" s="68">
        <v>2</v>
      </c>
      <c r="AC213" s="83"/>
      <c r="AD213" s="83">
        <v>2</v>
      </c>
      <c r="AE213" s="83">
        <v>1</v>
      </c>
      <c r="AF213" s="81">
        <v>2</v>
      </c>
    </row>
    <row r="214" spans="1:32">
      <c r="A214" s="82">
        <v>2022</v>
      </c>
      <c r="B214" s="82">
        <v>7</v>
      </c>
      <c r="C214" s="82">
        <v>30</v>
      </c>
      <c r="D214" s="76">
        <v>44772</v>
      </c>
      <c r="E214" s="82" t="s">
        <v>139</v>
      </c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4"/>
      <c r="U214" s="84"/>
      <c r="V214" s="84"/>
      <c r="W214" s="84"/>
      <c r="X214" s="84"/>
      <c r="Y214" s="84"/>
      <c r="Z214" s="84"/>
      <c r="AA214" s="84"/>
      <c r="AB214" s="85"/>
      <c r="AC214" s="83"/>
      <c r="AD214" s="81"/>
      <c r="AE214" s="83"/>
      <c r="AF214" s="81"/>
    </row>
    <row r="215" spans="1:32">
      <c r="A215" s="82">
        <v>2022</v>
      </c>
      <c r="B215" s="82">
        <v>7</v>
      </c>
      <c r="C215" s="82">
        <v>31</v>
      </c>
      <c r="D215" s="76">
        <v>44773</v>
      </c>
      <c r="E215" s="82" t="s">
        <v>140</v>
      </c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3"/>
      <c r="T215" s="84"/>
      <c r="U215" s="84"/>
      <c r="V215" s="84"/>
      <c r="W215" s="84"/>
      <c r="X215" s="84"/>
      <c r="Y215" s="84"/>
      <c r="Z215" s="84"/>
      <c r="AA215" s="84"/>
      <c r="AB215" s="85"/>
      <c r="AC215" s="83"/>
      <c r="AD215" s="81"/>
      <c r="AE215" s="83"/>
      <c r="AF215" s="81"/>
    </row>
    <row r="216" spans="1:32">
      <c r="A216" s="82">
        <v>2022</v>
      </c>
      <c r="B216" s="82">
        <v>8</v>
      </c>
      <c r="C216" s="82">
        <v>1</v>
      </c>
      <c r="D216" s="86">
        <v>44774</v>
      </c>
      <c r="E216" s="82" t="s">
        <v>141</v>
      </c>
      <c r="F216" s="81"/>
      <c r="G216" s="81">
        <v>3</v>
      </c>
      <c r="H216" s="81">
        <v>2</v>
      </c>
      <c r="I216" s="81">
        <v>1</v>
      </c>
      <c r="J216" s="81">
        <v>1</v>
      </c>
      <c r="K216" s="81">
        <v>1</v>
      </c>
      <c r="L216" s="81">
        <v>1</v>
      </c>
      <c r="M216" s="81">
        <v>1</v>
      </c>
      <c r="N216" s="81">
        <v>2</v>
      </c>
      <c r="O216" s="81">
        <v>1</v>
      </c>
      <c r="P216" s="81">
        <v>2</v>
      </c>
      <c r="Q216" s="81">
        <v>1</v>
      </c>
      <c r="R216" s="81">
        <v>2</v>
      </c>
      <c r="S216" s="81">
        <v>3</v>
      </c>
      <c r="T216" s="84">
        <v>2</v>
      </c>
      <c r="U216" s="84">
        <v>1</v>
      </c>
      <c r="V216" s="84">
        <v>1</v>
      </c>
      <c r="W216" s="84">
        <v>2</v>
      </c>
      <c r="X216" s="84">
        <v>2</v>
      </c>
      <c r="Y216" s="84"/>
      <c r="Z216" s="84">
        <v>2</v>
      </c>
      <c r="AA216" s="81">
        <v>1</v>
      </c>
      <c r="AB216" s="68">
        <v>2</v>
      </c>
      <c r="AC216" s="83"/>
      <c r="AD216" s="83">
        <v>2</v>
      </c>
      <c r="AE216" s="83">
        <v>1</v>
      </c>
      <c r="AF216" s="81">
        <v>2</v>
      </c>
    </row>
    <row r="217" spans="1:32">
      <c r="A217" s="82">
        <v>2022</v>
      </c>
      <c r="B217" s="82">
        <v>8</v>
      </c>
      <c r="C217" s="82">
        <v>2</v>
      </c>
      <c r="D217" s="86">
        <v>44775</v>
      </c>
      <c r="E217" s="82" t="s">
        <v>142</v>
      </c>
      <c r="F217" s="81"/>
      <c r="G217" s="81">
        <v>3</v>
      </c>
      <c r="H217" s="81">
        <v>2</v>
      </c>
      <c r="I217" s="81">
        <v>1</v>
      </c>
      <c r="J217" s="81">
        <v>1</v>
      </c>
      <c r="K217" s="81">
        <v>1</v>
      </c>
      <c r="L217" s="81">
        <v>1</v>
      </c>
      <c r="M217" s="81">
        <v>1</v>
      </c>
      <c r="N217" s="81">
        <v>2</v>
      </c>
      <c r="O217" s="81">
        <v>1</v>
      </c>
      <c r="P217" s="89">
        <v>1</v>
      </c>
      <c r="Q217" s="81">
        <v>1</v>
      </c>
      <c r="R217" s="81">
        <v>2</v>
      </c>
      <c r="S217" s="81">
        <v>3</v>
      </c>
      <c r="T217" s="84">
        <v>1</v>
      </c>
      <c r="U217" s="84">
        <v>1</v>
      </c>
      <c r="V217" s="84">
        <v>1</v>
      </c>
      <c r="W217" s="84">
        <v>1</v>
      </c>
      <c r="X217" s="84">
        <v>2</v>
      </c>
      <c r="Y217" s="84"/>
      <c r="Z217" s="84">
        <v>2</v>
      </c>
      <c r="AA217" s="81">
        <v>3</v>
      </c>
      <c r="AB217" s="68">
        <v>2</v>
      </c>
      <c r="AC217" s="83"/>
      <c r="AD217" s="83">
        <v>2</v>
      </c>
      <c r="AE217" s="83">
        <v>1</v>
      </c>
      <c r="AF217" s="81">
        <v>2</v>
      </c>
    </row>
    <row r="218" spans="1:32">
      <c r="A218" s="82">
        <v>2022</v>
      </c>
      <c r="B218" s="82">
        <v>8</v>
      </c>
      <c r="C218" s="82">
        <v>3</v>
      </c>
      <c r="D218" s="86">
        <v>44776</v>
      </c>
      <c r="E218" s="82" t="s">
        <v>143</v>
      </c>
      <c r="F218" s="81"/>
      <c r="G218" s="81">
        <v>3</v>
      </c>
      <c r="H218" s="81">
        <v>2</v>
      </c>
      <c r="I218" s="81">
        <v>1</v>
      </c>
      <c r="J218" s="81">
        <v>1</v>
      </c>
      <c r="K218" s="81">
        <v>2</v>
      </c>
      <c r="L218" s="81">
        <v>1</v>
      </c>
      <c r="M218" s="81">
        <v>1</v>
      </c>
      <c r="N218" s="81">
        <v>2</v>
      </c>
      <c r="O218" s="81">
        <v>1</v>
      </c>
      <c r="P218" s="81">
        <v>1</v>
      </c>
      <c r="Q218" s="81">
        <v>1</v>
      </c>
      <c r="R218" s="81">
        <v>2</v>
      </c>
      <c r="S218" s="81">
        <v>3</v>
      </c>
      <c r="T218" s="84">
        <v>1</v>
      </c>
      <c r="U218" s="84">
        <v>2</v>
      </c>
      <c r="V218" s="84">
        <v>1</v>
      </c>
      <c r="W218" s="84">
        <v>1</v>
      </c>
      <c r="X218" s="84">
        <v>1</v>
      </c>
      <c r="Y218" s="84"/>
      <c r="Z218" s="84">
        <v>1</v>
      </c>
      <c r="AA218" s="81">
        <v>3</v>
      </c>
      <c r="AB218" s="68">
        <v>2</v>
      </c>
      <c r="AC218" s="83"/>
      <c r="AD218" s="83">
        <v>2</v>
      </c>
      <c r="AE218" s="83">
        <v>1</v>
      </c>
      <c r="AF218" s="81">
        <v>2</v>
      </c>
    </row>
    <row r="219" spans="1:32">
      <c r="A219" s="82">
        <v>2022</v>
      </c>
      <c r="B219" s="82">
        <v>8</v>
      </c>
      <c r="C219" s="82">
        <v>4</v>
      </c>
      <c r="D219" s="86">
        <v>44777</v>
      </c>
      <c r="E219" s="82" t="s">
        <v>144</v>
      </c>
      <c r="F219" s="81"/>
      <c r="G219" s="81">
        <v>3</v>
      </c>
      <c r="H219" s="81">
        <v>2</v>
      </c>
      <c r="I219" s="81">
        <v>1</v>
      </c>
      <c r="J219" s="81">
        <v>1</v>
      </c>
      <c r="K219" s="81">
        <v>1</v>
      </c>
      <c r="L219" s="81">
        <v>1</v>
      </c>
      <c r="M219" s="81">
        <v>1</v>
      </c>
      <c r="N219" s="81">
        <v>2</v>
      </c>
      <c r="O219" s="81">
        <v>2</v>
      </c>
      <c r="P219" s="81">
        <v>1</v>
      </c>
      <c r="Q219" s="81">
        <v>1</v>
      </c>
      <c r="R219" s="81">
        <v>2</v>
      </c>
      <c r="S219" s="81">
        <v>3</v>
      </c>
      <c r="T219" s="84">
        <v>1</v>
      </c>
      <c r="U219" s="84">
        <v>2</v>
      </c>
      <c r="V219" s="84">
        <v>1</v>
      </c>
      <c r="W219" s="84">
        <v>2</v>
      </c>
      <c r="X219" s="84">
        <v>1</v>
      </c>
      <c r="Y219" s="84"/>
      <c r="Z219" s="84">
        <v>2</v>
      </c>
      <c r="AA219" s="81">
        <v>3</v>
      </c>
      <c r="AB219" s="68">
        <v>2</v>
      </c>
      <c r="AC219" s="83"/>
      <c r="AD219" s="81">
        <v>3</v>
      </c>
      <c r="AE219" s="83">
        <v>2</v>
      </c>
      <c r="AF219" s="81">
        <v>2</v>
      </c>
    </row>
    <row r="220" spans="1:32">
      <c r="A220" s="82">
        <v>2022</v>
      </c>
      <c r="B220" s="82">
        <v>8</v>
      </c>
      <c r="C220" s="82">
        <v>5</v>
      </c>
      <c r="D220" s="86">
        <v>44778</v>
      </c>
      <c r="E220" s="82" t="s">
        <v>145</v>
      </c>
      <c r="F220" s="81"/>
      <c r="G220" s="81">
        <v>3</v>
      </c>
      <c r="H220" s="81">
        <v>2</v>
      </c>
      <c r="I220" s="81">
        <v>1</v>
      </c>
      <c r="J220" s="81">
        <v>1</v>
      </c>
      <c r="K220" s="81">
        <v>1</v>
      </c>
      <c r="L220" s="81">
        <v>2</v>
      </c>
      <c r="M220" s="81">
        <v>1</v>
      </c>
      <c r="N220" s="81">
        <v>2</v>
      </c>
      <c r="O220" s="81">
        <v>1</v>
      </c>
      <c r="P220" s="81">
        <v>3</v>
      </c>
      <c r="Q220" s="81">
        <v>1</v>
      </c>
      <c r="R220" s="81">
        <v>2</v>
      </c>
      <c r="S220" s="81">
        <v>3</v>
      </c>
      <c r="T220" s="84">
        <v>1</v>
      </c>
      <c r="U220" s="84">
        <v>1</v>
      </c>
      <c r="V220" s="84">
        <v>1</v>
      </c>
      <c r="W220" s="84">
        <v>2</v>
      </c>
      <c r="X220" s="84">
        <v>2</v>
      </c>
      <c r="Y220" s="84"/>
      <c r="Z220" s="84">
        <v>1</v>
      </c>
      <c r="AA220" s="81">
        <v>1</v>
      </c>
      <c r="AB220" s="68">
        <v>2</v>
      </c>
      <c r="AC220" s="83"/>
      <c r="AD220" s="81">
        <v>3</v>
      </c>
      <c r="AE220" s="83">
        <v>2</v>
      </c>
      <c r="AF220" s="81">
        <v>2</v>
      </c>
    </row>
    <row r="221" spans="1:32">
      <c r="A221" s="82">
        <v>2022</v>
      </c>
      <c r="B221" s="82">
        <v>8</v>
      </c>
      <c r="C221" s="82">
        <v>6</v>
      </c>
      <c r="D221" s="76">
        <v>44779</v>
      </c>
      <c r="E221" s="82" t="s">
        <v>139</v>
      </c>
      <c r="F221" s="109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4"/>
      <c r="U221" s="84"/>
      <c r="V221" s="81"/>
      <c r="W221" s="84"/>
      <c r="X221" s="84"/>
      <c r="Y221" s="84"/>
      <c r="Z221" s="84"/>
      <c r="AA221" s="84"/>
      <c r="AB221" s="84"/>
      <c r="AC221" s="85"/>
      <c r="AD221" s="81"/>
      <c r="AE221" s="83"/>
      <c r="AF221" s="81"/>
    </row>
    <row r="222" spans="1:32">
      <c r="A222" s="82">
        <v>2022</v>
      </c>
      <c r="B222" s="82">
        <v>8</v>
      </c>
      <c r="C222" s="82">
        <v>7</v>
      </c>
      <c r="D222" s="76">
        <v>44780</v>
      </c>
      <c r="E222" s="82" t="s">
        <v>140</v>
      </c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3"/>
      <c r="T222" s="84"/>
      <c r="U222" s="84"/>
      <c r="V222" s="84"/>
      <c r="W222" s="84"/>
      <c r="X222" s="84"/>
      <c r="Y222" s="84"/>
      <c r="Z222" s="84"/>
      <c r="AA222" s="84"/>
      <c r="AB222" s="85"/>
      <c r="AC222" s="83"/>
      <c r="AD222" s="81"/>
      <c r="AE222" s="83"/>
      <c r="AF222" s="81"/>
    </row>
    <row r="223" spans="1:32">
      <c r="A223" s="82">
        <v>2022</v>
      </c>
      <c r="B223" s="82">
        <v>8</v>
      </c>
      <c r="C223" s="82">
        <v>8</v>
      </c>
      <c r="D223" s="86">
        <v>44781</v>
      </c>
      <c r="E223" s="82" t="s">
        <v>141</v>
      </c>
      <c r="F223" s="81"/>
      <c r="G223" s="81">
        <v>1</v>
      </c>
      <c r="H223" s="81">
        <v>2</v>
      </c>
      <c r="I223" s="81">
        <v>1</v>
      </c>
      <c r="J223" s="81">
        <v>1</v>
      </c>
      <c r="K223" s="112">
        <v>3</v>
      </c>
      <c r="L223" s="81">
        <v>1</v>
      </c>
      <c r="M223" s="81">
        <v>1</v>
      </c>
      <c r="N223" s="81">
        <v>1</v>
      </c>
      <c r="O223" s="81">
        <v>1</v>
      </c>
      <c r="P223" s="81">
        <v>3</v>
      </c>
      <c r="Q223" s="81">
        <v>1</v>
      </c>
      <c r="R223" s="81">
        <v>1</v>
      </c>
      <c r="S223" s="81">
        <v>3</v>
      </c>
      <c r="T223" s="84">
        <v>2</v>
      </c>
      <c r="U223" s="84">
        <v>2</v>
      </c>
      <c r="V223" s="84">
        <v>2</v>
      </c>
      <c r="W223" s="84">
        <v>1</v>
      </c>
      <c r="X223" s="84">
        <v>3</v>
      </c>
      <c r="Y223" s="84"/>
      <c r="Z223" s="84">
        <v>1</v>
      </c>
      <c r="AA223" s="84">
        <v>1</v>
      </c>
      <c r="AB223" s="68">
        <v>2</v>
      </c>
      <c r="AC223" s="83"/>
      <c r="AD223" s="83">
        <v>2</v>
      </c>
      <c r="AE223" s="83">
        <v>2</v>
      </c>
      <c r="AF223" s="81">
        <v>2</v>
      </c>
    </row>
    <row r="224" spans="1:32">
      <c r="A224" s="82">
        <v>2022</v>
      </c>
      <c r="B224" s="82">
        <v>8</v>
      </c>
      <c r="C224" s="82">
        <v>9</v>
      </c>
      <c r="D224" s="86">
        <v>44782</v>
      </c>
      <c r="E224" s="82" t="s">
        <v>142</v>
      </c>
      <c r="F224" s="85"/>
      <c r="G224" s="81">
        <v>1</v>
      </c>
      <c r="H224" s="81">
        <v>2</v>
      </c>
      <c r="I224" s="81">
        <v>1</v>
      </c>
      <c r="J224" s="81">
        <v>1</v>
      </c>
      <c r="K224" s="81">
        <v>2</v>
      </c>
      <c r="L224" s="81">
        <v>1</v>
      </c>
      <c r="M224" s="81">
        <v>1</v>
      </c>
      <c r="N224" s="81">
        <v>1</v>
      </c>
      <c r="O224" s="81">
        <v>1</v>
      </c>
      <c r="P224" s="81">
        <v>3</v>
      </c>
      <c r="Q224" s="81">
        <v>1</v>
      </c>
      <c r="R224" s="81">
        <v>1</v>
      </c>
      <c r="S224" s="81">
        <v>3</v>
      </c>
      <c r="T224" s="84">
        <v>1</v>
      </c>
      <c r="U224" s="84">
        <v>1</v>
      </c>
      <c r="V224" s="84">
        <v>1</v>
      </c>
      <c r="W224" s="84">
        <v>2</v>
      </c>
      <c r="X224" s="84">
        <v>3</v>
      </c>
      <c r="Y224" s="84"/>
      <c r="Z224" s="84">
        <v>1</v>
      </c>
      <c r="AA224" s="84">
        <v>2</v>
      </c>
      <c r="AB224" s="68">
        <v>2</v>
      </c>
      <c r="AC224" s="83"/>
      <c r="AD224" s="83">
        <v>2</v>
      </c>
      <c r="AE224" s="83">
        <v>2</v>
      </c>
      <c r="AF224" s="81">
        <v>2</v>
      </c>
    </row>
    <row r="225" spans="1:33">
      <c r="A225" s="82">
        <v>2022</v>
      </c>
      <c r="B225" s="82">
        <v>8</v>
      </c>
      <c r="C225" s="82">
        <v>10</v>
      </c>
      <c r="D225" s="86">
        <v>44783</v>
      </c>
      <c r="E225" s="82" t="s">
        <v>143</v>
      </c>
      <c r="F225" s="85"/>
      <c r="G225" s="81">
        <v>1</v>
      </c>
      <c r="H225" s="81">
        <v>2</v>
      </c>
      <c r="I225" s="81">
        <v>1</v>
      </c>
      <c r="J225" s="81">
        <v>1</v>
      </c>
      <c r="K225" s="81">
        <v>1</v>
      </c>
      <c r="L225" s="81">
        <v>1</v>
      </c>
      <c r="M225" s="81">
        <v>1</v>
      </c>
      <c r="N225" s="81">
        <v>1</v>
      </c>
      <c r="O225" s="81">
        <v>1</v>
      </c>
      <c r="P225" s="81">
        <v>3</v>
      </c>
      <c r="Q225" s="81">
        <v>3</v>
      </c>
      <c r="R225" s="81">
        <v>1</v>
      </c>
      <c r="S225" s="81">
        <v>3</v>
      </c>
      <c r="T225" s="84">
        <v>2</v>
      </c>
      <c r="U225" s="84">
        <v>2</v>
      </c>
      <c r="V225" s="84">
        <v>1</v>
      </c>
      <c r="W225" s="84">
        <v>1</v>
      </c>
      <c r="X225" s="84">
        <v>2</v>
      </c>
      <c r="Y225" s="84"/>
      <c r="Z225" s="84">
        <v>2</v>
      </c>
      <c r="AA225" s="84">
        <v>2</v>
      </c>
      <c r="AB225" s="68">
        <v>2</v>
      </c>
      <c r="AC225" s="83"/>
      <c r="AD225" s="83">
        <v>2</v>
      </c>
      <c r="AE225" s="83">
        <v>1</v>
      </c>
      <c r="AF225" s="81">
        <v>2</v>
      </c>
    </row>
    <row r="226" spans="1:33">
      <c r="A226" s="82">
        <v>2022</v>
      </c>
      <c r="B226" s="82">
        <v>8</v>
      </c>
      <c r="C226" s="82">
        <v>11</v>
      </c>
      <c r="D226" s="86">
        <v>44784</v>
      </c>
      <c r="E226" s="82" t="s">
        <v>144</v>
      </c>
      <c r="F226" s="85"/>
      <c r="G226" s="81">
        <v>1</v>
      </c>
      <c r="H226" s="81">
        <v>2</v>
      </c>
      <c r="I226" s="81">
        <v>1</v>
      </c>
      <c r="J226" s="81">
        <v>1</v>
      </c>
      <c r="K226" s="81">
        <v>1</v>
      </c>
      <c r="L226" s="81">
        <v>2</v>
      </c>
      <c r="M226" s="81">
        <v>1</v>
      </c>
      <c r="N226" s="81">
        <v>1</v>
      </c>
      <c r="O226" s="81">
        <v>1</v>
      </c>
      <c r="P226" s="81">
        <v>2</v>
      </c>
      <c r="Q226" s="81">
        <v>1</v>
      </c>
      <c r="R226" s="81">
        <v>2</v>
      </c>
      <c r="S226" s="81">
        <v>3</v>
      </c>
      <c r="T226" s="84">
        <v>1</v>
      </c>
      <c r="U226" s="84">
        <v>1</v>
      </c>
      <c r="V226" s="84">
        <v>2</v>
      </c>
      <c r="W226" s="84">
        <v>2</v>
      </c>
      <c r="X226" s="84">
        <v>2</v>
      </c>
      <c r="Y226" s="84"/>
      <c r="Z226" s="84">
        <v>2</v>
      </c>
      <c r="AA226" s="84">
        <v>1</v>
      </c>
      <c r="AB226" s="68">
        <v>2</v>
      </c>
      <c r="AC226" s="83"/>
      <c r="AD226" s="83">
        <v>2</v>
      </c>
      <c r="AE226" s="83">
        <v>1</v>
      </c>
      <c r="AF226" s="81">
        <v>2</v>
      </c>
    </row>
    <row r="227" spans="1:33">
      <c r="A227" s="82">
        <v>2022</v>
      </c>
      <c r="B227" s="82">
        <v>8</v>
      </c>
      <c r="C227" s="82">
        <v>12</v>
      </c>
      <c r="D227" s="86">
        <v>44785</v>
      </c>
      <c r="E227" s="82" t="s">
        <v>145</v>
      </c>
      <c r="F227" s="85"/>
      <c r="G227" s="81">
        <v>1</v>
      </c>
      <c r="H227" s="81">
        <v>2</v>
      </c>
      <c r="I227" s="81">
        <v>1</v>
      </c>
      <c r="J227" s="81">
        <v>1</v>
      </c>
      <c r="K227" s="81">
        <v>1</v>
      </c>
      <c r="L227" s="81">
        <v>3</v>
      </c>
      <c r="M227" s="81">
        <v>1</v>
      </c>
      <c r="N227" s="81">
        <v>1</v>
      </c>
      <c r="O227" s="81">
        <v>1</v>
      </c>
      <c r="P227" s="81">
        <v>2</v>
      </c>
      <c r="Q227" s="81">
        <v>1</v>
      </c>
      <c r="R227" s="81">
        <v>2</v>
      </c>
      <c r="S227" s="81">
        <v>3</v>
      </c>
      <c r="T227" s="84">
        <v>3</v>
      </c>
      <c r="U227" s="84">
        <v>2</v>
      </c>
      <c r="V227" s="81">
        <v>3</v>
      </c>
      <c r="W227" s="84">
        <v>1</v>
      </c>
      <c r="X227" s="84">
        <v>2</v>
      </c>
      <c r="Y227" s="84"/>
      <c r="Z227" s="84">
        <v>3</v>
      </c>
      <c r="AA227" s="84">
        <v>1</v>
      </c>
      <c r="AB227" s="68">
        <v>2</v>
      </c>
      <c r="AC227" s="83"/>
      <c r="AD227" s="83">
        <v>2</v>
      </c>
      <c r="AE227" s="83">
        <v>1</v>
      </c>
      <c r="AF227" s="81">
        <v>2</v>
      </c>
    </row>
    <row r="228" spans="1:33">
      <c r="A228" s="82">
        <v>2022</v>
      </c>
      <c r="B228" s="82">
        <v>8</v>
      </c>
      <c r="C228" s="82">
        <v>13</v>
      </c>
      <c r="D228" s="76">
        <v>44786</v>
      </c>
      <c r="E228" s="82" t="s">
        <v>139</v>
      </c>
      <c r="F228" s="109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4"/>
      <c r="U228" s="84"/>
      <c r="V228" s="81"/>
      <c r="W228" s="84"/>
      <c r="X228" s="84"/>
      <c r="Y228" s="84"/>
      <c r="Z228" s="84"/>
      <c r="AA228" s="84"/>
      <c r="AB228" s="84"/>
      <c r="AC228" s="83"/>
      <c r="AD228" s="81"/>
      <c r="AE228" s="83"/>
      <c r="AF228" s="81"/>
    </row>
    <row r="229" spans="1:33">
      <c r="A229" s="82">
        <v>2022</v>
      </c>
      <c r="B229" s="82">
        <v>8</v>
      </c>
      <c r="C229" s="82">
        <v>14</v>
      </c>
      <c r="D229" s="76">
        <v>44787</v>
      </c>
      <c r="E229" s="82" t="s">
        <v>140</v>
      </c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3"/>
      <c r="T229" s="84"/>
      <c r="U229" s="84"/>
      <c r="V229" s="84"/>
      <c r="W229" s="84"/>
      <c r="X229" s="84"/>
      <c r="Y229" s="84"/>
      <c r="Z229" s="84"/>
      <c r="AA229" s="84"/>
      <c r="AB229" s="85"/>
      <c r="AC229" s="83"/>
      <c r="AD229" s="81"/>
      <c r="AE229" s="83"/>
      <c r="AF229" s="81"/>
    </row>
    <row r="230" spans="1:33">
      <c r="A230" s="82">
        <v>2022</v>
      </c>
      <c r="B230" s="82">
        <v>8</v>
      </c>
      <c r="C230" s="82">
        <v>15</v>
      </c>
      <c r="D230" s="76">
        <v>44788</v>
      </c>
      <c r="E230" s="75" t="s">
        <v>141</v>
      </c>
      <c r="F230" s="77"/>
      <c r="G230" s="77"/>
      <c r="H230" s="77"/>
      <c r="I230" s="77" t="s">
        <v>157</v>
      </c>
      <c r="J230" s="77"/>
      <c r="K230" s="77"/>
      <c r="L230" s="77"/>
      <c r="M230" s="77"/>
      <c r="N230" s="77"/>
      <c r="O230" s="77"/>
      <c r="P230" s="77"/>
      <c r="Q230" s="77"/>
      <c r="R230" s="77"/>
      <c r="S230" s="78"/>
      <c r="T230" s="79"/>
      <c r="U230" s="79"/>
      <c r="V230" s="79"/>
      <c r="W230" s="79"/>
      <c r="X230" s="79"/>
      <c r="Y230" s="79"/>
      <c r="Z230" s="79"/>
      <c r="AA230" s="79"/>
      <c r="AB230" s="80"/>
      <c r="AC230" s="78"/>
      <c r="AD230" s="77"/>
      <c r="AE230" s="78"/>
      <c r="AF230" s="77"/>
    </row>
    <row r="231" spans="1:33">
      <c r="A231" s="82">
        <v>2022</v>
      </c>
      <c r="B231" s="82">
        <v>8</v>
      </c>
      <c r="C231" s="82">
        <v>16</v>
      </c>
      <c r="D231" s="86">
        <v>44789</v>
      </c>
      <c r="E231" s="82" t="s">
        <v>142</v>
      </c>
      <c r="F231" s="81"/>
      <c r="G231" s="81">
        <v>1</v>
      </c>
      <c r="H231" s="81">
        <v>2</v>
      </c>
      <c r="I231" s="81">
        <v>3</v>
      </c>
      <c r="J231" s="81">
        <v>1</v>
      </c>
      <c r="K231" s="81">
        <v>1</v>
      </c>
      <c r="L231" s="81">
        <v>2</v>
      </c>
      <c r="M231" s="81">
        <v>1</v>
      </c>
      <c r="N231" s="81">
        <v>1</v>
      </c>
      <c r="O231" s="81">
        <v>1</v>
      </c>
      <c r="P231" s="81">
        <v>1</v>
      </c>
      <c r="Q231" s="81">
        <v>1</v>
      </c>
      <c r="R231" s="81">
        <v>1</v>
      </c>
      <c r="S231" s="84">
        <v>1</v>
      </c>
      <c r="T231" s="84">
        <v>3</v>
      </c>
      <c r="U231" s="84">
        <v>1</v>
      </c>
      <c r="V231" s="84">
        <v>1</v>
      </c>
      <c r="W231" s="84">
        <v>3</v>
      </c>
      <c r="X231" s="84">
        <v>2</v>
      </c>
      <c r="Y231" s="84"/>
      <c r="Z231" s="84">
        <v>2</v>
      </c>
      <c r="AA231" s="84">
        <v>2</v>
      </c>
      <c r="AB231" s="68">
        <v>2</v>
      </c>
      <c r="AC231" s="83"/>
      <c r="AD231" s="83">
        <v>2</v>
      </c>
      <c r="AE231" s="83">
        <v>1</v>
      </c>
      <c r="AF231" s="81">
        <v>2</v>
      </c>
    </row>
    <row r="232" spans="1:33">
      <c r="A232" s="82">
        <v>2022</v>
      </c>
      <c r="B232" s="82">
        <v>8</v>
      </c>
      <c r="C232" s="82">
        <v>17</v>
      </c>
      <c r="D232" s="86">
        <v>44790</v>
      </c>
      <c r="E232" s="82" t="s">
        <v>143</v>
      </c>
      <c r="F232" s="81"/>
      <c r="G232" s="81">
        <v>1</v>
      </c>
      <c r="H232" s="81">
        <v>2</v>
      </c>
      <c r="I232" s="81">
        <v>3</v>
      </c>
      <c r="J232" s="81">
        <v>1</v>
      </c>
      <c r="K232" s="81">
        <v>2</v>
      </c>
      <c r="L232" s="81">
        <v>1</v>
      </c>
      <c r="M232" s="81">
        <v>1</v>
      </c>
      <c r="N232" s="81">
        <v>1</v>
      </c>
      <c r="O232" s="81">
        <v>1</v>
      </c>
      <c r="P232" s="81">
        <v>2</v>
      </c>
      <c r="Q232" s="81">
        <v>1</v>
      </c>
      <c r="R232" s="81">
        <v>1</v>
      </c>
      <c r="S232" s="84">
        <v>1</v>
      </c>
      <c r="T232" s="84">
        <v>3</v>
      </c>
      <c r="U232" s="84">
        <v>1</v>
      </c>
      <c r="V232" s="84">
        <v>1</v>
      </c>
      <c r="W232" s="84">
        <v>3</v>
      </c>
      <c r="X232" s="84">
        <v>3</v>
      </c>
      <c r="Y232" s="84"/>
      <c r="Z232" s="84">
        <v>1</v>
      </c>
      <c r="AA232" s="84">
        <v>1</v>
      </c>
      <c r="AB232" s="68">
        <v>2</v>
      </c>
      <c r="AC232" s="83"/>
      <c r="AD232" s="83">
        <v>2</v>
      </c>
      <c r="AE232" s="83">
        <v>1</v>
      </c>
      <c r="AF232" s="81">
        <v>2</v>
      </c>
    </row>
    <row r="233" spans="1:33">
      <c r="A233" s="82">
        <v>2022</v>
      </c>
      <c r="B233" s="82">
        <v>8</v>
      </c>
      <c r="C233" s="82">
        <v>18</v>
      </c>
      <c r="D233" s="86">
        <v>44791</v>
      </c>
      <c r="E233" s="82" t="s">
        <v>144</v>
      </c>
      <c r="F233" s="81"/>
      <c r="G233" s="81">
        <v>1</v>
      </c>
      <c r="H233" s="81">
        <v>2</v>
      </c>
      <c r="I233" s="81">
        <v>1</v>
      </c>
      <c r="J233" s="81">
        <v>1</v>
      </c>
      <c r="K233" s="81">
        <v>1</v>
      </c>
      <c r="L233" s="81">
        <v>1</v>
      </c>
      <c r="M233" s="81">
        <v>1</v>
      </c>
      <c r="N233" s="81">
        <v>1</v>
      </c>
      <c r="O233" s="81">
        <v>1</v>
      </c>
      <c r="P233" s="81">
        <v>1</v>
      </c>
      <c r="Q233" s="81">
        <v>1</v>
      </c>
      <c r="R233" s="81">
        <v>1</v>
      </c>
      <c r="S233" s="84">
        <v>1</v>
      </c>
      <c r="T233" s="84">
        <v>3</v>
      </c>
      <c r="U233" s="84">
        <v>1</v>
      </c>
      <c r="V233" s="84">
        <v>1</v>
      </c>
      <c r="W233" s="84">
        <v>3</v>
      </c>
      <c r="X233" s="84">
        <v>3</v>
      </c>
      <c r="Y233" s="84"/>
      <c r="Z233" s="84">
        <v>1</v>
      </c>
      <c r="AA233" s="84">
        <v>1</v>
      </c>
      <c r="AB233" s="84"/>
      <c r="AC233" s="83"/>
      <c r="AD233" s="83">
        <v>2</v>
      </c>
      <c r="AE233" s="83">
        <v>2</v>
      </c>
      <c r="AF233" s="81">
        <v>2</v>
      </c>
    </row>
    <row r="234" spans="1:33">
      <c r="A234" s="82">
        <v>2022</v>
      </c>
      <c r="B234" s="82">
        <v>8</v>
      </c>
      <c r="C234" s="82">
        <v>19</v>
      </c>
      <c r="D234" s="86">
        <v>44792</v>
      </c>
      <c r="E234" s="82" t="s">
        <v>145</v>
      </c>
      <c r="F234" s="81"/>
      <c r="G234" s="81">
        <v>1</v>
      </c>
      <c r="H234" s="81">
        <v>2</v>
      </c>
      <c r="I234" s="81">
        <v>1</v>
      </c>
      <c r="J234" s="81">
        <v>1</v>
      </c>
      <c r="K234" s="81">
        <v>1</v>
      </c>
      <c r="L234" s="81">
        <v>3</v>
      </c>
      <c r="M234" s="81">
        <v>1</v>
      </c>
      <c r="N234" s="81">
        <v>1</v>
      </c>
      <c r="O234" s="81">
        <v>1</v>
      </c>
      <c r="P234" s="81">
        <v>1</v>
      </c>
      <c r="Q234" s="81">
        <v>1</v>
      </c>
      <c r="R234" s="81">
        <v>1</v>
      </c>
      <c r="S234" s="84">
        <v>1</v>
      </c>
      <c r="T234" s="84">
        <v>3</v>
      </c>
      <c r="U234" s="84">
        <v>2</v>
      </c>
      <c r="V234" s="84">
        <v>1</v>
      </c>
      <c r="W234" s="84">
        <v>3</v>
      </c>
      <c r="X234" s="84">
        <v>3</v>
      </c>
      <c r="Y234" s="84"/>
      <c r="Z234" s="84">
        <v>2</v>
      </c>
      <c r="AA234" s="84">
        <v>2</v>
      </c>
      <c r="AB234" s="84"/>
      <c r="AC234" s="83"/>
      <c r="AD234" s="83">
        <v>2</v>
      </c>
      <c r="AE234" s="83">
        <v>2</v>
      </c>
      <c r="AF234" s="81">
        <v>2</v>
      </c>
    </row>
    <row r="235" spans="1:33">
      <c r="A235" s="82">
        <v>2022</v>
      </c>
      <c r="B235" s="82">
        <v>8</v>
      </c>
      <c r="C235" s="82">
        <v>20</v>
      </c>
      <c r="D235" s="76">
        <v>44793</v>
      </c>
      <c r="E235" s="82" t="s">
        <v>139</v>
      </c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3"/>
      <c r="AD235" s="81"/>
      <c r="AE235" s="83"/>
      <c r="AF235" s="81"/>
    </row>
    <row r="236" spans="1:33">
      <c r="A236" s="82">
        <v>2022</v>
      </c>
      <c r="B236" s="82">
        <v>8</v>
      </c>
      <c r="C236" s="82">
        <v>21</v>
      </c>
      <c r="D236" s="76">
        <v>44794</v>
      </c>
      <c r="E236" s="82" t="s">
        <v>140</v>
      </c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3"/>
      <c r="T236" s="84"/>
      <c r="U236" s="84"/>
      <c r="V236" s="84"/>
      <c r="W236" s="84"/>
      <c r="X236" s="84"/>
      <c r="Y236" s="84"/>
      <c r="Z236" s="84"/>
      <c r="AA236" s="84"/>
      <c r="AB236" s="85"/>
      <c r="AC236" s="83"/>
      <c r="AD236" s="81"/>
      <c r="AE236" s="83"/>
      <c r="AF236" s="81"/>
    </row>
    <row r="237" spans="1:33">
      <c r="A237" s="82">
        <v>2022</v>
      </c>
      <c r="B237" s="82">
        <v>8</v>
      </c>
      <c r="C237" s="82">
        <v>22</v>
      </c>
      <c r="D237" s="86">
        <v>44795</v>
      </c>
      <c r="E237" s="82" t="s">
        <v>141</v>
      </c>
      <c r="F237" s="81"/>
      <c r="G237" s="81">
        <v>1</v>
      </c>
      <c r="H237" s="81">
        <v>2</v>
      </c>
      <c r="I237" s="81">
        <v>1</v>
      </c>
      <c r="J237" s="81" t="s">
        <v>158</v>
      </c>
      <c r="K237" s="81">
        <v>1</v>
      </c>
      <c r="L237" s="81">
        <v>1</v>
      </c>
      <c r="M237" s="81">
        <v>3</v>
      </c>
      <c r="N237" s="81" t="s">
        <v>158</v>
      </c>
      <c r="O237" s="81">
        <v>1</v>
      </c>
      <c r="P237" s="81">
        <v>3</v>
      </c>
      <c r="Q237" s="81">
        <v>1</v>
      </c>
      <c r="R237" s="81">
        <v>1</v>
      </c>
      <c r="S237" s="113" t="s">
        <v>155</v>
      </c>
      <c r="T237" s="84">
        <v>3</v>
      </c>
      <c r="U237" s="84">
        <v>2</v>
      </c>
      <c r="V237" s="84">
        <v>1</v>
      </c>
      <c r="W237" s="84">
        <v>3</v>
      </c>
      <c r="X237" s="84">
        <v>3</v>
      </c>
      <c r="Y237" s="84"/>
      <c r="Z237" s="84">
        <v>2</v>
      </c>
      <c r="AA237" s="84">
        <v>1</v>
      </c>
      <c r="AB237" s="85"/>
      <c r="AC237" s="83"/>
      <c r="AD237" s="83">
        <v>2</v>
      </c>
      <c r="AE237" s="83">
        <v>1</v>
      </c>
      <c r="AF237" s="81">
        <v>2</v>
      </c>
    </row>
    <row r="238" spans="1:33">
      <c r="A238" s="82">
        <v>2022</v>
      </c>
      <c r="B238" s="82">
        <v>8</v>
      </c>
      <c r="C238" s="82">
        <v>23</v>
      </c>
      <c r="D238" s="86">
        <v>44796</v>
      </c>
      <c r="E238" s="82" t="s">
        <v>142</v>
      </c>
      <c r="F238" s="81"/>
      <c r="G238" s="81">
        <v>1</v>
      </c>
      <c r="H238" s="81">
        <v>2</v>
      </c>
      <c r="I238" s="81">
        <v>1</v>
      </c>
      <c r="J238" s="81" t="s">
        <v>158</v>
      </c>
      <c r="K238" s="81">
        <v>1</v>
      </c>
      <c r="L238" s="81">
        <v>1</v>
      </c>
      <c r="M238" s="81">
        <v>3</v>
      </c>
      <c r="N238" s="81" t="s">
        <v>158</v>
      </c>
      <c r="O238" s="81">
        <v>1</v>
      </c>
      <c r="P238" s="81">
        <v>3</v>
      </c>
      <c r="Q238" s="81">
        <v>1</v>
      </c>
      <c r="R238" s="81">
        <v>1</v>
      </c>
      <c r="S238" s="113" t="s">
        <v>155</v>
      </c>
      <c r="T238" s="84">
        <v>3</v>
      </c>
      <c r="U238" s="84">
        <v>2</v>
      </c>
      <c r="V238" s="84">
        <v>1</v>
      </c>
      <c r="W238" s="84">
        <v>3</v>
      </c>
      <c r="X238" s="84">
        <v>3</v>
      </c>
      <c r="Y238" s="84"/>
      <c r="Z238" s="84">
        <v>2</v>
      </c>
      <c r="AA238" s="84">
        <v>1</v>
      </c>
      <c r="AB238" s="84"/>
      <c r="AC238" s="83"/>
      <c r="AD238" s="83">
        <v>2</v>
      </c>
      <c r="AE238" s="83">
        <v>1</v>
      </c>
      <c r="AF238" s="81">
        <v>2</v>
      </c>
      <c r="AG238" t="s">
        <v>87</v>
      </c>
    </row>
    <row r="239" spans="1:33">
      <c r="A239" s="82">
        <v>2022</v>
      </c>
      <c r="B239" s="82">
        <v>8</v>
      </c>
      <c r="C239" s="82">
        <v>24</v>
      </c>
      <c r="D239" s="86">
        <v>44797</v>
      </c>
      <c r="E239" s="82" t="s">
        <v>143</v>
      </c>
      <c r="F239" s="81"/>
      <c r="G239" s="81">
        <v>1</v>
      </c>
      <c r="H239" s="81">
        <v>2</v>
      </c>
      <c r="I239" s="81">
        <v>1</v>
      </c>
      <c r="J239" s="81" t="s">
        <v>158</v>
      </c>
      <c r="K239" s="81">
        <v>1</v>
      </c>
      <c r="L239" s="81">
        <v>3</v>
      </c>
      <c r="M239" s="81">
        <v>3</v>
      </c>
      <c r="N239" s="81" t="s">
        <v>158</v>
      </c>
      <c r="O239" s="81">
        <v>1</v>
      </c>
      <c r="P239" s="81">
        <v>3</v>
      </c>
      <c r="Q239" s="81">
        <v>1</v>
      </c>
      <c r="R239" s="81">
        <v>2</v>
      </c>
      <c r="S239" s="113" t="s">
        <v>155</v>
      </c>
      <c r="T239" s="84">
        <v>3</v>
      </c>
      <c r="U239" s="84">
        <v>1</v>
      </c>
      <c r="V239" s="84">
        <v>1</v>
      </c>
      <c r="W239" s="84">
        <v>3</v>
      </c>
      <c r="X239" s="84">
        <v>3</v>
      </c>
      <c r="Y239" s="84"/>
      <c r="Z239" s="84">
        <v>1</v>
      </c>
      <c r="AA239" s="84">
        <v>2</v>
      </c>
      <c r="AB239" s="84"/>
      <c r="AC239" s="83"/>
      <c r="AD239" s="84">
        <v>3</v>
      </c>
      <c r="AE239" s="85">
        <v>2</v>
      </c>
      <c r="AF239" s="81">
        <v>2</v>
      </c>
    </row>
    <row r="240" spans="1:33">
      <c r="A240" s="82">
        <v>2022</v>
      </c>
      <c r="B240" s="82">
        <v>8</v>
      </c>
      <c r="C240" s="82">
        <v>25</v>
      </c>
      <c r="D240" s="86">
        <v>44798</v>
      </c>
      <c r="E240" s="82" t="s">
        <v>144</v>
      </c>
      <c r="F240" s="81"/>
      <c r="G240" s="81">
        <v>1</v>
      </c>
      <c r="H240" s="81">
        <v>2</v>
      </c>
      <c r="I240" s="81">
        <v>1</v>
      </c>
      <c r="J240" s="81" t="s">
        <v>158</v>
      </c>
      <c r="K240" s="81">
        <v>1</v>
      </c>
      <c r="L240" s="81">
        <v>2</v>
      </c>
      <c r="M240" s="81">
        <v>3</v>
      </c>
      <c r="N240" s="81" t="s">
        <v>158</v>
      </c>
      <c r="O240" s="81">
        <v>1</v>
      </c>
      <c r="P240" s="81">
        <v>3</v>
      </c>
      <c r="Q240" s="81">
        <v>1</v>
      </c>
      <c r="R240" s="81">
        <v>1</v>
      </c>
      <c r="S240" s="113" t="s">
        <v>155</v>
      </c>
      <c r="T240" s="84">
        <v>3</v>
      </c>
      <c r="U240" s="84">
        <v>2</v>
      </c>
      <c r="V240" s="84">
        <v>1</v>
      </c>
      <c r="W240" s="84">
        <v>3</v>
      </c>
      <c r="X240" s="84">
        <v>2</v>
      </c>
      <c r="Y240" s="84"/>
      <c r="Z240" s="84">
        <v>2</v>
      </c>
      <c r="AA240" s="84">
        <v>1</v>
      </c>
      <c r="AB240" s="84"/>
      <c r="AC240" s="83"/>
      <c r="AD240" s="84">
        <v>3</v>
      </c>
      <c r="AE240" s="85">
        <v>2</v>
      </c>
      <c r="AF240" s="81">
        <v>2</v>
      </c>
    </row>
    <row r="241" spans="1:32">
      <c r="A241" s="82">
        <v>2022</v>
      </c>
      <c r="B241" s="82">
        <v>8</v>
      </c>
      <c r="C241" s="82">
        <v>26</v>
      </c>
      <c r="D241" s="86">
        <v>44799</v>
      </c>
      <c r="E241" s="82" t="s">
        <v>145</v>
      </c>
      <c r="F241" s="81"/>
      <c r="G241" s="81">
        <v>3</v>
      </c>
      <c r="H241" s="81">
        <v>2</v>
      </c>
      <c r="I241" s="81">
        <v>1</v>
      </c>
      <c r="J241" s="81">
        <v>1</v>
      </c>
      <c r="K241" s="81">
        <v>1</v>
      </c>
      <c r="L241" s="81">
        <v>2</v>
      </c>
      <c r="M241" s="81">
        <v>3</v>
      </c>
      <c r="N241" s="81">
        <v>2</v>
      </c>
      <c r="O241" s="81">
        <v>1</v>
      </c>
      <c r="P241" s="81">
        <v>3</v>
      </c>
      <c r="Q241" s="81">
        <v>1</v>
      </c>
      <c r="R241" s="81">
        <v>1</v>
      </c>
      <c r="S241" s="84">
        <v>2</v>
      </c>
      <c r="T241" s="84">
        <v>3</v>
      </c>
      <c r="U241" s="84">
        <v>3</v>
      </c>
      <c r="V241" s="84">
        <v>1</v>
      </c>
      <c r="W241" s="84">
        <v>3</v>
      </c>
      <c r="X241" s="84">
        <v>1</v>
      </c>
      <c r="Y241" s="84"/>
      <c r="Z241" s="84">
        <v>1</v>
      </c>
      <c r="AA241" s="84">
        <v>1</v>
      </c>
      <c r="AB241" s="84"/>
      <c r="AC241" s="83"/>
      <c r="AD241" s="84">
        <v>3</v>
      </c>
      <c r="AE241" s="85">
        <v>2</v>
      </c>
      <c r="AF241" s="81">
        <v>2</v>
      </c>
    </row>
    <row r="242" spans="1:32">
      <c r="A242" s="82">
        <v>2022</v>
      </c>
      <c r="B242" s="82">
        <v>8</v>
      </c>
      <c r="C242" s="82">
        <v>27</v>
      </c>
      <c r="D242" s="76">
        <v>44800</v>
      </c>
      <c r="E242" s="82" t="s">
        <v>139</v>
      </c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3"/>
      <c r="AD242" s="81"/>
      <c r="AE242" s="83"/>
      <c r="AF242" s="81"/>
    </row>
    <row r="243" spans="1:32">
      <c r="A243" s="82">
        <v>2022</v>
      </c>
      <c r="B243" s="82">
        <v>8</v>
      </c>
      <c r="C243" s="82">
        <v>28</v>
      </c>
      <c r="D243" s="76">
        <v>44801</v>
      </c>
      <c r="E243" s="82" t="s">
        <v>140</v>
      </c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3"/>
      <c r="T243" s="84"/>
      <c r="U243" s="84"/>
      <c r="V243" s="84"/>
      <c r="W243" s="84"/>
      <c r="X243" s="84"/>
      <c r="Y243" s="84"/>
      <c r="Z243" s="84"/>
      <c r="AA243" s="84"/>
      <c r="AB243" s="85"/>
      <c r="AC243" s="83"/>
      <c r="AD243" s="81"/>
      <c r="AE243" s="83"/>
      <c r="AF243" s="81"/>
    </row>
    <row r="244" spans="1:32">
      <c r="A244" s="82">
        <v>2022</v>
      </c>
      <c r="B244" s="82">
        <v>8</v>
      </c>
      <c r="C244" s="82">
        <v>29</v>
      </c>
      <c r="D244" s="86">
        <v>44802</v>
      </c>
      <c r="E244" s="82" t="s">
        <v>141</v>
      </c>
      <c r="F244" s="81"/>
      <c r="G244" s="81">
        <v>1</v>
      </c>
      <c r="H244" s="81">
        <v>2</v>
      </c>
      <c r="I244" s="81">
        <v>1</v>
      </c>
      <c r="J244" s="81">
        <v>1</v>
      </c>
      <c r="K244" s="81">
        <v>1</v>
      </c>
      <c r="L244" s="81">
        <v>1</v>
      </c>
      <c r="M244" s="81">
        <v>3</v>
      </c>
      <c r="N244" s="81">
        <v>1</v>
      </c>
      <c r="O244" s="81">
        <v>1</v>
      </c>
      <c r="P244" s="81">
        <v>2</v>
      </c>
      <c r="Q244" s="81">
        <v>3</v>
      </c>
      <c r="R244" s="81">
        <v>2</v>
      </c>
      <c r="S244" s="81">
        <v>1</v>
      </c>
      <c r="T244" s="84">
        <v>1</v>
      </c>
      <c r="U244" s="84">
        <v>3</v>
      </c>
      <c r="V244" s="84">
        <v>1</v>
      </c>
      <c r="W244" s="84">
        <v>3</v>
      </c>
      <c r="X244" s="84">
        <v>2</v>
      </c>
      <c r="Y244" s="84"/>
      <c r="Z244" s="84">
        <v>1</v>
      </c>
      <c r="AA244" s="84">
        <v>2</v>
      </c>
      <c r="AB244" s="85"/>
      <c r="AC244" s="83"/>
      <c r="AD244" s="84">
        <v>3</v>
      </c>
      <c r="AE244" s="85">
        <v>2</v>
      </c>
      <c r="AF244" s="81">
        <v>2</v>
      </c>
    </row>
    <row r="245" spans="1:32">
      <c r="A245" s="82">
        <v>2022</v>
      </c>
      <c r="B245" s="82">
        <v>8</v>
      </c>
      <c r="C245" s="82">
        <v>30</v>
      </c>
      <c r="D245" s="86">
        <v>44803</v>
      </c>
      <c r="E245" s="82" t="s">
        <v>142</v>
      </c>
      <c r="F245" s="81"/>
      <c r="G245" s="81">
        <v>1</v>
      </c>
      <c r="H245" s="81">
        <v>2</v>
      </c>
      <c r="I245" s="81">
        <v>1</v>
      </c>
      <c r="J245" s="81">
        <v>1</v>
      </c>
      <c r="K245" s="81">
        <v>2</v>
      </c>
      <c r="L245" s="81">
        <v>1</v>
      </c>
      <c r="M245" s="81">
        <v>3</v>
      </c>
      <c r="N245" s="81">
        <v>1</v>
      </c>
      <c r="O245" s="81">
        <v>1</v>
      </c>
      <c r="P245" s="81">
        <v>2</v>
      </c>
      <c r="Q245" s="81">
        <v>3</v>
      </c>
      <c r="R245" s="81">
        <v>2</v>
      </c>
      <c r="S245" s="81">
        <v>1</v>
      </c>
      <c r="T245" s="84">
        <v>1</v>
      </c>
      <c r="U245" s="84">
        <v>3</v>
      </c>
      <c r="V245" s="84">
        <v>1</v>
      </c>
      <c r="W245" s="84">
        <v>2</v>
      </c>
      <c r="X245" s="84">
        <v>2</v>
      </c>
      <c r="Y245" s="84"/>
      <c r="Z245" s="84">
        <v>2</v>
      </c>
      <c r="AA245" s="84">
        <v>1</v>
      </c>
      <c r="AC245" s="84"/>
      <c r="AD245" s="84">
        <v>3</v>
      </c>
      <c r="AE245" s="85">
        <v>1</v>
      </c>
      <c r="AF245" s="81">
        <v>2</v>
      </c>
    </row>
    <row r="246" spans="1:32">
      <c r="A246" s="82">
        <v>2022</v>
      </c>
      <c r="B246" s="82">
        <v>8</v>
      </c>
      <c r="C246" s="82">
        <v>31</v>
      </c>
      <c r="D246" s="86">
        <v>44804</v>
      </c>
      <c r="E246" s="82" t="s">
        <v>143</v>
      </c>
      <c r="F246" s="81"/>
      <c r="G246" s="81">
        <v>1</v>
      </c>
      <c r="H246" s="81">
        <v>2</v>
      </c>
      <c r="I246" s="81">
        <v>1</v>
      </c>
      <c r="J246" s="81">
        <v>1</v>
      </c>
      <c r="K246" s="81">
        <v>1</v>
      </c>
      <c r="L246" s="81">
        <v>2</v>
      </c>
      <c r="M246" s="81">
        <v>3</v>
      </c>
      <c r="N246" s="81">
        <v>1</v>
      </c>
      <c r="O246" s="81">
        <v>1</v>
      </c>
      <c r="P246" s="81">
        <v>1</v>
      </c>
      <c r="Q246" s="81">
        <v>3</v>
      </c>
      <c r="R246" s="81">
        <v>1</v>
      </c>
      <c r="S246" s="81">
        <v>1</v>
      </c>
      <c r="T246" s="84">
        <v>1</v>
      </c>
      <c r="U246" s="84">
        <v>3</v>
      </c>
      <c r="V246" s="84">
        <v>1</v>
      </c>
      <c r="W246" s="84">
        <v>2</v>
      </c>
      <c r="X246" s="84">
        <v>3</v>
      </c>
      <c r="Y246" s="84"/>
      <c r="Z246" s="84">
        <v>1</v>
      </c>
      <c r="AA246" s="84">
        <v>1</v>
      </c>
      <c r="AB246" s="84"/>
      <c r="AC246" s="83"/>
      <c r="AD246" s="84">
        <v>3</v>
      </c>
      <c r="AE246" s="85">
        <v>1</v>
      </c>
      <c r="AF246" s="81">
        <v>2</v>
      </c>
    </row>
    <row r="247" spans="1:32">
      <c r="A247" s="82">
        <v>2022</v>
      </c>
      <c r="B247" s="82">
        <v>9</v>
      </c>
      <c r="C247" s="82">
        <v>1</v>
      </c>
      <c r="D247" s="86">
        <v>44805</v>
      </c>
      <c r="E247" s="82" t="s">
        <v>144</v>
      </c>
      <c r="F247" s="81"/>
      <c r="G247" s="81">
        <v>2</v>
      </c>
      <c r="H247" s="81">
        <v>2</v>
      </c>
      <c r="I247" s="81">
        <v>1</v>
      </c>
      <c r="J247" s="81">
        <v>1</v>
      </c>
      <c r="K247" s="81">
        <v>1</v>
      </c>
      <c r="L247" s="81">
        <v>1</v>
      </c>
      <c r="M247" s="81">
        <v>3</v>
      </c>
      <c r="N247" s="81">
        <v>1</v>
      </c>
      <c r="O247" s="81">
        <v>1</v>
      </c>
      <c r="P247" s="81">
        <v>1</v>
      </c>
      <c r="Q247" s="81">
        <v>3</v>
      </c>
      <c r="R247" s="81">
        <v>2</v>
      </c>
      <c r="S247" s="81">
        <v>1</v>
      </c>
      <c r="T247" s="84">
        <v>2</v>
      </c>
      <c r="U247" s="84">
        <v>3</v>
      </c>
      <c r="V247" s="84">
        <v>2</v>
      </c>
      <c r="W247" s="84">
        <v>1</v>
      </c>
      <c r="X247" s="84">
        <v>2</v>
      </c>
      <c r="Y247" s="84"/>
      <c r="Z247" s="84">
        <v>2</v>
      </c>
      <c r="AA247" s="84">
        <v>1</v>
      </c>
      <c r="AB247" s="84"/>
      <c r="AC247" s="83"/>
      <c r="AD247" s="84">
        <v>3</v>
      </c>
      <c r="AE247" s="85">
        <v>1</v>
      </c>
      <c r="AF247" s="81">
        <v>2</v>
      </c>
    </row>
    <row r="248" spans="1:32">
      <c r="A248" s="82">
        <v>2022</v>
      </c>
      <c r="B248" s="82">
        <v>9</v>
      </c>
      <c r="C248" s="82">
        <v>2</v>
      </c>
      <c r="D248" s="86">
        <v>44806</v>
      </c>
      <c r="E248" s="82" t="s">
        <v>145</v>
      </c>
      <c r="F248" s="81"/>
      <c r="G248" s="81">
        <v>1</v>
      </c>
      <c r="H248" s="81">
        <v>3</v>
      </c>
      <c r="I248" s="81">
        <v>1</v>
      </c>
      <c r="J248" s="81">
        <v>1</v>
      </c>
      <c r="K248" s="81">
        <v>1</v>
      </c>
      <c r="L248" s="81">
        <v>1</v>
      </c>
      <c r="M248" s="81">
        <v>3</v>
      </c>
      <c r="N248" s="81">
        <v>1</v>
      </c>
      <c r="O248" s="81">
        <v>1</v>
      </c>
      <c r="P248" s="81">
        <v>2</v>
      </c>
      <c r="Q248" s="81">
        <v>3</v>
      </c>
      <c r="R248" s="81">
        <v>1</v>
      </c>
      <c r="S248" s="84">
        <v>2</v>
      </c>
      <c r="T248" s="84">
        <v>1</v>
      </c>
      <c r="U248" s="84">
        <v>3</v>
      </c>
      <c r="V248" s="81">
        <v>3</v>
      </c>
      <c r="W248" s="84">
        <v>1</v>
      </c>
      <c r="X248" s="84">
        <v>1</v>
      </c>
      <c r="Y248" s="84"/>
      <c r="Z248" s="84">
        <v>2</v>
      </c>
      <c r="AA248" s="84">
        <v>2</v>
      </c>
      <c r="AB248" s="84"/>
      <c r="AC248" s="83"/>
      <c r="AD248" s="84">
        <v>3</v>
      </c>
      <c r="AE248" s="85">
        <v>2</v>
      </c>
      <c r="AF248" s="81">
        <v>2</v>
      </c>
    </row>
    <row r="249" spans="1:32">
      <c r="A249" s="82">
        <v>2022</v>
      </c>
      <c r="B249" s="82">
        <v>9</v>
      </c>
      <c r="C249" s="82">
        <v>3</v>
      </c>
      <c r="D249" s="76">
        <v>44807</v>
      </c>
      <c r="E249" s="82" t="s">
        <v>139</v>
      </c>
      <c r="F249" s="81"/>
      <c r="G249" s="81"/>
      <c r="H249" s="81"/>
      <c r="I249" s="81">
        <v>1</v>
      </c>
      <c r="J249" s="81"/>
      <c r="K249" s="81"/>
      <c r="L249" s="81"/>
      <c r="M249" s="81"/>
      <c r="N249" s="81"/>
      <c r="O249" s="81"/>
      <c r="P249" s="81"/>
      <c r="Q249" s="81"/>
      <c r="R249" s="81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3"/>
      <c r="AD249" s="81"/>
      <c r="AE249" s="83"/>
      <c r="AF249" s="81"/>
    </row>
    <row r="250" spans="1:32">
      <c r="A250" s="82">
        <v>2022</v>
      </c>
      <c r="B250" s="82">
        <v>9</v>
      </c>
      <c r="C250" s="82">
        <v>4</v>
      </c>
      <c r="D250" s="76">
        <v>44808</v>
      </c>
      <c r="E250" s="82" t="s">
        <v>140</v>
      </c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3"/>
      <c r="T250" s="84"/>
      <c r="U250" s="84"/>
      <c r="V250" s="84"/>
      <c r="W250" s="84"/>
      <c r="X250" s="84"/>
      <c r="Y250" s="84"/>
      <c r="Z250" s="84"/>
      <c r="AA250" s="84"/>
      <c r="AB250" s="85"/>
      <c r="AC250" s="83"/>
      <c r="AD250" s="81"/>
      <c r="AE250" s="83"/>
      <c r="AF250" s="81"/>
    </row>
    <row r="251" spans="1:32">
      <c r="A251" s="82">
        <v>2022</v>
      </c>
      <c r="B251" s="82">
        <v>9</v>
      </c>
      <c r="C251" s="82">
        <v>5</v>
      </c>
      <c r="D251" s="86">
        <v>44809</v>
      </c>
      <c r="E251" s="82" t="s">
        <v>141</v>
      </c>
      <c r="F251" s="81"/>
      <c r="G251" s="81">
        <v>1</v>
      </c>
      <c r="H251" s="81">
        <v>3</v>
      </c>
      <c r="I251" s="81">
        <v>1</v>
      </c>
      <c r="J251" s="81">
        <v>1</v>
      </c>
      <c r="K251" s="81">
        <v>3</v>
      </c>
      <c r="L251" s="81">
        <v>1</v>
      </c>
      <c r="M251" s="81">
        <v>3</v>
      </c>
      <c r="N251" s="81">
        <v>1</v>
      </c>
      <c r="O251" s="81">
        <v>1</v>
      </c>
      <c r="P251" s="81">
        <v>2</v>
      </c>
      <c r="Q251" s="81">
        <v>1</v>
      </c>
      <c r="R251" s="81">
        <v>1</v>
      </c>
      <c r="S251" s="84">
        <v>2</v>
      </c>
      <c r="T251" s="84">
        <v>2</v>
      </c>
      <c r="U251" s="84">
        <v>3</v>
      </c>
      <c r="V251" s="84">
        <v>1</v>
      </c>
      <c r="W251" s="84">
        <v>2</v>
      </c>
      <c r="X251" s="84">
        <v>2</v>
      </c>
      <c r="Y251" s="84"/>
      <c r="Z251" s="84">
        <v>2</v>
      </c>
      <c r="AA251" s="84">
        <v>1</v>
      </c>
      <c r="AB251" s="85"/>
      <c r="AC251" s="83"/>
      <c r="AD251" s="84">
        <v>3</v>
      </c>
      <c r="AE251" s="85">
        <v>2</v>
      </c>
      <c r="AF251" s="81">
        <v>2</v>
      </c>
    </row>
    <row r="252" spans="1:32">
      <c r="A252" s="82">
        <v>2022</v>
      </c>
      <c r="B252" s="82">
        <v>9</v>
      </c>
      <c r="C252" s="82">
        <v>6</v>
      </c>
      <c r="D252" s="86">
        <v>44810</v>
      </c>
      <c r="E252" s="82" t="s">
        <v>142</v>
      </c>
      <c r="F252" s="81"/>
      <c r="G252" s="81">
        <v>2</v>
      </c>
      <c r="H252" s="81">
        <v>2</v>
      </c>
      <c r="I252" s="81">
        <v>1</v>
      </c>
      <c r="J252" s="81">
        <v>1</v>
      </c>
      <c r="K252" s="81">
        <v>3</v>
      </c>
      <c r="L252" s="81">
        <v>1</v>
      </c>
      <c r="M252" s="81">
        <v>1</v>
      </c>
      <c r="N252" s="81">
        <v>1</v>
      </c>
      <c r="O252" s="81">
        <v>1</v>
      </c>
      <c r="P252" s="81">
        <v>2</v>
      </c>
      <c r="Q252" s="81">
        <v>1</v>
      </c>
      <c r="R252" s="81">
        <v>1</v>
      </c>
      <c r="S252" s="81">
        <v>1</v>
      </c>
      <c r="T252" s="84">
        <v>1</v>
      </c>
      <c r="U252" s="84">
        <v>3</v>
      </c>
      <c r="V252" s="84">
        <v>1</v>
      </c>
      <c r="W252" s="84">
        <v>2</v>
      </c>
      <c r="X252" s="84">
        <v>2</v>
      </c>
      <c r="Y252" s="84"/>
      <c r="Z252" s="84">
        <v>2</v>
      </c>
      <c r="AA252" s="84">
        <v>1</v>
      </c>
      <c r="AB252" s="84"/>
      <c r="AC252" s="83"/>
      <c r="AD252" s="84">
        <v>3</v>
      </c>
      <c r="AE252" s="85">
        <v>1</v>
      </c>
      <c r="AF252" s="81">
        <v>2</v>
      </c>
    </row>
    <row r="253" spans="1:32">
      <c r="A253" s="82">
        <v>2022</v>
      </c>
      <c r="B253" s="82">
        <v>9</v>
      </c>
      <c r="C253" s="82">
        <v>7</v>
      </c>
      <c r="D253" s="86">
        <v>44811</v>
      </c>
      <c r="E253" s="82" t="s">
        <v>143</v>
      </c>
      <c r="F253" s="81"/>
      <c r="G253" s="81">
        <v>1</v>
      </c>
      <c r="H253" s="81">
        <v>2</v>
      </c>
      <c r="I253" s="81">
        <v>1</v>
      </c>
      <c r="J253" s="81">
        <v>1</v>
      </c>
      <c r="K253" s="81">
        <v>3</v>
      </c>
      <c r="L253" s="81">
        <v>2</v>
      </c>
      <c r="M253" s="81">
        <v>3</v>
      </c>
      <c r="N253" s="81">
        <v>1</v>
      </c>
      <c r="O253" s="81">
        <v>1</v>
      </c>
      <c r="P253" s="81">
        <v>1</v>
      </c>
      <c r="Q253" s="81">
        <v>1</v>
      </c>
      <c r="R253" s="81">
        <v>1</v>
      </c>
      <c r="S253" s="81">
        <v>1</v>
      </c>
      <c r="T253" s="84">
        <v>1</v>
      </c>
      <c r="U253" s="84">
        <v>3</v>
      </c>
      <c r="V253" s="84">
        <v>1</v>
      </c>
      <c r="W253" s="84">
        <v>1</v>
      </c>
      <c r="X253" s="84">
        <v>2</v>
      </c>
      <c r="Y253" s="84"/>
      <c r="Z253" s="84">
        <v>1</v>
      </c>
      <c r="AA253" s="84">
        <v>2</v>
      </c>
      <c r="AB253" s="84"/>
      <c r="AC253" s="83"/>
      <c r="AD253" s="83">
        <v>2</v>
      </c>
      <c r="AE253" s="83">
        <v>1</v>
      </c>
      <c r="AF253" s="81">
        <v>2</v>
      </c>
    </row>
    <row r="254" spans="1:32">
      <c r="A254" s="82">
        <v>2022</v>
      </c>
      <c r="B254" s="82">
        <v>9</v>
      </c>
      <c r="C254" s="82">
        <v>8</v>
      </c>
      <c r="D254" s="86">
        <v>44812</v>
      </c>
      <c r="E254" s="82" t="s">
        <v>144</v>
      </c>
      <c r="F254" s="81"/>
      <c r="G254" s="81">
        <v>1</v>
      </c>
      <c r="H254" s="81">
        <v>2</v>
      </c>
      <c r="I254" s="81">
        <v>1</v>
      </c>
      <c r="J254" s="81">
        <v>1</v>
      </c>
      <c r="K254" s="81">
        <v>3</v>
      </c>
      <c r="L254" s="81">
        <v>1</v>
      </c>
      <c r="M254" s="81">
        <v>1</v>
      </c>
      <c r="N254" s="81">
        <v>1</v>
      </c>
      <c r="O254" s="81">
        <v>2</v>
      </c>
      <c r="P254" s="81">
        <v>1</v>
      </c>
      <c r="Q254" s="81">
        <v>1</v>
      </c>
      <c r="R254" s="81">
        <v>1</v>
      </c>
      <c r="S254" s="81">
        <v>1</v>
      </c>
      <c r="T254" s="84">
        <v>1</v>
      </c>
      <c r="U254" s="84">
        <v>3</v>
      </c>
      <c r="V254" s="84">
        <v>1</v>
      </c>
      <c r="W254" s="84">
        <v>1</v>
      </c>
      <c r="X254" s="84">
        <v>1</v>
      </c>
      <c r="Y254" s="84"/>
      <c r="Z254" s="84">
        <v>1</v>
      </c>
      <c r="AA254" s="84">
        <v>2</v>
      </c>
      <c r="AB254" s="84"/>
      <c r="AC254" s="83"/>
      <c r="AD254" s="83">
        <v>2</v>
      </c>
      <c r="AE254" s="83">
        <v>2</v>
      </c>
      <c r="AF254" s="81">
        <v>2</v>
      </c>
    </row>
    <row r="255" spans="1:32">
      <c r="A255" s="82">
        <v>2022</v>
      </c>
      <c r="B255" s="82">
        <v>9</v>
      </c>
      <c r="C255" s="82">
        <v>9</v>
      </c>
      <c r="D255" s="86">
        <v>44813</v>
      </c>
      <c r="E255" s="82" t="s">
        <v>145</v>
      </c>
      <c r="F255" s="81"/>
      <c r="G255" s="81">
        <v>1</v>
      </c>
      <c r="H255" s="81">
        <v>2</v>
      </c>
      <c r="I255" s="81">
        <v>3</v>
      </c>
      <c r="J255" s="81">
        <v>1</v>
      </c>
      <c r="K255" s="81">
        <v>3</v>
      </c>
      <c r="L255" s="81">
        <v>1</v>
      </c>
      <c r="M255" s="81">
        <v>1</v>
      </c>
      <c r="N255" s="81">
        <v>2</v>
      </c>
      <c r="O255" s="81">
        <v>1</v>
      </c>
      <c r="P255" s="81">
        <v>2</v>
      </c>
      <c r="Q255" s="81">
        <v>1</v>
      </c>
      <c r="R255" s="81">
        <v>2</v>
      </c>
      <c r="S255" s="84">
        <v>2</v>
      </c>
      <c r="T255" s="84">
        <v>2</v>
      </c>
      <c r="U255" s="83">
        <v>2</v>
      </c>
      <c r="V255" s="84">
        <v>1</v>
      </c>
      <c r="W255" s="84">
        <v>1</v>
      </c>
      <c r="X255" s="84">
        <v>1</v>
      </c>
      <c r="Y255" s="84"/>
      <c r="Z255" s="84">
        <v>1</v>
      </c>
      <c r="AA255" s="84">
        <v>2</v>
      </c>
      <c r="AB255" s="84"/>
      <c r="AC255" s="83"/>
      <c r="AD255" s="83">
        <v>2</v>
      </c>
      <c r="AE255" s="83">
        <v>2</v>
      </c>
      <c r="AF255" s="81">
        <v>2</v>
      </c>
    </row>
    <row r="256" spans="1:32">
      <c r="A256" s="82">
        <v>2022</v>
      </c>
      <c r="B256" s="82">
        <v>9</v>
      </c>
      <c r="C256" s="82">
        <v>10</v>
      </c>
      <c r="D256" s="76">
        <v>44814</v>
      </c>
      <c r="E256" s="82" t="s">
        <v>139</v>
      </c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3"/>
      <c r="AD256" s="81"/>
      <c r="AE256" s="83"/>
      <c r="AF256" s="81"/>
    </row>
    <row r="257" spans="1:32">
      <c r="A257" s="82">
        <v>2022</v>
      </c>
      <c r="B257" s="82">
        <v>9</v>
      </c>
      <c r="C257" s="82">
        <v>11</v>
      </c>
      <c r="D257" s="76">
        <v>44815</v>
      </c>
      <c r="E257" s="82" t="s">
        <v>140</v>
      </c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3"/>
      <c r="T257" s="84"/>
      <c r="U257" s="84"/>
      <c r="V257" s="84"/>
      <c r="W257" s="84"/>
      <c r="X257" s="84"/>
      <c r="Y257" s="84"/>
      <c r="Z257" s="84"/>
      <c r="AA257" s="84"/>
      <c r="AB257" s="85"/>
      <c r="AC257" s="83"/>
      <c r="AD257" s="81"/>
      <c r="AE257" s="83"/>
      <c r="AF257" s="81"/>
    </row>
    <row r="258" spans="1:32">
      <c r="A258" s="82">
        <v>2022</v>
      </c>
      <c r="B258" s="82">
        <v>9</v>
      </c>
      <c r="C258" s="82">
        <v>12</v>
      </c>
      <c r="D258" s="86">
        <v>44816</v>
      </c>
      <c r="E258" s="82" t="s">
        <v>141</v>
      </c>
      <c r="F258" s="81"/>
      <c r="G258" s="81">
        <v>1</v>
      </c>
      <c r="H258" s="81">
        <v>2</v>
      </c>
      <c r="I258" s="81">
        <v>1</v>
      </c>
      <c r="J258" s="81">
        <v>1</v>
      </c>
      <c r="K258" s="81">
        <v>3</v>
      </c>
      <c r="L258" s="81">
        <v>1</v>
      </c>
      <c r="M258" s="81">
        <v>1</v>
      </c>
      <c r="N258" s="81">
        <v>1</v>
      </c>
      <c r="O258" s="81">
        <v>1</v>
      </c>
      <c r="P258" s="81">
        <v>2</v>
      </c>
      <c r="Q258" s="81">
        <v>1</v>
      </c>
      <c r="R258" s="81">
        <v>3</v>
      </c>
      <c r="S258" s="81">
        <v>1</v>
      </c>
      <c r="T258" s="84">
        <v>1</v>
      </c>
      <c r="U258" s="84">
        <v>1</v>
      </c>
      <c r="V258" s="84">
        <v>1</v>
      </c>
      <c r="W258" s="84">
        <v>1</v>
      </c>
      <c r="X258" s="84">
        <v>2</v>
      </c>
      <c r="Y258" s="84"/>
      <c r="Z258" s="84">
        <v>3</v>
      </c>
      <c r="AA258" s="84">
        <v>1</v>
      </c>
      <c r="AB258" s="85"/>
      <c r="AC258" s="83"/>
      <c r="AD258" s="83">
        <v>2</v>
      </c>
      <c r="AE258" s="83">
        <v>1</v>
      </c>
      <c r="AF258" s="81">
        <v>2</v>
      </c>
    </row>
    <row r="259" spans="1:32">
      <c r="A259" s="82">
        <v>2022</v>
      </c>
      <c r="B259" s="82">
        <v>9</v>
      </c>
      <c r="C259" s="82">
        <v>13</v>
      </c>
      <c r="D259" s="86">
        <v>44817</v>
      </c>
      <c r="E259" s="82" t="s">
        <v>142</v>
      </c>
      <c r="F259" s="81"/>
      <c r="G259" s="81">
        <v>1</v>
      </c>
      <c r="H259" s="81">
        <v>2</v>
      </c>
      <c r="I259" s="81">
        <v>1</v>
      </c>
      <c r="J259" s="81">
        <v>1</v>
      </c>
      <c r="K259" s="81">
        <v>3</v>
      </c>
      <c r="L259" s="81">
        <v>1</v>
      </c>
      <c r="M259" s="81">
        <v>1</v>
      </c>
      <c r="N259" s="81">
        <v>1</v>
      </c>
      <c r="O259" s="81">
        <v>1</v>
      </c>
      <c r="P259" s="81">
        <v>3</v>
      </c>
      <c r="Q259" s="81">
        <v>1</v>
      </c>
      <c r="R259" s="81">
        <v>2</v>
      </c>
      <c r="S259" s="81">
        <v>1</v>
      </c>
      <c r="T259" s="84">
        <v>1</v>
      </c>
      <c r="U259" s="83">
        <v>2</v>
      </c>
      <c r="V259" s="84">
        <v>1</v>
      </c>
      <c r="W259" s="84">
        <v>1</v>
      </c>
      <c r="X259" s="84">
        <v>1</v>
      </c>
      <c r="Y259" s="84"/>
      <c r="Z259" s="84">
        <v>3</v>
      </c>
      <c r="AA259" s="84">
        <v>1</v>
      </c>
      <c r="AB259" s="84"/>
      <c r="AC259" s="83"/>
      <c r="AD259" s="83">
        <v>2</v>
      </c>
      <c r="AE259" s="83">
        <v>1</v>
      </c>
      <c r="AF259" s="81">
        <v>2</v>
      </c>
    </row>
    <row r="260" spans="1:32">
      <c r="A260" s="82">
        <v>2022</v>
      </c>
      <c r="B260" s="82">
        <v>9</v>
      </c>
      <c r="C260" s="82">
        <v>14</v>
      </c>
      <c r="D260" s="86">
        <v>44818</v>
      </c>
      <c r="E260" s="82" t="s">
        <v>143</v>
      </c>
      <c r="F260" s="81"/>
      <c r="G260" s="81">
        <v>1</v>
      </c>
      <c r="H260" s="81">
        <v>2</v>
      </c>
      <c r="I260" s="81">
        <v>1</v>
      </c>
      <c r="J260" s="81">
        <v>1</v>
      </c>
      <c r="K260" s="81">
        <v>3</v>
      </c>
      <c r="L260" s="81">
        <v>1</v>
      </c>
      <c r="M260" s="81">
        <v>1</v>
      </c>
      <c r="N260" s="81">
        <v>1</v>
      </c>
      <c r="O260" s="81">
        <v>1</v>
      </c>
      <c r="P260" s="81">
        <v>3</v>
      </c>
      <c r="Q260" s="81">
        <v>1</v>
      </c>
      <c r="R260" s="81">
        <v>1</v>
      </c>
      <c r="S260" s="81">
        <v>1</v>
      </c>
      <c r="T260" s="84">
        <v>1</v>
      </c>
      <c r="U260" s="84">
        <v>1</v>
      </c>
      <c r="V260" s="84">
        <v>1</v>
      </c>
      <c r="W260" s="84">
        <v>2</v>
      </c>
      <c r="X260" s="84">
        <v>2</v>
      </c>
      <c r="Y260" s="84"/>
      <c r="Z260" s="84">
        <v>3</v>
      </c>
      <c r="AA260" s="84">
        <v>2</v>
      </c>
      <c r="AB260" s="84"/>
      <c r="AC260" s="83"/>
      <c r="AD260" s="83">
        <v>2</v>
      </c>
      <c r="AE260" s="83">
        <v>1</v>
      </c>
      <c r="AF260" s="81">
        <v>2</v>
      </c>
    </row>
    <row r="261" spans="1:32">
      <c r="A261" s="82">
        <v>2022</v>
      </c>
      <c r="B261" s="82">
        <v>9</v>
      </c>
      <c r="C261" s="82">
        <v>15</v>
      </c>
      <c r="D261" s="86">
        <v>44819</v>
      </c>
      <c r="E261" s="82" t="s">
        <v>144</v>
      </c>
      <c r="F261" s="81"/>
      <c r="G261" s="81">
        <v>1</v>
      </c>
      <c r="H261" s="81">
        <v>2</v>
      </c>
      <c r="I261" s="81">
        <v>1</v>
      </c>
      <c r="J261" s="81">
        <v>1</v>
      </c>
      <c r="K261" s="81">
        <v>3</v>
      </c>
      <c r="L261" s="81">
        <v>2</v>
      </c>
      <c r="M261" s="81">
        <v>1</v>
      </c>
      <c r="N261" s="81">
        <v>1</v>
      </c>
      <c r="O261" s="81">
        <v>1</v>
      </c>
      <c r="P261" s="81">
        <v>2</v>
      </c>
      <c r="Q261" s="81">
        <v>1</v>
      </c>
      <c r="R261" s="81">
        <v>1</v>
      </c>
      <c r="S261" s="81">
        <v>1</v>
      </c>
      <c r="T261" s="84">
        <v>1</v>
      </c>
      <c r="U261" s="83">
        <v>2</v>
      </c>
      <c r="V261" s="84">
        <v>1</v>
      </c>
      <c r="W261" s="84">
        <v>2</v>
      </c>
      <c r="X261" s="84">
        <v>1</v>
      </c>
      <c r="Y261" s="84"/>
      <c r="Z261" s="84">
        <v>3</v>
      </c>
      <c r="AA261" s="84">
        <v>1</v>
      </c>
      <c r="AB261" s="84"/>
      <c r="AC261" s="83"/>
      <c r="AD261" s="83">
        <v>2</v>
      </c>
      <c r="AE261" s="83">
        <v>2</v>
      </c>
      <c r="AF261" s="81">
        <v>2</v>
      </c>
    </row>
    <row r="262" spans="1:32">
      <c r="A262" s="82">
        <v>2022</v>
      </c>
      <c r="B262" s="82">
        <v>9</v>
      </c>
      <c r="C262" s="82">
        <v>16</v>
      </c>
      <c r="D262" s="86">
        <v>44820</v>
      </c>
      <c r="E262" s="82" t="s">
        <v>145</v>
      </c>
      <c r="F262" s="81"/>
      <c r="G262" s="81">
        <v>1</v>
      </c>
      <c r="H262" s="81">
        <v>2</v>
      </c>
      <c r="I262" s="81">
        <v>3</v>
      </c>
      <c r="J262" s="81">
        <v>1</v>
      </c>
      <c r="K262" s="81">
        <v>3</v>
      </c>
      <c r="L262" s="81">
        <v>1</v>
      </c>
      <c r="M262" s="81">
        <v>1</v>
      </c>
      <c r="N262" s="81">
        <v>1</v>
      </c>
      <c r="O262" s="81">
        <v>2</v>
      </c>
      <c r="P262" s="81">
        <v>1</v>
      </c>
      <c r="Q262" s="81">
        <v>1</v>
      </c>
      <c r="R262" s="81">
        <v>2</v>
      </c>
      <c r="S262" s="81">
        <v>1</v>
      </c>
      <c r="T262" s="84">
        <v>2</v>
      </c>
      <c r="U262" s="83">
        <v>2</v>
      </c>
      <c r="V262" s="84">
        <v>1</v>
      </c>
      <c r="W262" s="84">
        <v>2</v>
      </c>
      <c r="X262" s="84">
        <v>2</v>
      </c>
      <c r="Y262" s="84"/>
      <c r="Z262" s="84">
        <v>3</v>
      </c>
      <c r="AA262" s="84">
        <v>2</v>
      </c>
      <c r="AB262" s="84"/>
      <c r="AC262" s="83"/>
      <c r="AD262" s="83">
        <v>2</v>
      </c>
      <c r="AE262" s="83">
        <v>2</v>
      </c>
      <c r="AF262" s="81">
        <v>2</v>
      </c>
    </row>
    <row r="263" spans="1:32">
      <c r="A263" s="82">
        <v>2022</v>
      </c>
      <c r="B263" s="82">
        <v>9</v>
      </c>
      <c r="C263" s="82">
        <v>17</v>
      </c>
      <c r="D263" s="76">
        <v>44821</v>
      </c>
      <c r="E263" s="82" t="s">
        <v>139</v>
      </c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3"/>
      <c r="AD263" s="81"/>
      <c r="AE263" s="83"/>
      <c r="AF263" s="81"/>
    </row>
    <row r="264" spans="1:32">
      <c r="A264" s="82">
        <v>2022</v>
      </c>
      <c r="B264" s="82">
        <v>9</v>
      </c>
      <c r="C264" s="82">
        <v>18</v>
      </c>
      <c r="D264" s="76">
        <v>44822</v>
      </c>
      <c r="E264" s="82" t="s">
        <v>140</v>
      </c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3"/>
      <c r="T264" s="84"/>
      <c r="U264" s="84"/>
      <c r="V264" s="84"/>
      <c r="W264" s="84"/>
      <c r="X264" s="84"/>
      <c r="Y264" s="84"/>
      <c r="Z264" s="84"/>
      <c r="AA264" s="84"/>
      <c r="AB264" s="85"/>
      <c r="AC264" s="83"/>
      <c r="AD264" s="81"/>
      <c r="AE264" s="83"/>
      <c r="AF264" s="81"/>
    </row>
    <row r="265" spans="1:32">
      <c r="A265" s="82">
        <v>2022</v>
      </c>
      <c r="B265" s="82">
        <v>9</v>
      </c>
      <c r="C265" s="82">
        <v>19</v>
      </c>
      <c r="D265" s="86">
        <v>44823</v>
      </c>
      <c r="E265" s="82" t="s">
        <v>141</v>
      </c>
      <c r="F265" s="81"/>
      <c r="G265" s="81">
        <v>1</v>
      </c>
      <c r="H265" s="81">
        <v>2</v>
      </c>
      <c r="I265" s="81">
        <v>1</v>
      </c>
      <c r="J265" s="81">
        <v>1</v>
      </c>
      <c r="K265" s="81">
        <v>2</v>
      </c>
      <c r="L265" s="81">
        <v>1</v>
      </c>
      <c r="M265" s="81">
        <v>1</v>
      </c>
      <c r="N265" s="81">
        <v>2</v>
      </c>
      <c r="O265" s="81">
        <v>1</v>
      </c>
      <c r="P265" s="81">
        <v>2</v>
      </c>
      <c r="Q265" s="81">
        <v>1</v>
      </c>
      <c r="R265" s="81">
        <v>2</v>
      </c>
      <c r="S265" s="81">
        <v>1</v>
      </c>
      <c r="T265" s="84">
        <v>2</v>
      </c>
      <c r="U265" s="83">
        <v>2</v>
      </c>
      <c r="V265" s="84">
        <v>1</v>
      </c>
      <c r="W265" s="84">
        <v>2</v>
      </c>
      <c r="X265" s="84">
        <v>2</v>
      </c>
      <c r="Y265" s="84"/>
      <c r="Z265" s="84">
        <v>3</v>
      </c>
      <c r="AA265" s="84">
        <v>2</v>
      </c>
      <c r="AB265" s="85"/>
      <c r="AC265" s="83"/>
      <c r="AD265" s="83">
        <v>2</v>
      </c>
      <c r="AE265" s="83">
        <v>1</v>
      </c>
      <c r="AF265" s="81">
        <v>2</v>
      </c>
    </row>
    <row r="266" spans="1:32">
      <c r="A266" s="82">
        <v>2022</v>
      </c>
      <c r="B266" s="82">
        <v>9</v>
      </c>
      <c r="C266" s="82">
        <v>20</v>
      </c>
      <c r="D266" s="86">
        <v>44824</v>
      </c>
      <c r="E266" s="82" t="s">
        <v>142</v>
      </c>
      <c r="F266" s="81"/>
      <c r="G266" s="81">
        <v>1</v>
      </c>
      <c r="H266" s="81">
        <v>2</v>
      </c>
      <c r="I266" s="81">
        <v>1</v>
      </c>
      <c r="J266" s="81">
        <v>1</v>
      </c>
      <c r="K266" s="81">
        <v>1</v>
      </c>
      <c r="L266" s="81">
        <v>1</v>
      </c>
      <c r="M266" s="81">
        <v>1</v>
      </c>
      <c r="N266" s="81">
        <v>1</v>
      </c>
      <c r="O266" s="81">
        <v>1</v>
      </c>
      <c r="P266" s="81">
        <v>2</v>
      </c>
      <c r="Q266" s="81">
        <v>1</v>
      </c>
      <c r="R266" s="81">
        <v>2</v>
      </c>
      <c r="S266" s="81">
        <v>1</v>
      </c>
      <c r="T266" s="84">
        <v>1</v>
      </c>
      <c r="U266" s="83">
        <v>2</v>
      </c>
      <c r="V266" s="84">
        <v>1</v>
      </c>
      <c r="W266" s="84">
        <v>1</v>
      </c>
      <c r="X266" s="84">
        <v>1</v>
      </c>
      <c r="Y266" s="84"/>
      <c r="Z266" s="81">
        <v>3</v>
      </c>
      <c r="AA266" s="84">
        <v>2</v>
      </c>
      <c r="AB266" s="84"/>
      <c r="AC266" s="83"/>
      <c r="AD266" s="83">
        <v>2</v>
      </c>
      <c r="AE266" s="83">
        <v>1</v>
      </c>
      <c r="AF266" s="81">
        <v>2</v>
      </c>
    </row>
    <row r="267" spans="1:32">
      <c r="A267" s="82">
        <v>2022</v>
      </c>
      <c r="B267" s="82">
        <v>9</v>
      </c>
      <c r="C267" s="82">
        <v>21</v>
      </c>
      <c r="D267" s="86">
        <v>44825</v>
      </c>
      <c r="E267" s="82" t="s">
        <v>143</v>
      </c>
      <c r="F267" s="81"/>
      <c r="G267" s="81">
        <v>1</v>
      </c>
      <c r="H267" s="81">
        <v>2</v>
      </c>
      <c r="I267" s="81">
        <v>1</v>
      </c>
      <c r="J267" s="81">
        <v>1</v>
      </c>
      <c r="K267" s="81">
        <v>1</v>
      </c>
      <c r="L267" s="81">
        <v>1</v>
      </c>
      <c r="M267" s="81">
        <v>1</v>
      </c>
      <c r="N267" s="81">
        <v>1</v>
      </c>
      <c r="O267" s="81">
        <v>1</v>
      </c>
      <c r="P267" s="81">
        <v>1</v>
      </c>
      <c r="Q267" s="81">
        <v>1</v>
      </c>
      <c r="R267" s="81">
        <v>1</v>
      </c>
      <c r="S267" s="81">
        <v>1</v>
      </c>
      <c r="T267" s="84">
        <v>1</v>
      </c>
      <c r="U267" s="84">
        <v>1</v>
      </c>
      <c r="V267" s="84">
        <v>1</v>
      </c>
      <c r="W267" s="84">
        <v>1</v>
      </c>
      <c r="X267" s="84">
        <v>3</v>
      </c>
      <c r="Y267" s="84"/>
      <c r="Z267" s="81">
        <v>3</v>
      </c>
      <c r="AA267" s="84">
        <v>2</v>
      </c>
      <c r="AB267" s="84"/>
      <c r="AC267" s="83"/>
      <c r="AD267" s="83">
        <v>2</v>
      </c>
      <c r="AE267" s="83">
        <v>1</v>
      </c>
      <c r="AF267" s="81">
        <v>2</v>
      </c>
    </row>
    <row r="268" spans="1:32">
      <c r="A268" s="82">
        <v>2022</v>
      </c>
      <c r="B268" s="82">
        <v>9</v>
      </c>
      <c r="C268" s="82">
        <v>22</v>
      </c>
      <c r="D268" s="86">
        <v>44826</v>
      </c>
      <c r="E268" s="82" t="s">
        <v>144</v>
      </c>
      <c r="F268" s="81"/>
      <c r="G268" s="81">
        <v>1</v>
      </c>
      <c r="H268" s="81">
        <v>2</v>
      </c>
      <c r="I268" s="81">
        <v>1</v>
      </c>
      <c r="J268" s="81">
        <v>1</v>
      </c>
      <c r="K268" s="81">
        <v>1</v>
      </c>
      <c r="L268" s="81">
        <v>3</v>
      </c>
      <c r="M268" s="81">
        <v>3</v>
      </c>
      <c r="N268" s="81">
        <v>1</v>
      </c>
      <c r="O268" s="81">
        <v>1</v>
      </c>
      <c r="P268" s="81">
        <v>1</v>
      </c>
      <c r="Q268" s="81">
        <v>1</v>
      </c>
      <c r="R268" s="81">
        <v>1</v>
      </c>
      <c r="S268" s="81">
        <v>1</v>
      </c>
      <c r="T268" s="84">
        <v>1</v>
      </c>
      <c r="U268" s="84">
        <v>1</v>
      </c>
      <c r="V268" s="84">
        <v>1</v>
      </c>
      <c r="W268" s="84">
        <v>1</v>
      </c>
      <c r="X268" s="84">
        <v>3</v>
      </c>
      <c r="Y268" s="84"/>
      <c r="Z268" s="81">
        <v>3</v>
      </c>
      <c r="AA268" s="84">
        <v>2</v>
      </c>
      <c r="AB268" s="84"/>
      <c r="AC268" s="83"/>
      <c r="AD268" s="83">
        <v>2</v>
      </c>
      <c r="AE268" s="83">
        <v>2</v>
      </c>
      <c r="AF268" s="81">
        <v>2</v>
      </c>
    </row>
    <row r="269" spans="1:32">
      <c r="A269" s="82">
        <v>2022</v>
      </c>
      <c r="B269" s="82">
        <v>9</v>
      </c>
      <c r="C269" s="82">
        <v>23</v>
      </c>
      <c r="D269" s="86">
        <v>44827</v>
      </c>
      <c r="E269" s="82" t="s">
        <v>145</v>
      </c>
      <c r="F269" s="81"/>
      <c r="G269" s="81">
        <v>1</v>
      </c>
      <c r="H269" s="81">
        <v>2</v>
      </c>
      <c r="I269" s="81">
        <v>1</v>
      </c>
      <c r="J269" s="81">
        <v>1</v>
      </c>
      <c r="K269" s="81">
        <v>1</v>
      </c>
      <c r="L269" s="81">
        <v>1</v>
      </c>
      <c r="M269" s="81">
        <v>1</v>
      </c>
      <c r="N269" s="81">
        <v>1</v>
      </c>
      <c r="O269" s="81">
        <v>2</v>
      </c>
      <c r="P269" s="81">
        <v>2</v>
      </c>
      <c r="Q269" s="81">
        <v>1</v>
      </c>
      <c r="R269" s="81">
        <v>1</v>
      </c>
      <c r="S269" s="81">
        <v>1</v>
      </c>
      <c r="T269" s="84">
        <v>3</v>
      </c>
      <c r="U269" s="83">
        <v>2</v>
      </c>
      <c r="V269" s="84">
        <v>2</v>
      </c>
      <c r="W269" s="84">
        <v>2</v>
      </c>
      <c r="X269" s="84">
        <v>3</v>
      </c>
      <c r="Y269" s="84"/>
      <c r="Z269" s="81">
        <v>3</v>
      </c>
      <c r="AA269" s="84">
        <v>2</v>
      </c>
      <c r="AB269" s="84"/>
      <c r="AC269" s="83"/>
      <c r="AD269" s="83">
        <v>2</v>
      </c>
      <c r="AE269" s="83">
        <v>2</v>
      </c>
      <c r="AF269" s="81">
        <v>2</v>
      </c>
    </row>
    <row r="270" spans="1:32">
      <c r="A270" s="82">
        <v>2022</v>
      </c>
      <c r="B270" s="82">
        <v>9</v>
      </c>
      <c r="C270" s="82">
        <v>24</v>
      </c>
      <c r="D270" s="76">
        <v>44828</v>
      </c>
      <c r="E270" s="82" t="s">
        <v>139</v>
      </c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4"/>
      <c r="T270" s="84"/>
      <c r="U270" s="84"/>
      <c r="V270" s="84"/>
      <c r="W270" s="84"/>
      <c r="X270" s="84"/>
      <c r="Y270" s="84"/>
      <c r="Z270" s="81"/>
      <c r="AA270" s="84"/>
      <c r="AB270" s="84"/>
      <c r="AC270" s="83"/>
      <c r="AD270" s="81"/>
      <c r="AE270" s="83"/>
      <c r="AF270" s="81"/>
    </row>
    <row r="271" spans="1:32">
      <c r="A271" s="82">
        <v>2022</v>
      </c>
      <c r="B271" s="82">
        <v>9</v>
      </c>
      <c r="C271" s="82">
        <v>25</v>
      </c>
      <c r="D271" s="76">
        <v>44829</v>
      </c>
      <c r="E271" s="82" t="s">
        <v>140</v>
      </c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3"/>
      <c r="T271" s="84"/>
      <c r="U271" s="84"/>
      <c r="V271" s="84"/>
      <c r="W271" s="84"/>
      <c r="X271" s="84"/>
      <c r="Y271" s="84"/>
      <c r="Z271" s="84"/>
      <c r="AA271" s="84"/>
      <c r="AB271" s="85"/>
      <c r="AC271" s="83"/>
      <c r="AD271" s="81"/>
      <c r="AE271" s="83"/>
      <c r="AF271" s="81"/>
    </row>
    <row r="272" spans="1:32">
      <c r="A272" s="82">
        <v>2022</v>
      </c>
      <c r="B272" s="82">
        <v>9</v>
      </c>
      <c r="C272" s="82">
        <v>26</v>
      </c>
      <c r="D272" s="86">
        <v>44830</v>
      </c>
      <c r="E272" s="82" t="s">
        <v>141</v>
      </c>
      <c r="F272" s="81"/>
      <c r="G272" s="81">
        <v>1</v>
      </c>
      <c r="H272" s="81">
        <v>2</v>
      </c>
      <c r="I272" s="81">
        <v>1</v>
      </c>
      <c r="J272" s="81">
        <v>1</v>
      </c>
      <c r="K272" s="81">
        <v>1</v>
      </c>
      <c r="L272" s="81">
        <v>2</v>
      </c>
      <c r="M272" s="81">
        <v>1</v>
      </c>
      <c r="N272" s="81">
        <v>1</v>
      </c>
      <c r="O272" s="81">
        <v>1</v>
      </c>
      <c r="P272" s="81">
        <v>2</v>
      </c>
      <c r="Q272" s="81">
        <v>1</v>
      </c>
      <c r="R272" s="81">
        <v>1</v>
      </c>
      <c r="S272" s="81">
        <v>1</v>
      </c>
      <c r="T272" s="84">
        <v>1</v>
      </c>
      <c r="U272" s="84">
        <v>1</v>
      </c>
      <c r="V272" s="84">
        <v>2</v>
      </c>
      <c r="W272" s="84">
        <v>1</v>
      </c>
      <c r="X272" s="84">
        <v>2</v>
      </c>
      <c r="Y272" s="84"/>
      <c r="Z272" s="84">
        <v>1</v>
      </c>
      <c r="AA272" s="84">
        <v>1</v>
      </c>
      <c r="AB272" s="85"/>
      <c r="AC272" s="83"/>
      <c r="AD272" s="83">
        <v>2</v>
      </c>
      <c r="AE272" s="83">
        <v>2</v>
      </c>
      <c r="AF272" s="81">
        <v>2</v>
      </c>
    </row>
    <row r="273" spans="1:32">
      <c r="A273" s="82">
        <v>2022</v>
      </c>
      <c r="B273" s="82">
        <v>9</v>
      </c>
      <c r="C273" s="82">
        <v>27</v>
      </c>
      <c r="D273" s="86">
        <v>44831</v>
      </c>
      <c r="E273" s="82" t="s">
        <v>142</v>
      </c>
      <c r="F273" s="81"/>
      <c r="G273" s="81">
        <v>1</v>
      </c>
      <c r="H273" s="81">
        <v>2</v>
      </c>
      <c r="I273" s="81">
        <v>1</v>
      </c>
      <c r="J273" s="81">
        <v>1</v>
      </c>
      <c r="K273" s="81">
        <v>1</v>
      </c>
      <c r="L273" s="81">
        <v>1</v>
      </c>
      <c r="M273" s="81">
        <v>1</v>
      </c>
      <c r="N273" s="81">
        <v>1</v>
      </c>
      <c r="O273" s="81">
        <v>1</v>
      </c>
      <c r="P273" s="81">
        <v>2</v>
      </c>
      <c r="Q273" s="81">
        <v>1</v>
      </c>
      <c r="R273" s="81">
        <v>1</v>
      </c>
      <c r="S273" s="81">
        <v>1</v>
      </c>
      <c r="T273" s="84">
        <v>2</v>
      </c>
      <c r="U273" s="84">
        <v>1</v>
      </c>
      <c r="V273" s="84">
        <v>1</v>
      </c>
      <c r="W273" s="84">
        <v>1</v>
      </c>
      <c r="X273" s="84">
        <v>2</v>
      </c>
      <c r="Y273" s="84"/>
      <c r="Z273" s="81">
        <v>2</v>
      </c>
      <c r="AA273" s="84">
        <v>2</v>
      </c>
      <c r="AB273" s="84"/>
      <c r="AC273" s="83"/>
      <c r="AD273" s="83">
        <v>2</v>
      </c>
      <c r="AE273" s="83">
        <v>2</v>
      </c>
      <c r="AF273" s="81">
        <v>2</v>
      </c>
    </row>
    <row r="274" spans="1:32">
      <c r="A274" s="82">
        <v>2022</v>
      </c>
      <c r="B274" s="82">
        <v>9</v>
      </c>
      <c r="C274" s="82">
        <v>28</v>
      </c>
      <c r="D274" s="86">
        <v>44832</v>
      </c>
      <c r="E274" s="82" t="s">
        <v>143</v>
      </c>
      <c r="F274" s="81"/>
      <c r="G274" s="81">
        <v>2</v>
      </c>
      <c r="H274" s="81">
        <v>2</v>
      </c>
      <c r="I274" s="81">
        <v>1</v>
      </c>
      <c r="J274" s="81">
        <v>1</v>
      </c>
      <c r="K274" s="81">
        <v>1</v>
      </c>
      <c r="L274" s="81">
        <v>1</v>
      </c>
      <c r="M274" s="81">
        <v>1</v>
      </c>
      <c r="N274" s="81">
        <v>2</v>
      </c>
      <c r="O274" s="81">
        <v>1</v>
      </c>
      <c r="P274" s="81">
        <v>2</v>
      </c>
      <c r="Q274" s="81">
        <v>1</v>
      </c>
      <c r="R274" s="81">
        <v>2</v>
      </c>
      <c r="S274" s="81">
        <v>1</v>
      </c>
      <c r="T274" s="84">
        <v>1</v>
      </c>
      <c r="U274" s="83">
        <v>2</v>
      </c>
      <c r="V274" s="84">
        <v>2</v>
      </c>
      <c r="W274" s="84">
        <v>2</v>
      </c>
      <c r="X274" s="84">
        <v>1</v>
      </c>
      <c r="Y274" s="84"/>
      <c r="Z274" s="81">
        <v>1</v>
      </c>
      <c r="AA274" s="84">
        <v>2</v>
      </c>
      <c r="AB274" s="84"/>
      <c r="AC274" s="83"/>
      <c r="AD274" s="83">
        <v>2</v>
      </c>
      <c r="AE274" s="83">
        <v>2</v>
      </c>
      <c r="AF274" s="81">
        <v>2</v>
      </c>
    </row>
    <row r="275" spans="1:32">
      <c r="A275" s="82">
        <v>2022</v>
      </c>
      <c r="B275" s="82">
        <v>9</v>
      </c>
      <c r="C275" s="82">
        <v>29</v>
      </c>
      <c r="D275" s="86">
        <v>44833</v>
      </c>
      <c r="E275" s="82" t="s">
        <v>144</v>
      </c>
      <c r="F275" s="81"/>
      <c r="G275" s="81">
        <v>1</v>
      </c>
      <c r="H275" s="81">
        <v>2</v>
      </c>
      <c r="I275" s="81">
        <v>1</v>
      </c>
      <c r="J275" s="81">
        <v>1</v>
      </c>
      <c r="K275" s="81">
        <v>1</v>
      </c>
      <c r="L275" s="81">
        <v>2</v>
      </c>
      <c r="M275" s="81">
        <v>1</v>
      </c>
      <c r="N275" s="81">
        <v>1</v>
      </c>
      <c r="O275" s="81">
        <v>1</v>
      </c>
      <c r="P275" s="81">
        <v>3</v>
      </c>
      <c r="Q275" s="81">
        <v>1</v>
      </c>
      <c r="R275" s="81">
        <v>1</v>
      </c>
      <c r="S275" s="81">
        <v>1</v>
      </c>
      <c r="T275" s="84">
        <v>1</v>
      </c>
      <c r="U275" s="83">
        <v>2</v>
      </c>
      <c r="V275" s="84">
        <v>1</v>
      </c>
      <c r="W275" s="84">
        <v>2</v>
      </c>
      <c r="X275" s="84">
        <v>1</v>
      </c>
      <c r="Y275" s="84"/>
      <c r="Z275" s="84">
        <v>2</v>
      </c>
      <c r="AA275" s="84">
        <v>1</v>
      </c>
      <c r="AB275" s="84"/>
      <c r="AC275" s="83"/>
      <c r="AD275" s="83">
        <v>2</v>
      </c>
      <c r="AE275" s="83">
        <v>1</v>
      </c>
      <c r="AF275" s="81">
        <v>2</v>
      </c>
    </row>
    <row r="276" spans="1:32">
      <c r="A276" s="82">
        <v>2022</v>
      </c>
      <c r="B276" s="82">
        <v>9</v>
      </c>
      <c r="C276" s="82">
        <v>30</v>
      </c>
      <c r="D276" s="86">
        <v>44834</v>
      </c>
      <c r="E276" s="82" t="s">
        <v>145</v>
      </c>
      <c r="F276" s="81"/>
      <c r="G276" s="81">
        <v>1</v>
      </c>
      <c r="H276" s="81">
        <v>2</v>
      </c>
      <c r="I276" s="81">
        <v>1</v>
      </c>
      <c r="J276" s="84">
        <v>3</v>
      </c>
      <c r="K276" s="81">
        <v>2</v>
      </c>
      <c r="L276" s="81">
        <v>1</v>
      </c>
      <c r="M276" s="81">
        <v>1</v>
      </c>
      <c r="N276" s="81">
        <v>1</v>
      </c>
      <c r="O276" s="81">
        <v>1</v>
      </c>
      <c r="P276" s="81">
        <v>3</v>
      </c>
      <c r="Q276" s="81">
        <v>3</v>
      </c>
      <c r="R276" s="81">
        <v>1</v>
      </c>
      <c r="S276" s="81">
        <v>1</v>
      </c>
      <c r="T276" s="84">
        <v>1</v>
      </c>
      <c r="U276" s="84">
        <v>1</v>
      </c>
      <c r="V276" s="84">
        <v>1</v>
      </c>
      <c r="W276" s="84">
        <v>2</v>
      </c>
      <c r="X276" s="84">
        <v>2</v>
      </c>
      <c r="Y276" s="84"/>
      <c r="Z276" s="84">
        <v>2</v>
      </c>
      <c r="AA276" s="84">
        <v>2</v>
      </c>
      <c r="AB276" s="84"/>
      <c r="AC276" s="83"/>
      <c r="AD276" s="83">
        <v>2</v>
      </c>
      <c r="AE276" s="83">
        <v>1</v>
      </c>
      <c r="AF276" s="81">
        <v>2</v>
      </c>
    </row>
    <row r="277" spans="1:32">
      <c r="A277" s="82">
        <v>2022</v>
      </c>
      <c r="B277" s="82">
        <v>10</v>
      </c>
      <c r="C277" s="82">
        <v>1</v>
      </c>
      <c r="D277" s="76">
        <v>44835</v>
      </c>
      <c r="E277" s="82" t="s">
        <v>139</v>
      </c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3"/>
      <c r="AD277" s="81"/>
      <c r="AE277" s="83"/>
      <c r="AF277" s="81"/>
    </row>
    <row r="278" spans="1:32">
      <c r="A278" s="82">
        <v>2022</v>
      </c>
      <c r="B278" s="82">
        <v>10</v>
      </c>
      <c r="C278" s="82">
        <v>2</v>
      </c>
      <c r="D278" s="76">
        <v>44836</v>
      </c>
      <c r="E278" s="82" t="s">
        <v>140</v>
      </c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3"/>
      <c r="T278" s="84"/>
      <c r="U278" s="84"/>
      <c r="V278" s="84"/>
      <c r="W278" s="84"/>
      <c r="X278" s="84"/>
      <c r="Y278" s="84"/>
      <c r="Z278" s="84"/>
      <c r="AA278" s="84"/>
      <c r="AB278" s="85"/>
      <c r="AC278" s="83"/>
      <c r="AD278" s="81"/>
      <c r="AE278" s="83"/>
      <c r="AF278" s="81"/>
    </row>
    <row r="279" spans="1:32">
      <c r="A279" s="82">
        <v>2022</v>
      </c>
      <c r="B279" s="82">
        <v>10</v>
      </c>
      <c r="C279" s="82">
        <v>3</v>
      </c>
      <c r="D279" s="86">
        <v>44837</v>
      </c>
      <c r="E279" s="82" t="s">
        <v>141</v>
      </c>
      <c r="F279" s="81"/>
      <c r="G279" s="81">
        <v>1</v>
      </c>
      <c r="H279" s="81">
        <v>2</v>
      </c>
      <c r="I279" s="81">
        <v>1</v>
      </c>
      <c r="J279" s="81">
        <v>1</v>
      </c>
      <c r="K279" s="81">
        <v>1</v>
      </c>
      <c r="L279" s="81">
        <v>1</v>
      </c>
      <c r="M279" s="81">
        <v>1</v>
      </c>
      <c r="N279" s="81">
        <v>1</v>
      </c>
      <c r="O279" s="81">
        <v>1</v>
      </c>
      <c r="P279" s="81">
        <v>2</v>
      </c>
      <c r="Q279" s="81">
        <v>1</v>
      </c>
      <c r="R279" s="81">
        <v>2</v>
      </c>
      <c r="S279" s="81">
        <v>2</v>
      </c>
      <c r="T279" s="84">
        <v>1</v>
      </c>
      <c r="U279" s="83">
        <v>2</v>
      </c>
      <c r="V279" s="84">
        <v>1</v>
      </c>
      <c r="W279" s="84">
        <v>2</v>
      </c>
      <c r="X279" s="84">
        <v>1</v>
      </c>
      <c r="Y279" s="84"/>
      <c r="Z279" s="84">
        <v>2</v>
      </c>
      <c r="AA279" s="84">
        <v>1</v>
      </c>
      <c r="AB279" s="85"/>
      <c r="AC279" s="83"/>
      <c r="AD279" s="83">
        <v>2</v>
      </c>
      <c r="AE279" s="83">
        <v>0</v>
      </c>
      <c r="AF279" s="81">
        <v>2</v>
      </c>
    </row>
    <row r="280" spans="1:32">
      <c r="A280" s="82">
        <v>2022</v>
      </c>
      <c r="B280" s="82">
        <v>10</v>
      </c>
      <c r="C280" s="82">
        <v>4</v>
      </c>
      <c r="D280" s="86">
        <v>44838</v>
      </c>
      <c r="E280" s="82" t="s">
        <v>142</v>
      </c>
      <c r="F280" s="81"/>
      <c r="G280" s="81">
        <v>1</v>
      </c>
      <c r="H280" s="81">
        <v>2</v>
      </c>
      <c r="I280" s="81">
        <v>1</v>
      </c>
      <c r="J280" s="81">
        <v>1</v>
      </c>
      <c r="K280" s="81">
        <v>2</v>
      </c>
      <c r="L280" s="81">
        <v>1</v>
      </c>
      <c r="M280" s="81">
        <v>1</v>
      </c>
      <c r="N280" s="81">
        <v>1</v>
      </c>
      <c r="O280" s="81">
        <v>1</v>
      </c>
      <c r="P280" s="81">
        <v>2</v>
      </c>
      <c r="Q280" s="81">
        <v>1</v>
      </c>
      <c r="R280" s="81">
        <v>1</v>
      </c>
      <c r="S280" s="81">
        <v>1</v>
      </c>
      <c r="T280" s="84">
        <v>2</v>
      </c>
      <c r="U280" s="84">
        <v>1</v>
      </c>
      <c r="V280" s="84">
        <v>1</v>
      </c>
      <c r="W280" s="84">
        <v>2</v>
      </c>
      <c r="X280" s="84">
        <v>2</v>
      </c>
      <c r="Y280" s="84"/>
      <c r="Z280" s="84">
        <v>2</v>
      </c>
      <c r="AA280" s="84">
        <v>1</v>
      </c>
      <c r="AB280" s="84"/>
      <c r="AC280" s="83"/>
      <c r="AD280" s="83">
        <v>2</v>
      </c>
      <c r="AE280" s="83">
        <v>1</v>
      </c>
      <c r="AF280" s="81">
        <v>2</v>
      </c>
    </row>
    <row r="281" spans="1:32">
      <c r="A281" s="82">
        <v>2022</v>
      </c>
      <c r="B281" s="82">
        <v>10</v>
      </c>
      <c r="C281" s="82">
        <v>5</v>
      </c>
      <c r="D281" s="86">
        <v>44839</v>
      </c>
      <c r="E281" s="82" t="s">
        <v>143</v>
      </c>
      <c r="F281" s="81"/>
      <c r="G281" s="81">
        <v>2</v>
      </c>
      <c r="H281" s="81">
        <v>2</v>
      </c>
      <c r="I281" s="81">
        <v>1</v>
      </c>
      <c r="J281" s="81">
        <v>1</v>
      </c>
      <c r="K281" s="81">
        <v>2</v>
      </c>
      <c r="L281" s="81">
        <v>1</v>
      </c>
      <c r="M281" s="81">
        <v>1</v>
      </c>
      <c r="N281" s="81">
        <v>1</v>
      </c>
      <c r="O281" s="81">
        <v>1</v>
      </c>
      <c r="P281" s="81">
        <v>1</v>
      </c>
      <c r="Q281" s="81">
        <v>1</v>
      </c>
      <c r="R281" s="81">
        <v>3</v>
      </c>
      <c r="S281" s="81">
        <v>1</v>
      </c>
      <c r="T281" s="84">
        <v>1</v>
      </c>
      <c r="U281" s="83">
        <v>2</v>
      </c>
      <c r="V281" s="84">
        <v>1</v>
      </c>
      <c r="W281" s="84">
        <v>2</v>
      </c>
      <c r="X281" s="84">
        <v>1</v>
      </c>
      <c r="Y281" s="84"/>
      <c r="Z281" s="84">
        <v>1</v>
      </c>
      <c r="AA281" s="84">
        <v>1</v>
      </c>
      <c r="AB281" s="84"/>
      <c r="AC281" s="83"/>
      <c r="AD281" s="83">
        <v>2</v>
      </c>
      <c r="AE281" s="83">
        <v>2</v>
      </c>
      <c r="AF281" s="81">
        <v>2</v>
      </c>
    </row>
    <row r="282" spans="1:32">
      <c r="A282" s="82">
        <v>2022</v>
      </c>
      <c r="B282" s="82">
        <v>10</v>
      </c>
      <c r="C282" s="82">
        <v>6</v>
      </c>
      <c r="D282" s="86">
        <v>44840</v>
      </c>
      <c r="E282" s="82" t="s">
        <v>144</v>
      </c>
      <c r="F282" s="81"/>
      <c r="G282" s="81">
        <v>1</v>
      </c>
      <c r="H282" s="81">
        <v>2</v>
      </c>
      <c r="I282" s="81">
        <v>1</v>
      </c>
      <c r="J282" s="81">
        <v>1</v>
      </c>
      <c r="K282" s="81">
        <v>1</v>
      </c>
      <c r="L282" s="81" t="s">
        <v>159</v>
      </c>
      <c r="M282" s="81">
        <v>1</v>
      </c>
      <c r="N282" s="81">
        <v>1</v>
      </c>
      <c r="O282" s="81">
        <v>1</v>
      </c>
      <c r="P282" s="81">
        <v>1</v>
      </c>
      <c r="Q282" s="81">
        <v>1</v>
      </c>
      <c r="R282" s="81">
        <v>1</v>
      </c>
      <c r="S282" s="81">
        <v>1</v>
      </c>
      <c r="T282" s="84">
        <v>1</v>
      </c>
      <c r="U282" s="84">
        <v>1</v>
      </c>
      <c r="V282" s="84">
        <v>1</v>
      </c>
      <c r="W282" s="84">
        <v>1</v>
      </c>
      <c r="X282" s="84" t="s">
        <v>160</v>
      </c>
      <c r="Y282" s="84"/>
      <c r="Z282" s="84">
        <v>1</v>
      </c>
      <c r="AA282" s="84">
        <v>2</v>
      </c>
      <c r="AB282" s="84"/>
      <c r="AC282" s="83"/>
      <c r="AD282" s="83">
        <v>2</v>
      </c>
      <c r="AE282" s="83">
        <v>2</v>
      </c>
      <c r="AF282" s="81">
        <v>2</v>
      </c>
    </row>
    <row r="283" spans="1:32">
      <c r="A283" s="82">
        <v>2022</v>
      </c>
      <c r="B283" s="82">
        <v>10</v>
      </c>
      <c r="C283" s="82">
        <v>7</v>
      </c>
      <c r="D283" s="86">
        <v>44841</v>
      </c>
      <c r="E283" s="82" t="s">
        <v>145</v>
      </c>
      <c r="F283" s="81"/>
      <c r="G283" s="81">
        <v>2</v>
      </c>
      <c r="H283" s="81">
        <v>2</v>
      </c>
      <c r="I283" s="81">
        <v>1</v>
      </c>
      <c r="J283" s="81">
        <v>1</v>
      </c>
      <c r="K283" s="81">
        <v>1</v>
      </c>
      <c r="L283" s="81" t="s">
        <v>159</v>
      </c>
      <c r="M283" s="81">
        <v>1</v>
      </c>
      <c r="N283" s="81">
        <v>1</v>
      </c>
      <c r="O283" s="81">
        <v>2</v>
      </c>
      <c r="P283" s="81">
        <v>2</v>
      </c>
      <c r="Q283" s="81">
        <v>1</v>
      </c>
      <c r="R283" s="81">
        <v>1</v>
      </c>
      <c r="S283" s="81">
        <v>1</v>
      </c>
      <c r="T283" s="84">
        <v>1</v>
      </c>
      <c r="U283" s="84">
        <v>1</v>
      </c>
      <c r="V283" s="84">
        <v>1</v>
      </c>
      <c r="W283" s="84">
        <v>1</v>
      </c>
      <c r="X283" s="84" t="s">
        <v>160</v>
      </c>
      <c r="Y283" s="84"/>
      <c r="Z283" s="84">
        <v>2</v>
      </c>
      <c r="AA283" s="84">
        <v>2</v>
      </c>
      <c r="AB283" s="84"/>
      <c r="AC283" s="83"/>
      <c r="AD283" s="83">
        <v>2</v>
      </c>
      <c r="AE283" s="83">
        <v>2</v>
      </c>
      <c r="AF283" s="81">
        <v>2</v>
      </c>
    </row>
    <row r="284" spans="1:32">
      <c r="A284" s="82">
        <v>2022</v>
      </c>
      <c r="B284" s="82">
        <v>10</v>
      </c>
      <c r="C284" s="82">
        <v>8</v>
      </c>
      <c r="D284" s="76">
        <v>44842</v>
      </c>
      <c r="E284" s="82" t="s">
        <v>139</v>
      </c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3"/>
      <c r="AD284" s="81"/>
      <c r="AE284" s="83"/>
      <c r="AF284" s="81"/>
    </row>
    <row r="285" spans="1:32">
      <c r="A285" s="82">
        <v>2022</v>
      </c>
      <c r="B285" s="82">
        <v>10</v>
      </c>
      <c r="C285" s="82">
        <v>9</v>
      </c>
      <c r="D285" s="76">
        <v>44843</v>
      </c>
      <c r="E285" s="82" t="s">
        <v>140</v>
      </c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3"/>
      <c r="T285" s="84"/>
      <c r="U285" s="84"/>
      <c r="V285" s="84"/>
      <c r="W285" s="84"/>
      <c r="X285" s="84"/>
      <c r="Y285" s="84"/>
      <c r="Z285" s="84"/>
      <c r="AA285" s="84"/>
      <c r="AB285" s="85"/>
      <c r="AC285" s="83"/>
      <c r="AD285" s="81"/>
      <c r="AE285" s="83"/>
      <c r="AF285" s="81"/>
    </row>
    <row r="286" spans="1:32">
      <c r="A286" s="82">
        <v>2022</v>
      </c>
      <c r="B286" s="82">
        <v>10</v>
      </c>
      <c r="C286" s="82">
        <v>10</v>
      </c>
      <c r="D286" s="86">
        <v>44844</v>
      </c>
      <c r="E286" s="82" t="s">
        <v>141</v>
      </c>
      <c r="F286" s="81"/>
      <c r="G286" s="81">
        <v>1</v>
      </c>
      <c r="H286" s="81">
        <v>2</v>
      </c>
      <c r="I286" s="81">
        <v>1</v>
      </c>
      <c r="J286" s="81">
        <v>1</v>
      </c>
      <c r="K286" s="81">
        <v>1</v>
      </c>
      <c r="L286" s="81">
        <v>1</v>
      </c>
      <c r="M286" s="81">
        <v>1</v>
      </c>
      <c r="N286" s="81">
        <v>2</v>
      </c>
      <c r="O286" s="81">
        <v>1</v>
      </c>
      <c r="P286" s="81">
        <v>2</v>
      </c>
      <c r="Q286" s="81">
        <v>1</v>
      </c>
      <c r="R286" s="81">
        <v>2</v>
      </c>
      <c r="S286" s="81">
        <v>1</v>
      </c>
      <c r="T286" s="84">
        <v>2</v>
      </c>
      <c r="U286" s="84">
        <v>1</v>
      </c>
      <c r="V286" s="84">
        <v>1</v>
      </c>
      <c r="W286" s="84">
        <v>1</v>
      </c>
      <c r="X286" s="84">
        <v>2</v>
      </c>
      <c r="Y286" s="84"/>
      <c r="Z286" s="84">
        <v>2</v>
      </c>
      <c r="AA286" s="84">
        <v>1</v>
      </c>
      <c r="AB286" s="114"/>
      <c r="AC286" s="83"/>
      <c r="AD286" s="83">
        <v>2</v>
      </c>
      <c r="AE286" s="83">
        <v>0</v>
      </c>
      <c r="AF286" s="81">
        <v>2</v>
      </c>
    </row>
    <row r="287" spans="1:32">
      <c r="A287" s="82">
        <v>2022</v>
      </c>
      <c r="B287" s="82">
        <v>10</v>
      </c>
      <c r="C287" s="82">
        <v>11</v>
      </c>
      <c r="D287" s="86">
        <v>44845</v>
      </c>
      <c r="E287" s="82" t="s">
        <v>142</v>
      </c>
      <c r="F287" s="81"/>
      <c r="G287" s="81">
        <v>1</v>
      </c>
      <c r="H287" s="81">
        <v>2</v>
      </c>
      <c r="I287" s="89">
        <v>1</v>
      </c>
      <c r="J287" s="81">
        <v>1</v>
      </c>
      <c r="K287" s="81">
        <v>1</v>
      </c>
      <c r="L287" s="81">
        <v>1</v>
      </c>
      <c r="M287" s="81">
        <v>1</v>
      </c>
      <c r="N287" s="81">
        <v>1</v>
      </c>
      <c r="O287" s="81">
        <v>1</v>
      </c>
      <c r="P287" s="81">
        <v>2</v>
      </c>
      <c r="Q287" s="81">
        <v>1</v>
      </c>
      <c r="R287" s="81">
        <v>2</v>
      </c>
      <c r="S287" s="81">
        <v>1</v>
      </c>
      <c r="T287" s="84">
        <v>1</v>
      </c>
      <c r="U287" s="83">
        <v>2</v>
      </c>
      <c r="V287" s="84">
        <v>1</v>
      </c>
      <c r="W287" s="84">
        <v>1</v>
      </c>
      <c r="X287" s="84">
        <v>1</v>
      </c>
      <c r="Y287" s="84"/>
      <c r="Z287" s="84">
        <v>1</v>
      </c>
      <c r="AA287" s="85">
        <v>1</v>
      </c>
      <c r="AB287" s="85"/>
      <c r="AC287" s="83"/>
      <c r="AD287" s="83">
        <v>2</v>
      </c>
      <c r="AE287" s="83">
        <v>1</v>
      </c>
      <c r="AF287" s="81">
        <v>2</v>
      </c>
    </row>
    <row r="288" spans="1:32">
      <c r="A288" s="82">
        <v>2022</v>
      </c>
      <c r="B288" s="82">
        <v>10</v>
      </c>
      <c r="C288" s="82">
        <v>12</v>
      </c>
      <c r="D288" s="86">
        <v>44846</v>
      </c>
      <c r="E288" s="82" t="s">
        <v>143</v>
      </c>
      <c r="F288" s="81"/>
      <c r="G288" s="81">
        <v>1</v>
      </c>
      <c r="H288" s="81">
        <v>2</v>
      </c>
      <c r="I288" s="81">
        <v>1</v>
      </c>
      <c r="J288" s="81">
        <v>1</v>
      </c>
      <c r="K288" s="81">
        <v>1</v>
      </c>
      <c r="L288" s="81">
        <v>1</v>
      </c>
      <c r="M288" s="81">
        <v>1</v>
      </c>
      <c r="N288" s="81">
        <v>1</v>
      </c>
      <c r="O288" s="81">
        <v>2</v>
      </c>
      <c r="P288" s="81">
        <v>2</v>
      </c>
      <c r="Q288" s="81">
        <v>1</v>
      </c>
      <c r="R288" s="81">
        <v>2</v>
      </c>
      <c r="S288" s="81">
        <v>1</v>
      </c>
      <c r="T288" s="84" t="s">
        <v>160</v>
      </c>
      <c r="U288" s="84">
        <v>1</v>
      </c>
      <c r="V288" s="84">
        <v>1</v>
      </c>
      <c r="W288" s="84">
        <v>1</v>
      </c>
      <c r="X288" s="84">
        <v>1</v>
      </c>
      <c r="Y288" s="84"/>
      <c r="Z288" s="84">
        <v>2</v>
      </c>
      <c r="AA288" s="85">
        <v>1</v>
      </c>
      <c r="AB288" s="85"/>
      <c r="AC288" s="83"/>
      <c r="AD288" s="83">
        <v>2</v>
      </c>
      <c r="AE288" s="83">
        <v>1</v>
      </c>
      <c r="AF288" s="81">
        <v>2</v>
      </c>
    </row>
    <row r="289" spans="1:32">
      <c r="A289" s="82">
        <v>2022</v>
      </c>
      <c r="B289" s="82">
        <v>10</v>
      </c>
      <c r="C289" s="82">
        <v>13</v>
      </c>
      <c r="D289" s="86">
        <v>44847</v>
      </c>
      <c r="E289" s="82" t="s">
        <v>144</v>
      </c>
      <c r="F289" s="81"/>
      <c r="G289" s="81">
        <v>1</v>
      </c>
      <c r="H289" s="81">
        <v>2</v>
      </c>
      <c r="I289" s="81">
        <v>1</v>
      </c>
      <c r="J289" s="81">
        <v>1</v>
      </c>
      <c r="K289" s="81">
        <v>1</v>
      </c>
      <c r="L289" s="81">
        <v>1</v>
      </c>
      <c r="M289" s="81">
        <v>3</v>
      </c>
      <c r="N289" s="81">
        <v>3</v>
      </c>
      <c r="O289" s="81">
        <v>1</v>
      </c>
      <c r="P289" s="81">
        <v>2</v>
      </c>
      <c r="Q289" s="81">
        <v>1</v>
      </c>
      <c r="R289" s="81">
        <v>2</v>
      </c>
      <c r="S289" s="81">
        <v>1</v>
      </c>
      <c r="T289" s="84" t="s">
        <v>160</v>
      </c>
      <c r="U289" s="83">
        <v>2</v>
      </c>
      <c r="V289" s="84">
        <v>1</v>
      </c>
      <c r="W289" s="84">
        <v>1</v>
      </c>
      <c r="X289" s="84">
        <v>2</v>
      </c>
      <c r="Y289" s="84"/>
      <c r="Z289" s="84">
        <v>2</v>
      </c>
      <c r="AA289" s="85">
        <v>1</v>
      </c>
      <c r="AB289" s="85"/>
      <c r="AC289" s="83"/>
      <c r="AD289" s="83">
        <v>2</v>
      </c>
      <c r="AE289" s="83">
        <v>2</v>
      </c>
      <c r="AF289" s="81">
        <v>2</v>
      </c>
    </row>
    <row r="290" spans="1:32">
      <c r="A290" s="82">
        <v>2022</v>
      </c>
      <c r="B290" s="82">
        <v>10</v>
      </c>
      <c r="C290" s="82">
        <v>14</v>
      </c>
      <c r="D290" s="86">
        <v>44848</v>
      </c>
      <c r="E290" s="82" t="s">
        <v>145</v>
      </c>
      <c r="F290" s="81"/>
      <c r="G290" s="81">
        <v>1</v>
      </c>
      <c r="H290" s="81">
        <v>2</v>
      </c>
      <c r="I290" s="81">
        <v>3</v>
      </c>
      <c r="J290" s="81">
        <v>1</v>
      </c>
      <c r="K290" s="81">
        <v>1</v>
      </c>
      <c r="L290" s="81">
        <v>1</v>
      </c>
      <c r="M290" s="81">
        <v>1</v>
      </c>
      <c r="N290" s="81">
        <v>3</v>
      </c>
      <c r="O290" s="81">
        <v>1</v>
      </c>
      <c r="P290" s="81">
        <v>2</v>
      </c>
      <c r="Q290" s="81">
        <v>1</v>
      </c>
      <c r="R290" s="81">
        <v>1</v>
      </c>
      <c r="S290" s="81">
        <v>1</v>
      </c>
      <c r="T290" s="84" t="s">
        <v>160</v>
      </c>
      <c r="U290" s="84">
        <v>1</v>
      </c>
      <c r="V290" s="84">
        <v>1</v>
      </c>
      <c r="W290" s="84">
        <v>1</v>
      </c>
      <c r="X290" s="84">
        <v>2</v>
      </c>
      <c r="Y290" s="84"/>
      <c r="Z290" s="84">
        <v>2</v>
      </c>
      <c r="AA290" s="85">
        <v>2</v>
      </c>
      <c r="AB290" s="85"/>
      <c r="AC290" s="83"/>
      <c r="AD290" s="83">
        <v>2</v>
      </c>
      <c r="AE290" s="83">
        <v>2</v>
      </c>
      <c r="AF290" s="81">
        <v>2</v>
      </c>
    </row>
    <row r="291" spans="1:32">
      <c r="A291" s="82">
        <v>2022</v>
      </c>
      <c r="B291" s="82">
        <v>10</v>
      </c>
      <c r="C291" s="82">
        <v>15</v>
      </c>
      <c r="D291" s="76">
        <v>44849</v>
      </c>
      <c r="E291" s="82" t="s">
        <v>139</v>
      </c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4"/>
      <c r="T291" s="84"/>
      <c r="U291" s="84"/>
      <c r="V291" s="84"/>
      <c r="W291" s="84"/>
      <c r="X291" s="84"/>
      <c r="Y291" s="84"/>
      <c r="Z291" s="84"/>
      <c r="AA291" s="85"/>
      <c r="AB291" s="84"/>
      <c r="AC291" s="83"/>
      <c r="AD291" s="81"/>
      <c r="AE291" s="83"/>
      <c r="AF291" s="81"/>
    </row>
    <row r="292" spans="1:32">
      <c r="A292" s="82">
        <v>2022</v>
      </c>
      <c r="B292" s="82">
        <v>10</v>
      </c>
      <c r="C292" s="82">
        <v>16</v>
      </c>
      <c r="D292" s="76">
        <v>44850</v>
      </c>
      <c r="E292" s="82" t="s">
        <v>140</v>
      </c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3"/>
      <c r="T292" s="84"/>
      <c r="U292" s="84"/>
      <c r="V292" s="84"/>
      <c r="W292" s="84"/>
      <c r="X292" s="84"/>
      <c r="Y292" s="84"/>
      <c r="Z292" s="84"/>
      <c r="AA292" s="84"/>
      <c r="AB292" s="115"/>
      <c r="AC292" s="83"/>
      <c r="AD292" s="81"/>
      <c r="AE292" s="83"/>
      <c r="AF292" s="81"/>
    </row>
    <row r="293" spans="1:32">
      <c r="A293" s="82">
        <v>2022</v>
      </c>
      <c r="B293" s="82">
        <v>10</v>
      </c>
      <c r="C293" s="82">
        <v>17</v>
      </c>
      <c r="D293" s="86">
        <v>44851</v>
      </c>
      <c r="E293" s="82" t="s">
        <v>141</v>
      </c>
      <c r="F293" s="81"/>
      <c r="G293" s="81">
        <v>1</v>
      </c>
      <c r="H293" s="81">
        <v>2</v>
      </c>
      <c r="I293" s="81">
        <v>1</v>
      </c>
      <c r="J293" s="81">
        <v>1</v>
      </c>
      <c r="K293" s="81">
        <v>1</v>
      </c>
      <c r="L293" s="81">
        <v>1</v>
      </c>
      <c r="M293" s="81">
        <v>1</v>
      </c>
      <c r="N293" s="81">
        <v>1</v>
      </c>
      <c r="O293" s="81">
        <v>1</v>
      </c>
      <c r="P293" s="81">
        <v>2</v>
      </c>
      <c r="Q293" s="81">
        <v>1</v>
      </c>
      <c r="R293" s="81">
        <v>1</v>
      </c>
      <c r="S293" s="81">
        <v>1</v>
      </c>
      <c r="T293" s="84">
        <v>1</v>
      </c>
      <c r="U293" s="83">
        <v>2</v>
      </c>
      <c r="V293" s="84">
        <v>1</v>
      </c>
      <c r="W293" s="84">
        <v>1</v>
      </c>
      <c r="X293" s="84">
        <v>2</v>
      </c>
      <c r="Y293" s="84"/>
      <c r="Z293" s="84">
        <v>2</v>
      </c>
      <c r="AA293" s="84">
        <v>1</v>
      </c>
      <c r="AB293" s="114"/>
      <c r="AC293" s="83"/>
      <c r="AD293" s="83">
        <v>2</v>
      </c>
      <c r="AE293" s="83">
        <v>2</v>
      </c>
      <c r="AF293" s="81">
        <v>2</v>
      </c>
    </row>
    <row r="294" spans="1:32">
      <c r="A294" s="82">
        <v>2022</v>
      </c>
      <c r="B294" s="82">
        <v>10</v>
      </c>
      <c r="C294" s="82">
        <v>18</v>
      </c>
      <c r="D294" s="86">
        <v>44852</v>
      </c>
      <c r="E294" s="82" t="s">
        <v>142</v>
      </c>
      <c r="F294" s="81"/>
      <c r="G294" s="81">
        <v>1</v>
      </c>
      <c r="H294" s="81">
        <v>2</v>
      </c>
      <c r="I294" s="81">
        <v>1</v>
      </c>
      <c r="J294" s="81">
        <v>1</v>
      </c>
      <c r="K294" s="81">
        <v>2</v>
      </c>
      <c r="L294" s="81">
        <v>1</v>
      </c>
      <c r="M294" s="81">
        <v>1</v>
      </c>
      <c r="N294" s="81">
        <v>1</v>
      </c>
      <c r="O294" s="81">
        <v>1</v>
      </c>
      <c r="P294" s="81">
        <v>2</v>
      </c>
      <c r="Q294" s="81">
        <v>1</v>
      </c>
      <c r="R294" s="81">
        <v>3</v>
      </c>
      <c r="S294" s="81">
        <v>1</v>
      </c>
      <c r="T294" s="84">
        <v>1</v>
      </c>
      <c r="U294" s="83">
        <v>2</v>
      </c>
      <c r="V294" s="84">
        <v>1</v>
      </c>
      <c r="W294" s="84">
        <v>2</v>
      </c>
      <c r="X294" s="84">
        <v>1</v>
      </c>
      <c r="Y294" s="84"/>
      <c r="Z294" s="81">
        <v>1</v>
      </c>
      <c r="AA294" s="85">
        <v>1</v>
      </c>
      <c r="AB294" s="85"/>
      <c r="AC294" s="83"/>
      <c r="AD294" s="83">
        <v>2</v>
      </c>
      <c r="AE294" s="83">
        <v>2</v>
      </c>
      <c r="AF294" s="81">
        <v>2</v>
      </c>
    </row>
    <row r="295" spans="1:32">
      <c r="A295" s="82">
        <v>2022</v>
      </c>
      <c r="B295" s="82">
        <v>10</v>
      </c>
      <c r="C295" s="82">
        <v>19</v>
      </c>
      <c r="D295" s="86">
        <v>44853</v>
      </c>
      <c r="E295" s="82" t="s">
        <v>143</v>
      </c>
      <c r="F295" s="81"/>
      <c r="G295" s="81">
        <v>1</v>
      </c>
      <c r="H295" s="81">
        <v>2</v>
      </c>
      <c r="I295" s="81">
        <v>1</v>
      </c>
      <c r="J295" s="81">
        <v>1</v>
      </c>
      <c r="K295" s="81">
        <v>1</v>
      </c>
      <c r="L295" s="81">
        <v>1</v>
      </c>
      <c r="M295" s="81">
        <v>1</v>
      </c>
      <c r="N295" s="81">
        <v>1</v>
      </c>
      <c r="O295" s="81">
        <v>3</v>
      </c>
      <c r="P295" s="81">
        <v>2</v>
      </c>
      <c r="Q295" s="81">
        <v>1</v>
      </c>
      <c r="R295" s="81">
        <v>3</v>
      </c>
      <c r="S295" s="81">
        <v>1</v>
      </c>
      <c r="T295" s="84">
        <v>2</v>
      </c>
      <c r="U295" s="84">
        <v>1</v>
      </c>
      <c r="V295" s="84">
        <v>1</v>
      </c>
      <c r="W295" s="84">
        <v>2</v>
      </c>
      <c r="X295" s="84">
        <v>2</v>
      </c>
      <c r="Y295" s="84"/>
      <c r="Z295" s="84">
        <v>2</v>
      </c>
      <c r="AA295" s="85">
        <v>1</v>
      </c>
      <c r="AB295" s="85"/>
      <c r="AC295" s="83"/>
      <c r="AD295" s="83">
        <v>2</v>
      </c>
      <c r="AE295" s="83">
        <v>2</v>
      </c>
      <c r="AF295" s="81">
        <v>2</v>
      </c>
    </row>
    <row r="296" spans="1:32">
      <c r="A296" s="82">
        <v>2022</v>
      </c>
      <c r="B296" s="82">
        <v>10</v>
      </c>
      <c r="C296" s="82">
        <v>20</v>
      </c>
      <c r="D296" s="86">
        <v>44854</v>
      </c>
      <c r="E296" s="82" t="s">
        <v>144</v>
      </c>
      <c r="F296" s="81"/>
      <c r="G296" s="81">
        <v>1</v>
      </c>
      <c r="H296" s="81">
        <v>2</v>
      </c>
      <c r="I296" s="81">
        <v>1</v>
      </c>
      <c r="J296" s="81">
        <v>1</v>
      </c>
      <c r="K296" s="81">
        <v>1</v>
      </c>
      <c r="L296" s="81">
        <v>2</v>
      </c>
      <c r="M296" s="81">
        <v>1</v>
      </c>
      <c r="N296" s="81">
        <v>1</v>
      </c>
      <c r="O296" s="81">
        <v>1</v>
      </c>
      <c r="P296" s="81">
        <v>1</v>
      </c>
      <c r="Q296" s="81">
        <v>1</v>
      </c>
      <c r="R296" s="81">
        <v>3</v>
      </c>
      <c r="S296" s="81">
        <v>1</v>
      </c>
      <c r="T296" s="84">
        <v>1</v>
      </c>
      <c r="U296" s="84">
        <v>1</v>
      </c>
      <c r="V296" s="84">
        <v>1</v>
      </c>
      <c r="W296" s="84">
        <v>2</v>
      </c>
      <c r="X296" s="84">
        <v>2</v>
      </c>
      <c r="Y296" s="84"/>
      <c r="Z296" s="84">
        <v>1</v>
      </c>
      <c r="AA296" s="85">
        <v>2</v>
      </c>
      <c r="AB296" s="85"/>
      <c r="AC296" s="83"/>
      <c r="AD296" s="83">
        <v>2</v>
      </c>
      <c r="AE296" s="83">
        <v>2</v>
      </c>
      <c r="AF296" s="81">
        <v>2</v>
      </c>
    </row>
    <row r="297" spans="1:32">
      <c r="A297" s="82">
        <v>2022</v>
      </c>
      <c r="B297" s="82">
        <v>10</v>
      </c>
      <c r="C297" s="82">
        <v>21</v>
      </c>
      <c r="D297" s="86">
        <v>44855</v>
      </c>
      <c r="E297" s="82" t="s">
        <v>145</v>
      </c>
      <c r="F297" s="81"/>
      <c r="G297" s="81">
        <v>2</v>
      </c>
      <c r="H297" s="81">
        <v>2</v>
      </c>
      <c r="I297" s="81">
        <v>1</v>
      </c>
      <c r="J297" s="81">
        <v>1</v>
      </c>
      <c r="K297" s="81">
        <v>1</v>
      </c>
      <c r="L297" s="81">
        <v>1</v>
      </c>
      <c r="M297" s="81">
        <v>1</v>
      </c>
      <c r="N297" s="81">
        <v>2</v>
      </c>
      <c r="O297" s="81">
        <v>1</v>
      </c>
      <c r="P297" s="81">
        <v>1</v>
      </c>
      <c r="Q297" s="81">
        <v>1</v>
      </c>
      <c r="R297" s="81">
        <v>3</v>
      </c>
      <c r="S297" s="81">
        <v>1</v>
      </c>
      <c r="T297" s="84">
        <v>2</v>
      </c>
      <c r="U297" s="83">
        <v>2</v>
      </c>
      <c r="V297" s="84">
        <v>1</v>
      </c>
      <c r="W297" s="84">
        <v>2</v>
      </c>
      <c r="X297" s="84">
        <v>1</v>
      </c>
      <c r="Y297" s="84"/>
      <c r="Z297" s="84">
        <v>2</v>
      </c>
      <c r="AA297" s="85">
        <v>2</v>
      </c>
      <c r="AB297" s="85"/>
      <c r="AC297" s="83"/>
      <c r="AD297" s="83">
        <v>2</v>
      </c>
      <c r="AE297" s="83">
        <v>2</v>
      </c>
      <c r="AF297" s="81">
        <v>2</v>
      </c>
    </row>
    <row r="298" spans="1:32">
      <c r="A298" s="82">
        <v>2022</v>
      </c>
      <c r="B298" s="82">
        <v>10</v>
      </c>
      <c r="C298" s="82">
        <v>22</v>
      </c>
      <c r="D298" s="76">
        <v>44856</v>
      </c>
      <c r="E298" s="82" t="s">
        <v>139</v>
      </c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4"/>
      <c r="T298" s="84"/>
      <c r="U298" s="84"/>
      <c r="V298" s="84"/>
      <c r="W298" s="84"/>
      <c r="X298" s="84"/>
      <c r="Y298" s="84"/>
      <c r="Z298" s="81"/>
      <c r="AA298" s="85"/>
      <c r="AB298" s="84"/>
      <c r="AC298" s="83"/>
      <c r="AD298" s="81"/>
      <c r="AE298" s="83"/>
      <c r="AF298" s="81"/>
    </row>
    <row r="299" spans="1:32">
      <c r="A299" s="82">
        <v>2022</v>
      </c>
      <c r="B299" s="82">
        <v>10</v>
      </c>
      <c r="C299" s="82">
        <v>23</v>
      </c>
      <c r="D299" s="76">
        <v>44857</v>
      </c>
      <c r="E299" s="82" t="s">
        <v>140</v>
      </c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3"/>
      <c r="T299" s="84"/>
      <c r="U299" s="84"/>
      <c r="V299" s="84"/>
      <c r="W299" s="84"/>
      <c r="X299" s="84"/>
      <c r="Y299" s="84"/>
      <c r="Z299" s="84"/>
      <c r="AA299" s="84"/>
      <c r="AB299" s="115"/>
      <c r="AC299" s="83"/>
      <c r="AD299" s="81"/>
      <c r="AE299" s="83"/>
      <c r="AF299" s="81"/>
    </row>
    <row r="300" spans="1:32">
      <c r="A300" s="82">
        <v>2022</v>
      </c>
      <c r="B300" s="82">
        <v>10</v>
      </c>
      <c r="C300" s="82">
        <v>24</v>
      </c>
      <c r="D300" s="86">
        <v>44858</v>
      </c>
      <c r="E300" s="82" t="s">
        <v>141</v>
      </c>
      <c r="F300" s="81"/>
      <c r="G300" s="81">
        <v>1</v>
      </c>
      <c r="H300" s="81">
        <v>2</v>
      </c>
      <c r="I300" s="81">
        <v>1</v>
      </c>
      <c r="J300" s="81">
        <v>1</v>
      </c>
      <c r="K300" s="81">
        <v>1</v>
      </c>
      <c r="L300" s="81">
        <v>1</v>
      </c>
      <c r="M300" s="81">
        <v>1</v>
      </c>
      <c r="N300" s="81">
        <v>1</v>
      </c>
      <c r="O300" s="81">
        <v>1</v>
      </c>
      <c r="P300" s="81">
        <v>1</v>
      </c>
      <c r="Q300" s="81">
        <v>1</v>
      </c>
      <c r="R300" s="81">
        <v>3</v>
      </c>
      <c r="S300" s="81">
        <v>1</v>
      </c>
      <c r="T300" s="84">
        <v>1</v>
      </c>
      <c r="U300" s="84">
        <v>1</v>
      </c>
      <c r="V300" s="84">
        <v>2</v>
      </c>
      <c r="W300" s="84">
        <v>2</v>
      </c>
      <c r="X300" s="84">
        <v>2</v>
      </c>
      <c r="Y300" s="84"/>
      <c r="Z300" s="84">
        <v>1</v>
      </c>
      <c r="AA300" s="84">
        <v>2</v>
      </c>
      <c r="AB300" s="73">
        <v>3</v>
      </c>
      <c r="AC300" s="83"/>
      <c r="AD300" s="83">
        <v>2</v>
      </c>
      <c r="AE300" s="83">
        <v>0</v>
      </c>
      <c r="AF300" s="81">
        <v>2</v>
      </c>
    </row>
    <row r="301" spans="1:32">
      <c r="A301" s="82">
        <v>2022</v>
      </c>
      <c r="B301" s="82">
        <v>10</v>
      </c>
      <c r="C301" s="82">
        <v>25</v>
      </c>
      <c r="D301" s="86">
        <v>44859</v>
      </c>
      <c r="E301" s="82" t="s">
        <v>142</v>
      </c>
      <c r="F301" s="81"/>
      <c r="G301" s="81">
        <v>1</v>
      </c>
      <c r="H301" s="81">
        <v>2</v>
      </c>
      <c r="I301" s="81">
        <v>1</v>
      </c>
      <c r="J301" s="81">
        <v>1</v>
      </c>
      <c r="K301" s="81">
        <v>1</v>
      </c>
      <c r="L301" s="81">
        <v>1</v>
      </c>
      <c r="M301" s="81">
        <v>1</v>
      </c>
      <c r="N301" s="81">
        <v>1</v>
      </c>
      <c r="O301" s="81">
        <v>1</v>
      </c>
      <c r="P301" s="81">
        <v>2</v>
      </c>
      <c r="Q301" s="81">
        <v>1</v>
      </c>
      <c r="R301" s="81">
        <v>3</v>
      </c>
      <c r="S301" s="84">
        <v>2</v>
      </c>
      <c r="T301" s="84">
        <v>1</v>
      </c>
      <c r="U301" s="83">
        <v>2</v>
      </c>
      <c r="V301" s="84">
        <v>2</v>
      </c>
      <c r="W301" s="84">
        <v>2</v>
      </c>
      <c r="X301" s="84">
        <v>1</v>
      </c>
      <c r="Y301" s="84"/>
      <c r="Z301" s="84">
        <v>1</v>
      </c>
      <c r="AA301" s="84">
        <v>1</v>
      </c>
      <c r="AB301" s="85"/>
      <c r="AC301" s="83"/>
      <c r="AD301" s="83">
        <v>2</v>
      </c>
      <c r="AE301" s="83">
        <v>1</v>
      </c>
      <c r="AF301" s="81">
        <v>2</v>
      </c>
    </row>
    <row r="302" spans="1:32">
      <c r="A302" s="82">
        <v>2022</v>
      </c>
      <c r="B302" s="82">
        <v>10</v>
      </c>
      <c r="C302" s="82">
        <v>26</v>
      </c>
      <c r="D302" s="86">
        <v>44860</v>
      </c>
      <c r="E302" s="82" t="s">
        <v>143</v>
      </c>
      <c r="F302" s="81"/>
      <c r="G302" s="81">
        <v>1</v>
      </c>
      <c r="H302" s="81">
        <v>2</v>
      </c>
      <c r="I302" s="81">
        <v>1</v>
      </c>
      <c r="J302" s="81">
        <v>1</v>
      </c>
      <c r="K302" s="81">
        <v>1</v>
      </c>
      <c r="L302" s="81">
        <v>1</v>
      </c>
      <c r="M302" s="81">
        <v>1</v>
      </c>
      <c r="N302" s="81">
        <v>2</v>
      </c>
      <c r="O302" s="81">
        <v>2</v>
      </c>
      <c r="P302" s="81">
        <v>2</v>
      </c>
      <c r="Q302" s="81">
        <v>1</v>
      </c>
      <c r="R302" s="81">
        <v>3</v>
      </c>
      <c r="S302" s="81">
        <v>1</v>
      </c>
      <c r="T302" s="84">
        <v>1</v>
      </c>
      <c r="U302" s="84">
        <v>1</v>
      </c>
      <c r="V302" s="84">
        <v>1</v>
      </c>
      <c r="W302" s="84">
        <v>1</v>
      </c>
      <c r="X302" s="84">
        <v>2</v>
      </c>
      <c r="Y302" s="84"/>
      <c r="Z302" s="84">
        <v>1</v>
      </c>
      <c r="AA302" s="84">
        <v>2</v>
      </c>
      <c r="AB302" s="85"/>
      <c r="AC302" s="83"/>
      <c r="AD302" s="83">
        <v>2</v>
      </c>
      <c r="AE302" s="83">
        <v>1</v>
      </c>
      <c r="AF302" s="81">
        <v>2</v>
      </c>
    </row>
    <row r="303" spans="1:32">
      <c r="A303" s="82">
        <v>2022</v>
      </c>
      <c r="B303" s="82">
        <v>10</v>
      </c>
      <c r="C303" s="82">
        <v>27</v>
      </c>
      <c r="D303" s="86">
        <v>44861</v>
      </c>
      <c r="E303" s="82" t="s">
        <v>144</v>
      </c>
      <c r="F303" s="81"/>
      <c r="G303" s="81">
        <v>1</v>
      </c>
      <c r="H303" s="81">
        <v>2</v>
      </c>
      <c r="I303" s="81">
        <v>1</v>
      </c>
      <c r="J303" s="116">
        <v>3</v>
      </c>
      <c r="K303" s="81">
        <v>2</v>
      </c>
      <c r="L303" s="81">
        <v>1</v>
      </c>
      <c r="M303" s="81">
        <v>1</v>
      </c>
      <c r="N303" s="81">
        <v>1</v>
      </c>
      <c r="O303" s="81">
        <v>1</v>
      </c>
      <c r="P303" s="81">
        <v>1</v>
      </c>
      <c r="Q303" s="81">
        <v>1</v>
      </c>
      <c r="R303" s="81">
        <v>3</v>
      </c>
      <c r="S303" s="81">
        <v>1</v>
      </c>
      <c r="T303" s="84">
        <v>1</v>
      </c>
      <c r="U303" s="83">
        <v>2</v>
      </c>
      <c r="V303" s="84">
        <v>2</v>
      </c>
      <c r="W303" s="84">
        <v>1</v>
      </c>
      <c r="X303" s="84">
        <v>1</v>
      </c>
      <c r="Y303" s="84"/>
      <c r="Z303" s="84">
        <v>2</v>
      </c>
      <c r="AA303" s="84">
        <v>2</v>
      </c>
      <c r="AB303" s="85"/>
      <c r="AC303" s="83"/>
      <c r="AD303" s="83">
        <v>2</v>
      </c>
      <c r="AE303" s="83">
        <v>2</v>
      </c>
      <c r="AF303" s="81">
        <v>2</v>
      </c>
    </row>
    <row r="304" spans="1:32">
      <c r="A304" s="82">
        <v>2022</v>
      </c>
      <c r="B304" s="82">
        <v>10</v>
      </c>
      <c r="C304" s="82">
        <v>28</v>
      </c>
      <c r="D304" s="86">
        <v>44862</v>
      </c>
      <c r="E304" s="82" t="s">
        <v>145</v>
      </c>
      <c r="F304" s="81"/>
      <c r="G304" s="81">
        <v>1</v>
      </c>
      <c r="H304" s="81">
        <v>2</v>
      </c>
      <c r="I304" s="81">
        <v>1</v>
      </c>
      <c r="J304" s="116">
        <v>3</v>
      </c>
      <c r="K304" s="81">
        <v>1</v>
      </c>
      <c r="L304" s="81">
        <v>2</v>
      </c>
      <c r="M304" s="81">
        <v>1</v>
      </c>
      <c r="N304" s="81">
        <v>1</v>
      </c>
      <c r="O304" s="81">
        <v>1</v>
      </c>
      <c r="P304" s="81">
        <v>1</v>
      </c>
      <c r="Q304" s="81">
        <v>1</v>
      </c>
      <c r="R304" s="81">
        <v>3</v>
      </c>
      <c r="S304" s="81">
        <v>1</v>
      </c>
      <c r="T304" s="84">
        <v>2</v>
      </c>
      <c r="U304" s="83">
        <v>2</v>
      </c>
      <c r="V304" s="84">
        <v>1</v>
      </c>
      <c r="W304" s="84">
        <v>1</v>
      </c>
      <c r="X304" s="84">
        <v>2</v>
      </c>
      <c r="Y304" s="84"/>
      <c r="Z304" s="84">
        <v>1</v>
      </c>
      <c r="AA304" s="84">
        <v>2</v>
      </c>
      <c r="AB304" s="85"/>
      <c r="AC304" s="83"/>
      <c r="AD304" s="83">
        <v>2</v>
      </c>
      <c r="AE304" s="83">
        <v>2</v>
      </c>
      <c r="AF304" s="81">
        <v>2</v>
      </c>
    </row>
    <row r="305" spans="1:36 16384:16384">
      <c r="A305" s="82">
        <v>2022</v>
      </c>
      <c r="B305" s="82">
        <v>10</v>
      </c>
      <c r="C305" s="82">
        <v>29</v>
      </c>
      <c r="D305" s="76">
        <v>44863</v>
      </c>
      <c r="E305" s="82" t="s">
        <v>139</v>
      </c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3"/>
      <c r="AD305" s="81"/>
      <c r="AE305" s="83"/>
      <c r="AF305" s="81"/>
    </row>
    <row r="306" spans="1:36 16384:16384">
      <c r="A306" s="82">
        <v>2022</v>
      </c>
      <c r="B306" s="82">
        <v>10</v>
      </c>
      <c r="C306" s="82">
        <v>30</v>
      </c>
      <c r="D306" s="76">
        <v>44864</v>
      </c>
      <c r="E306" s="82" t="s">
        <v>140</v>
      </c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3"/>
      <c r="T306" s="84"/>
      <c r="U306" s="84"/>
      <c r="V306" s="84"/>
      <c r="W306" s="84"/>
      <c r="X306" s="84"/>
      <c r="Y306" s="84"/>
      <c r="Z306" s="84"/>
      <c r="AA306" s="84"/>
      <c r="AB306" s="85"/>
      <c r="AC306" s="83"/>
      <c r="AD306" s="81"/>
      <c r="AE306" s="83"/>
      <c r="AF306" s="81"/>
    </row>
    <row r="307" spans="1:36 16384:16384">
      <c r="A307" s="82">
        <v>2022</v>
      </c>
      <c r="B307" s="82">
        <v>10</v>
      </c>
      <c r="C307" s="82">
        <v>31</v>
      </c>
      <c r="D307" s="86">
        <v>44865</v>
      </c>
      <c r="E307" s="82" t="s">
        <v>141</v>
      </c>
      <c r="F307" s="81"/>
      <c r="G307" s="81">
        <v>2</v>
      </c>
      <c r="H307" s="81">
        <v>3</v>
      </c>
      <c r="I307" s="81">
        <v>1</v>
      </c>
      <c r="J307" s="116">
        <v>3</v>
      </c>
      <c r="K307" s="81">
        <v>1</v>
      </c>
      <c r="L307" s="81">
        <v>2</v>
      </c>
      <c r="M307" s="116">
        <v>3</v>
      </c>
      <c r="N307" s="81">
        <v>1</v>
      </c>
      <c r="O307" s="81">
        <v>2</v>
      </c>
      <c r="P307" s="81">
        <v>3</v>
      </c>
      <c r="Q307" s="81">
        <v>3</v>
      </c>
      <c r="R307" s="81">
        <v>3</v>
      </c>
      <c r="S307" s="84">
        <v>2</v>
      </c>
      <c r="T307" s="84">
        <v>1</v>
      </c>
      <c r="U307" s="81">
        <v>3</v>
      </c>
      <c r="V307" s="83">
        <v>2</v>
      </c>
      <c r="W307" s="84">
        <v>1</v>
      </c>
      <c r="X307" s="84">
        <v>2</v>
      </c>
      <c r="Y307" s="84"/>
      <c r="Z307" s="84">
        <v>3</v>
      </c>
      <c r="AA307" s="84">
        <v>2</v>
      </c>
      <c r="AB307" s="85"/>
      <c r="AC307" s="83"/>
      <c r="AD307" s="84">
        <v>3</v>
      </c>
      <c r="AE307" s="83">
        <v>2</v>
      </c>
      <c r="AF307" s="81">
        <v>3</v>
      </c>
    </row>
    <row r="308" spans="1:36 16384:16384">
      <c r="A308" s="75">
        <v>2022</v>
      </c>
      <c r="B308" s="75">
        <v>11</v>
      </c>
      <c r="C308" s="75">
        <v>1</v>
      </c>
      <c r="D308" s="76">
        <v>44866</v>
      </c>
      <c r="E308" s="75" t="s">
        <v>142</v>
      </c>
      <c r="F308" s="77"/>
      <c r="G308" s="77"/>
      <c r="H308" s="77"/>
      <c r="I308" s="77"/>
      <c r="J308" s="77"/>
      <c r="K308" s="77"/>
      <c r="L308" s="77"/>
      <c r="M308" s="77"/>
      <c r="N308" s="77">
        <v>2</v>
      </c>
      <c r="O308" s="77"/>
      <c r="P308" s="77"/>
      <c r="Q308" s="77"/>
      <c r="R308" s="77"/>
      <c r="S308" s="78"/>
      <c r="T308" s="79"/>
      <c r="U308" s="79"/>
      <c r="V308" s="79"/>
      <c r="W308" s="79"/>
      <c r="X308" s="79"/>
      <c r="Y308" s="79"/>
      <c r="Z308" s="79"/>
      <c r="AA308" s="79"/>
      <c r="AB308" s="80"/>
      <c r="AC308" s="78"/>
      <c r="AD308" s="77"/>
      <c r="AE308" s="78"/>
      <c r="AF308" s="77"/>
    </row>
    <row r="309" spans="1:36 16384:16384">
      <c r="A309" s="82">
        <v>2022</v>
      </c>
      <c r="B309" s="82">
        <v>11</v>
      </c>
      <c r="C309" s="82">
        <v>2</v>
      </c>
      <c r="D309" s="86">
        <v>44867</v>
      </c>
      <c r="E309" s="82" t="s">
        <v>143</v>
      </c>
      <c r="F309" s="81"/>
      <c r="G309" s="81">
        <v>1</v>
      </c>
      <c r="H309" s="81">
        <v>3</v>
      </c>
      <c r="I309" s="81">
        <v>1</v>
      </c>
      <c r="J309" s="81">
        <v>1</v>
      </c>
      <c r="K309" s="81">
        <v>2</v>
      </c>
      <c r="L309" s="81">
        <v>1</v>
      </c>
      <c r="M309" s="81">
        <v>1</v>
      </c>
      <c r="N309" s="81">
        <v>3</v>
      </c>
      <c r="O309" s="81">
        <v>1</v>
      </c>
      <c r="P309" s="81">
        <v>3</v>
      </c>
      <c r="Q309" s="81">
        <v>1</v>
      </c>
      <c r="R309" s="81">
        <v>2</v>
      </c>
      <c r="S309" s="84">
        <v>1</v>
      </c>
      <c r="T309" s="84">
        <v>2</v>
      </c>
      <c r="U309" s="84">
        <v>2</v>
      </c>
      <c r="V309" s="84">
        <v>1</v>
      </c>
      <c r="W309" s="84">
        <v>1</v>
      </c>
      <c r="X309" s="84">
        <v>1</v>
      </c>
      <c r="Y309" s="84"/>
      <c r="Z309" s="84">
        <v>3</v>
      </c>
      <c r="AA309" s="85">
        <v>3</v>
      </c>
      <c r="AB309" s="85"/>
      <c r="AC309" s="83"/>
      <c r="AD309" s="83">
        <v>2</v>
      </c>
      <c r="AE309" s="83">
        <v>2</v>
      </c>
      <c r="AF309" s="81">
        <v>2</v>
      </c>
    </row>
    <row r="310" spans="1:36 16384:16384">
      <c r="A310" s="82">
        <v>2022</v>
      </c>
      <c r="B310" s="82">
        <v>11</v>
      </c>
      <c r="C310" s="82">
        <v>3</v>
      </c>
      <c r="D310" s="86">
        <v>44868</v>
      </c>
      <c r="E310" s="82" t="s">
        <v>144</v>
      </c>
      <c r="F310" s="81"/>
      <c r="G310" s="81">
        <v>1</v>
      </c>
      <c r="H310" s="81">
        <v>2</v>
      </c>
      <c r="I310" s="81">
        <v>1</v>
      </c>
      <c r="J310" s="81">
        <v>1</v>
      </c>
      <c r="K310" s="81">
        <v>1</v>
      </c>
      <c r="L310" s="81">
        <v>1</v>
      </c>
      <c r="M310" s="81">
        <v>1</v>
      </c>
      <c r="N310" s="81">
        <v>1</v>
      </c>
      <c r="O310" s="81">
        <v>1</v>
      </c>
      <c r="P310" s="81">
        <v>3</v>
      </c>
      <c r="Q310" s="81">
        <v>1</v>
      </c>
      <c r="R310" s="81">
        <v>2</v>
      </c>
      <c r="S310" s="84">
        <v>1</v>
      </c>
      <c r="T310" s="84">
        <v>1</v>
      </c>
      <c r="U310" s="84">
        <v>1</v>
      </c>
      <c r="V310" s="84">
        <v>1</v>
      </c>
      <c r="W310" s="84">
        <v>1</v>
      </c>
      <c r="X310" s="84" t="s">
        <v>161</v>
      </c>
      <c r="Y310" s="84"/>
      <c r="Z310" s="84">
        <v>3</v>
      </c>
      <c r="AA310" s="85">
        <v>3</v>
      </c>
      <c r="AB310" s="85"/>
      <c r="AD310" s="83">
        <v>2</v>
      </c>
      <c r="AE310" s="83">
        <v>1</v>
      </c>
      <c r="AF310" s="81">
        <v>2</v>
      </c>
    </row>
    <row r="311" spans="1:36 16384:16384">
      <c r="A311" s="82">
        <v>2022</v>
      </c>
      <c r="B311" s="82">
        <v>11</v>
      </c>
      <c r="C311" s="82">
        <v>4</v>
      </c>
      <c r="D311" s="86">
        <v>44869</v>
      </c>
      <c r="E311" s="82" t="s">
        <v>145</v>
      </c>
      <c r="F311" s="81"/>
      <c r="G311" s="81">
        <v>2</v>
      </c>
      <c r="H311" s="81">
        <v>2</v>
      </c>
      <c r="I311" s="81">
        <v>1</v>
      </c>
      <c r="J311" s="81">
        <v>1</v>
      </c>
      <c r="K311" s="81">
        <v>2</v>
      </c>
      <c r="L311" s="81">
        <v>1</v>
      </c>
      <c r="M311" s="81">
        <v>1</v>
      </c>
      <c r="N311" s="81">
        <v>1</v>
      </c>
      <c r="O311" s="81">
        <v>2</v>
      </c>
      <c r="P311" s="81">
        <v>3</v>
      </c>
      <c r="Q311" s="81">
        <v>1</v>
      </c>
      <c r="R311" s="81">
        <v>2</v>
      </c>
      <c r="S311" s="84">
        <v>1</v>
      </c>
      <c r="T311" s="84">
        <v>1</v>
      </c>
      <c r="U311" s="84">
        <v>1</v>
      </c>
      <c r="V311" s="84">
        <v>1</v>
      </c>
      <c r="W311" s="84">
        <v>1</v>
      </c>
      <c r="X311" s="84" t="s">
        <v>161</v>
      </c>
      <c r="Y311" s="84"/>
      <c r="Z311" s="84">
        <v>3</v>
      </c>
      <c r="AA311" s="85">
        <v>3</v>
      </c>
      <c r="AC311" s="83"/>
      <c r="AD311" s="83">
        <v>2</v>
      </c>
      <c r="AE311" s="83">
        <v>1</v>
      </c>
      <c r="AF311" s="81">
        <v>2</v>
      </c>
    </row>
    <row r="312" spans="1:36 16384:16384">
      <c r="A312" s="82">
        <v>2022</v>
      </c>
      <c r="B312" s="82">
        <v>11</v>
      </c>
      <c r="C312" s="82">
        <v>5</v>
      </c>
      <c r="D312" s="76">
        <v>44870</v>
      </c>
      <c r="E312" s="82" t="s">
        <v>139</v>
      </c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4"/>
      <c r="U312" s="84"/>
      <c r="V312" s="84"/>
      <c r="W312" s="84"/>
      <c r="X312" s="84"/>
      <c r="Y312" s="84"/>
      <c r="Z312" s="84"/>
      <c r="AA312" s="85"/>
      <c r="AB312" s="85"/>
      <c r="AC312" s="83"/>
      <c r="AD312" s="81"/>
      <c r="AE312" s="83"/>
      <c r="AF312" s="81"/>
    </row>
    <row r="313" spans="1:36 16384:16384">
      <c r="A313" s="82">
        <v>2022</v>
      </c>
      <c r="B313" s="82">
        <v>11</v>
      </c>
      <c r="C313" s="82">
        <v>6</v>
      </c>
      <c r="D313" s="76">
        <v>44871</v>
      </c>
      <c r="E313" s="82" t="s">
        <v>140</v>
      </c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3"/>
      <c r="T313" s="84"/>
      <c r="U313" s="84"/>
      <c r="V313" s="84"/>
      <c r="W313" s="84"/>
      <c r="X313" s="84"/>
      <c r="Y313" s="84"/>
      <c r="Z313" s="84"/>
      <c r="AA313" s="84"/>
      <c r="AB313" s="85"/>
      <c r="AC313" s="83"/>
      <c r="AD313" s="81"/>
      <c r="AE313" s="83"/>
      <c r="AF313" s="81"/>
    </row>
    <row r="314" spans="1:36 16384:16384">
      <c r="A314" s="82">
        <v>2022</v>
      </c>
      <c r="B314" s="82">
        <v>11</v>
      </c>
      <c r="C314" s="82">
        <v>7</v>
      </c>
      <c r="D314" s="86">
        <v>44872</v>
      </c>
      <c r="E314" s="82" t="s">
        <v>141</v>
      </c>
      <c r="F314" s="81"/>
      <c r="G314" s="81">
        <v>1</v>
      </c>
      <c r="H314" s="81">
        <v>2</v>
      </c>
      <c r="I314" s="81">
        <v>1</v>
      </c>
      <c r="J314" s="81">
        <v>1</v>
      </c>
      <c r="K314" s="81">
        <v>2</v>
      </c>
      <c r="L314" s="81">
        <v>1</v>
      </c>
      <c r="M314" s="81">
        <v>1</v>
      </c>
      <c r="N314" s="81">
        <v>1</v>
      </c>
      <c r="O314" s="81">
        <v>1</v>
      </c>
      <c r="P314" s="81">
        <v>2</v>
      </c>
      <c r="Q314" s="81">
        <v>1</v>
      </c>
      <c r="R314" s="81">
        <v>2</v>
      </c>
      <c r="S314" s="84">
        <v>1</v>
      </c>
      <c r="T314" s="84">
        <v>2</v>
      </c>
      <c r="U314" s="84">
        <v>1</v>
      </c>
      <c r="V314" s="84">
        <v>1</v>
      </c>
      <c r="W314" s="84">
        <v>1</v>
      </c>
      <c r="X314" s="84">
        <v>2</v>
      </c>
      <c r="Y314" s="84"/>
      <c r="Z314" s="84">
        <v>1</v>
      </c>
      <c r="AA314" s="84">
        <v>3</v>
      </c>
      <c r="AB314" s="85"/>
      <c r="AC314" s="83"/>
      <c r="AD314" s="83">
        <v>2</v>
      </c>
      <c r="AE314" s="83">
        <v>2</v>
      </c>
      <c r="AF314" s="81">
        <v>2</v>
      </c>
      <c r="XFD314">
        <f>SUM(A314:XFC314)</f>
        <v>46946</v>
      </c>
    </row>
    <row r="315" spans="1:36 16384:16384">
      <c r="A315" s="82">
        <v>2022</v>
      </c>
      <c r="B315" s="82">
        <v>11</v>
      </c>
      <c r="C315" s="82">
        <v>8</v>
      </c>
      <c r="D315" s="86">
        <v>44873</v>
      </c>
      <c r="E315" s="82" t="s">
        <v>142</v>
      </c>
      <c r="F315" s="81"/>
      <c r="G315" s="81">
        <v>1</v>
      </c>
      <c r="H315" s="81">
        <v>2</v>
      </c>
      <c r="I315" s="81">
        <v>1</v>
      </c>
      <c r="J315" s="81">
        <v>1</v>
      </c>
      <c r="K315" s="81">
        <v>1</v>
      </c>
      <c r="L315" s="81">
        <v>1</v>
      </c>
      <c r="M315" s="81">
        <v>1</v>
      </c>
      <c r="N315" s="81">
        <v>1</v>
      </c>
      <c r="O315" s="81">
        <v>1</v>
      </c>
      <c r="P315" s="81">
        <v>1</v>
      </c>
      <c r="Q315" s="81">
        <v>1</v>
      </c>
      <c r="R315" s="81">
        <v>2</v>
      </c>
      <c r="S315" s="84">
        <v>1</v>
      </c>
      <c r="T315" s="84">
        <v>1</v>
      </c>
      <c r="U315" s="84">
        <v>2</v>
      </c>
      <c r="V315" s="84">
        <v>1</v>
      </c>
      <c r="W315" s="84">
        <v>2</v>
      </c>
      <c r="X315" s="84">
        <v>1</v>
      </c>
      <c r="Y315" s="84"/>
      <c r="Z315" s="84">
        <v>1</v>
      </c>
      <c r="AA315" s="84">
        <v>3</v>
      </c>
      <c r="AB315" s="85"/>
      <c r="AC315" s="83"/>
      <c r="AD315" s="83">
        <v>2</v>
      </c>
      <c r="AE315" s="83">
        <v>2</v>
      </c>
      <c r="AF315" s="81">
        <v>2</v>
      </c>
    </row>
    <row r="316" spans="1:36 16384:16384">
      <c r="A316" s="82">
        <v>2022</v>
      </c>
      <c r="B316" s="82">
        <v>11</v>
      </c>
      <c r="C316" s="82">
        <v>9</v>
      </c>
      <c r="D316" s="86">
        <v>44874</v>
      </c>
      <c r="E316" s="82" t="s">
        <v>143</v>
      </c>
      <c r="F316" s="81"/>
      <c r="G316" s="81">
        <v>1</v>
      </c>
      <c r="H316" s="81">
        <v>2</v>
      </c>
      <c r="I316" s="81">
        <v>1</v>
      </c>
      <c r="J316" s="81">
        <v>1</v>
      </c>
      <c r="K316" s="81">
        <v>1</v>
      </c>
      <c r="L316" s="81">
        <v>1</v>
      </c>
      <c r="M316" s="116">
        <v>3</v>
      </c>
      <c r="N316" s="81">
        <v>1</v>
      </c>
      <c r="O316" s="81">
        <v>1</v>
      </c>
      <c r="P316" s="81">
        <v>2</v>
      </c>
      <c r="Q316" s="81">
        <v>1</v>
      </c>
      <c r="R316" s="81">
        <v>2</v>
      </c>
      <c r="S316" s="84">
        <v>1</v>
      </c>
      <c r="T316" s="84">
        <v>1</v>
      </c>
      <c r="U316" s="84">
        <v>1</v>
      </c>
      <c r="V316" s="83">
        <v>2</v>
      </c>
      <c r="W316" s="84">
        <v>2</v>
      </c>
      <c r="X316" s="84">
        <v>2</v>
      </c>
      <c r="Y316" s="84"/>
      <c r="Z316" s="84">
        <v>1</v>
      </c>
      <c r="AA316" s="84">
        <v>3</v>
      </c>
      <c r="AB316" s="85"/>
      <c r="AC316" s="83"/>
      <c r="AD316" s="83">
        <v>2</v>
      </c>
      <c r="AE316" s="83">
        <v>1</v>
      </c>
      <c r="AF316" s="81">
        <v>2</v>
      </c>
    </row>
    <row r="317" spans="1:36 16384:16384">
      <c r="A317" s="82">
        <v>2022</v>
      </c>
      <c r="B317" s="82">
        <v>11</v>
      </c>
      <c r="C317" s="82">
        <v>10</v>
      </c>
      <c r="D317" s="86">
        <v>44875</v>
      </c>
      <c r="E317" s="82" t="s">
        <v>144</v>
      </c>
      <c r="F317" s="81"/>
      <c r="G317" s="81">
        <v>2</v>
      </c>
      <c r="H317" s="81">
        <v>2</v>
      </c>
      <c r="I317" s="81">
        <v>1</v>
      </c>
      <c r="J317" s="81">
        <v>1</v>
      </c>
      <c r="K317" s="81">
        <v>1</v>
      </c>
      <c r="L317" s="81">
        <v>3</v>
      </c>
      <c r="M317" s="81">
        <v>1</v>
      </c>
      <c r="N317" s="81">
        <v>1</v>
      </c>
      <c r="O317" s="81">
        <v>1</v>
      </c>
      <c r="P317" s="81">
        <v>3</v>
      </c>
      <c r="Q317" s="81">
        <v>1</v>
      </c>
      <c r="R317" s="81">
        <v>2</v>
      </c>
      <c r="S317" s="84">
        <v>1</v>
      </c>
      <c r="T317" s="84">
        <v>1</v>
      </c>
      <c r="U317" s="84">
        <v>2</v>
      </c>
      <c r="V317" s="83">
        <v>2</v>
      </c>
      <c r="W317" s="84">
        <v>2</v>
      </c>
      <c r="X317" s="84">
        <v>2</v>
      </c>
      <c r="Y317" s="84"/>
      <c r="Z317" s="84">
        <v>1</v>
      </c>
      <c r="AA317" s="84">
        <v>3</v>
      </c>
      <c r="AB317" s="85"/>
      <c r="AC317" s="83"/>
      <c r="AD317" s="83">
        <v>2</v>
      </c>
      <c r="AE317" s="83">
        <v>1</v>
      </c>
      <c r="AF317" s="81">
        <v>3</v>
      </c>
    </row>
    <row r="318" spans="1:36 16384:16384">
      <c r="A318" s="75">
        <v>2022</v>
      </c>
      <c r="B318" s="75">
        <v>11</v>
      </c>
      <c r="C318" s="75">
        <v>11</v>
      </c>
      <c r="D318" s="76">
        <v>44876</v>
      </c>
      <c r="E318" s="75" t="s">
        <v>145</v>
      </c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8"/>
      <c r="T318" s="79"/>
      <c r="U318" s="79"/>
      <c r="V318" s="79"/>
      <c r="W318" s="79"/>
      <c r="X318" s="79"/>
      <c r="Y318" s="79"/>
      <c r="Z318" s="79"/>
      <c r="AA318" s="79"/>
      <c r="AB318" s="80"/>
      <c r="AC318" s="78"/>
      <c r="AD318" s="77"/>
      <c r="AE318" s="78"/>
      <c r="AF318" s="77"/>
    </row>
    <row r="319" spans="1:36 16384:16384">
      <c r="A319" s="82">
        <v>2022</v>
      </c>
      <c r="B319" s="82">
        <v>11</v>
      </c>
      <c r="C319" s="82">
        <v>12</v>
      </c>
      <c r="D319" s="76">
        <v>44877</v>
      </c>
      <c r="E319" s="82" t="s">
        <v>139</v>
      </c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3"/>
      <c r="AD319" s="81"/>
      <c r="AE319" s="83"/>
      <c r="AF319" s="81"/>
    </row>
    <row r="320" spans="1:36 16384:16384">
      <c r="A320" s="82">
        <v>2022</v>
      </c>
      <c r="B320" s="82">
        <v>11</v>
      </c>
      <c r="C320" s="82">
        <v>13</v>
      </c>
      <c r="D320" s="76">
        <v>44878</v>
      </c>
      <c r="E320" s="82" t="s">
        <v>140</v>
      </c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3"/>
      <c r="T320" s="84"/>
      <c r="U320" s="84"/>
      <c r="V320" s="84"/>
      <c r="W320" s="84"/>
      <c r="X320" s="84"/>
      <c r="Y320" s="84"/>
      <c r="Z320" s="84"/>
      <c r="AA320" s="84"/>
      <c r="AB320" s="85"/>
      <c r="AC320" s="83"/>
      <c r="AD320" s="81"/>
      <c r="AE320" s="83"/>
      <c r="AF320" s="81"/>
      <c r="AJ320" t="s">
        <v>87</v>
      </c>
    </row>
    <row r="321" spans="1:32">
      <c r="A321" s="82">
        <v>2022</v>
      </c>
      <c r="B321" s="82">
        <v>11</v>
      </c>
      <c r="C321" s="82">
        <v>14</v>
      </c>
      <c r="D321" s="86">
        <v>44879</v>
      </c>
      <c r="E321" s="82" t="s">
        <v>141</v>
      </c>
      <c r="F321" s="81"/>
      <c r="G321" s="81">
        <v>1</v>
      </c>
      <c r="H321" s="81">
        <v>2</v>
      </c>
      <c r="I321" s="81">
        <v>1</v>
      </c>
      <c r="J321" s="81">
        <v>1</v>
      </c>
      <c r="K321" s="81">
        <v>2</v>
      </c>
      <c r="L321" s="81">
        <v>3</v>
      </c>
      <c r="M321" s="81">
        <v>1</v>
      </c>
      <c r="N321" s="81">
        <v>1</v>
      </c>
      <c r="O321" s="81">
        <v>1</v>
      </c>
      <c r="P321" s="81">
        <v>2</v>
      </c>
      <c r="Q321" s="81">
        <v>3</v>
      </c>
      <c r="R321" s="81">
        <v>2</v>
      </c>
      <c r="S321" s="84">
        <v>1</v>
      </c>
      <c r="T321" s="84">
        <v>2</v>
      </c>
      <c r="U321" s="81">
        <v>2</v>
      </c>
      <c r="V321" s="84">
        <v>2</v>
      </c>
      <c r="W321" s="84">
        <v>1</v>
      </c>
      <c r="X321" s="84">
        <v>1</v>
      </c>
      <c r="Y321" s="84"/>
      <c r="Z321" s="84">
        <v>1</v>
      </c>
      <c r="AA321" s="84">
        <v>3</v>
      </c>
      <c r="AB321" s="85"/>
      <c r="AC321" s="83"/>
      <c r="AD321" s="83">
        <v>2</v>
      </c>
      <c r="AE321" s="83">
        <v>2</v>
      </c>
      <c r="AF321" s="81">
        <v>2</v>
      </c>
    </row>
    <row r="322" spans="1:32">
      <c r="A322" s="82">
        <v>2022</v>
      </c>
      <c r="B322" s="82">
        <v>11</v>
      </c>
      <c r="C322" s="82">
        <v>15</v>
      </c>
      <c r="D322" s="86">
        <v>44880</v>
      </c>
      <c r="E322" s="82" t="s">
        <v>142</v>
      </c>
      <c r="F322" s="81"/>
      <c r="G322" s="81">
        <v>1</v>
      </c>
      <c r="H322" s="81">
        <v>2</v>
      </c>
      <c r="I322" s="81">
        <v>1</v>
      </c>
      <c r="J322" s="81">
        <v>1</v>
      </c>
      <c r="K322" s="81">
        <v>1</v>
      </c>
      <c r="L322" s="81">
        <v>1</v>
      </c>
      <c r="M322" s="81">
        <v>1</v>
      </c>
      <c r="N322" s="81">
        <v>1</v>
      </c>
      <c r="O322" s="81">
        <v>1</v>
      </c>
      <c r="P322" s="81">
        <v>2</v>
      </c>
      <c r="Q322" s="81">
        <v>1</v>
      </c>
      <c r="R322" s="81">
        <v>2</v>
      </c>
      <c r="S322" s="84">
        <v>1</v>
      </c>
      <c r="T322" s="84">
        <v>1</v>
      </c>
      <c r="U322" s="81">
        <v>2</v>
      </c>
      <c r="V322" s="84">
        <v>1</v>
      </c>
      <c r="W322" s="84">
        <v>2</v>
      </c>
      <c r="X322" s="84">
        <v>1</v>
      </c>
      <c r="Y322" s="84"/>
      <c r="Z322" s="84">
        <v>1</v>
      </c>
      <c r="AA322" s="84">
        <v>3</v>
      </c>
      <c r="AB322" s="85"/>
      <c r="AC322" s="83"/>
      <c r="AD322" s="83">
        <v>2</v>
      </c>
      <c r="AE322" s="83">
        <v>1</v>
      </c>
      <c r="AF322" s="81">
        <v>2</v>
      </c>
    </row>
    <row r="323" spans="1:32">
      <c r="A323" s="82">
        <v>2022</v>
      </c>
      <c r="B323" s="82">
        <v>11</v>
      </c>
      <c r="C323" s="82">
        <v>16</v>
      </c>
      <c r="D323" s="86">
        <v>44881</v>
      </c>
      <c r="E323" s="82" t="s">
        <v>143</v>
      </c>
      <c r="F323" s="81"/>
      <c r="G323" s="81">
        <v>1</v>
      </c>
      <c r="H323" s="81">
        <v>2</v>
      </c>
      <c r="I323" s="81">
        <v>1</v>
      </c>
      <c r="J323" s="81">
        <v>1</v>
      </c>
      <c r="K323" s="81">
        <v>1</v>
      </c>
      <c r="L323" s="81">
        <v>1</v>
      </c>
      <c r="M323" s="81">
        <v>1</v>
      </c>
      <c r="N323" s="81">
        <v>1</v>
      </c>
      <c r="O323" s="81">
        <v>1</v>
      </c>
      <c r="P323" s="81">
        <v>2</v>
      </c>
      <c r="Q323" s="81">
        <v>1</v>
      </c>
      <c r="R323" s="81">
        <v>2</v>
      </c>
      <c r="S323" s="84">
        <v>1</v>
      </c>
      <c r="T323" s="84">
        <v>1</v>
      </c>
      <c r="U323" s="84">
        <v>1</v>
      </c>
      <c r="V323" s="84">
        <v>1</v>
      </c>
      <c r="W323" s="84">
        <v>2</v>
      </c>
      <c r="X323" s="84">
        <v>2</v>
      </c>
      <c r="Y323" s="84"/>
      <c r="Z323" s="84">
        <v>2</v>
      </c>
      <c r="AA323" s="84">
        <v>3</v>
      </c>
      <c r="AB323" s="85"/>
      <c r="AC323" s="83"/>
      <c r="AD323" s="83">
        <v>2</v>
      </c>
      <c r="AE323" s="83">
        <v>1</v>
      </c>
      <c r="AF323" s="81">
        <v>2</v>
      </c>
    </row>
    <row r="324" spans="1:32">
      <c r="A324" s="82">
        <v>2022</v>
      </c>
      <c r="B324" s="82">
        <v>11</v>
      </c>
      <c r="C324" s="82">
        <v>17</v>
      </c>
      <c r="D324" s="86">
        <v>44882</v>
      </c>
      <c r="E324" s="82" t="s">
        <v>144</v>
      </c>
      <c r="F324" s="81"/>
      <c r="G324" s="81">
        <v>1</v>
      </c>
      <c r="H324" s="81">
        <v>2</v>
      </c>
      <c r="I324" s="81">
        <v>1</v>
      </c>
      <c r="J324" s="81">
        <v>1</v>
      </c>
      <c r="K324" s="81">
        <v>1</v>
      </c>
      <c r="L324" s="81">
        <v>1</v>
      </c>
      <c r="M324" s="81">
        <v>1</v>
      </c>
      <c r="N324" s="81">
        <v>1</v>
      </c>
      <c r="O324" s="81">
        <v>1</v>
      </c>
      <c r="P324" s="81">
        <v>2</v>
      </c>
      <c r="Q324" s="81">
        <v>1</v>
      </c>
      <c r="R324" s="81">
        <v>2</v>
      </c>
      <c r="S324" s="84">
        <v>1</v>
      </c>
      <c r="T324" s="84">
        <v>1</v>
      </c>
      <c r="U324" s="84">
        <v>1</v>
      </c>
      <c r="V324" s="84">
        <v>1</v>
      </c>
      <c r="W324" s="84">
        <v>2</v>
      </c>
      <c r="X324" s="84">
        <v>2</v>
      </c>
      <c r="Y324" s="84"/>
      <c r="Z324" s="84">
        <v>1</v>
      </c>
      <c r="AA324" s="84">
        <v>3</v>
      </c>
      <c r="AB324" s="85"/>
      <c r="AC324" s="83"/>
      <c r="AD324" s="83">
        <v>2</v>
      </c>
      <c r="AE324" s="83">
        <v>2</v>
      </c>
      <c r="AF324" s="81">
        <v>2</v>
      </c>
    </row>
    <row r="325" spans="1:32">
      <c r="A325" s="82">
        <v>2022</v>
      </c>
      <c r="B325" s="82">
        <v>11</v>
      </c>
      <c r="C325" s="82">
        <v>18</v>
      </c>
      <c r="D325" s="86">
        <v>44883</v>
      </c>
      <c r="E325" s="82" t="s">
        <v>145</v>
      </c>
      <c r="F325" s="81"/>
      <c r="G325" s="81">
        <v>1</v>
      </c>
      <c r="H325" s="81">
        <v>2</v>
      </c>
      <c r="I325" s="81">
        <v>1</v>
      </c>
      <c r="J325" s="81">
        <v>1</v>
      </c>
      <c r="K325" s="81">
        <v>1</v>
      </c>
      <c r="L325" s="81">
        <v>3</v>
      </c>
      <c r="M325" s="81">
        <v>1</v>
      </c>
      <c r="N325" s="81">
        <v>2</v>
      </c>
      <c r="O325" s="81">
        <v>1</v>
      </c>
      <c r="P325" s="81">
        <v>2</v>
      </c>
      <c r="Q325" s="81">
        <v>1</v>
      </c>
      <c r="R325" s="81">
        <v>2</v>
      </c>
      <c r="S325" s="84">
        <v>1</v>
      </c>
      <c r="T325" s="84">
        <v>1</v>
      </c>
      <c r="U325" s="81">
        <v>2</v>
      </c>
      <c r="V325" s="84">
        <v>1</v>
      </c>
      <c r="W325" s="84">
        <v>2</v>
      </c>
      <c r="X325" s="84">
        <v>1</v>
      </c>
      <c r="Y325" s="84"/>
      <c r="Z325" s="84">
        <v>1</v>
      </c>
      <c r="AA325" s="84">
        <v>3</v>
      </c>
      <c r="AB325" s="85"/>
      <c r="AC325" s="83"/>
      <c r="AD325" s="83">
        <v>2</v>
      </c>
      <c r="AE325" s="83">
        <v>0</v>
      </c>
      <c r="AF325" s="81">
        <v>2</v>
      </c>
    </row>
    <row r="326" spans="1:32">
      <c r="A326" s="82">
        <v>2022</v>
      </c>
      <c r="B326" s="82">
        <v>11</v>
      </c>
      <c r="C326" s="82">
        <v>19</v>
      </c>
      <c r="D326" s="76">
        <v>44884</v>
      </c>
      <c r="E326" s="82" t="s">
        <v>139</v>
      </c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3"/>
      <c r="AD326" s="81"/>
      <c r="AE326" s="83"/>
      <c r="AF326" s="81"/>
    </row>
    <row r="327" spans="1:32">
      <c r="A327" s="82">
        <v>2022</v>
      </c>
      <c r="B327" s="82">
        <v>11</v>
      </c>
      <c r="C327" s="82">
        <v>20</v>
      </c>
      <c r="D327" s="76">
        <v>44885</v>
      </c>
      <c r="E327" s="82" t="s">
        <v>140</v>
      </c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3"/>
      <c r="T327" s="84"/>
      <c r="U327" s="84"/>
      <c r="V327" s="84"/>
      <c r="W327" s="84"/>
      <c r="X327" s="84"/>
      <c r="Y327" s="84"/>
      <c r="Z327" s="84"/>
      <c r="AA327" s="84"/>
      <c r="AB327" s="85"/>
      <c r="AC327" s="83"/>
      <c r="AD327" s="81"/>
      <c r="AE327" s="83"/>
      <c r="AF327" s="81"/>
    </row>
    <row r="328" spans="1:32">
      <c r="A328" s="82">
        <v>2022</v>
      </c>
      <c r="B328" s="82">
        <v>11</v>
      </c>
      <c r="C328" s="82">
        <v>21</v>
      </c>
      <c r="D328" s="86">
        <v>44886</v>
      </c>
      <c r="E328" s="82" t="s">
        <v>141</v>
      </c>
      <c r="F328" s="81"/>
      <c r="G328" s="81">
        <v>1</v>
      </c>
      <c r="H328" s="81">
        <v>2</v>
      </c>
      <c r="I328" s="81">
        <v>1</v>
      </c>
      <c r="J328" s="81">
        <v>1</v>
      </c>
      <c r="K328" s="81">
        <v>2</v>
      </c>
      <c r="L328" s="81">
        <v>1</v>
      </c>
      <c r="M328" s="81">
        <v>1</v>
      </c>
      <c r="N328" s="81">
        <v>1</v>
      </c>
      <c r="O328" s="81">
        <v>1</v>
      </c>
      <c r="P328" s="81">
        <v>1</v>
      </c>
      <c r="Q328" s="81">
        <v>1</v>
      </c>
      <c r="R328" s="81">
        <v>2</v>
      </c>
      <c r="S328" s="81">
        <v>2</v>
      </c>
      <c r="T328" s="84">
        <v>1</v>
      </c>
      <c r="U328" s="84">
        <v>1</v>
      </c>
      <c r="V328" s="81">
        <v>3</v>
      </c>
      <c r="W328" s="84">
        <v>2</v>
      </c>
      <c r="X328" s="84">
        <v>2</v>
      </c>
      <c r="Y328" s="84"/>
      <c r="Z328" s="84">
        <v>1</v>
      </c>
      <c r="AA328" s="84">
        <v>1</v>
      </c>
      <c r="AB328" s="85"/>
      <c r="AC328" s="83"/>
      <c r="AD328" s="83">
        <v>2</v>
      </c>
      <c r="AE328" s="83">
        <v>2</v>
      </c>
      <c r="AF328" s="81">
        <v>2</v>
      </c>
    </row>
    <row r="329" spans="1:32">
      <c r="A329" s="82">
        <v>2022</v>
      </c>
      <c r="B329" s="82">
        <v>11</v>
      </c>
      <c r="C329" s="82">
        <v>22</v>
      </c>
      <c r="D329" s="86">
        <v>44887</v>
      </c>
      <c r="E329" s="82" t="s">
        <v>142</v>
      </c>
      <c r="F329" s="81"/>
      <c r="G329" s="81">
        <v>1</v>
      </c>
      <c r="H329" s="81">
        <v>2</v>
      </c>
      <c r="I329" s="81">
        <v>1</v>
      </c>
      <c r="J329" s="81">
        <v>1</v>
      </c>
      <c r="K329" s="81">
        <v>1</v>
      </c>
      <c r="L329" s="81">
        <v>1</v>
      </c>
      <c r="M329" s="81">
        <v>1</v>
      </c>
      <c r="N329" s="81">
        <v>1</v>
      </c>
      <c r="O329" s="81">
        <v>2</v>
      </c>
      <c r="P329" s="81">
        <v>2</v>
      </c>
      <c r="Q329" s="81">
        <v>3</v>
      </c>
      <c r="R329" s="81">
        <v>2</v>
      </c>
      <c r="S329" s="81">
        <v>2</v>
      </c>
      <c r="T329" s="84">
        <v>1</v>
      </c>
      <c r="U329" s="84">
        <v>2</v>
      </c>
      <c r="V329" s="84">
        <v>1</v>
      </c>
      <c r="W329" s="84" t="s">
        <v>160</v>
      </c>
      <c r="X329" s="84">
        <v>1</v>
      </c>
      <c r="Y329" s="84"/>
      <c r="Z329" s="84">
        <v>2</v>
      </c>
      <c r="AA329" s="84">
        <v>2</v>
      </c>
      <c r="AB329" s="85"/>
      <c r="AC329" s="83"/>
      <c r="AD329" s="83">
        <v>2</v>
      </c>
      <c r="AE329" s="83">
        <v>2</v>
      </c>
      <c r="AF329" s="81">
        <v>2</v>
      </c>
    </row>
    <row r="330" spans="1:32">
      <c r="A330" s="82">
        <v>2022</v>
      </c>
      <c r="B330" s="82">
        <v>11</v>
      </c>
      <c r="C330" s="82">
        <v>23</v>
      </c>
      <c r="D330" s="86">
        <v>44888</v>
      </c>
      <c r="E330" s="82" t="s">
        <v>143</v>
      </c>
      <c r="F330" s="81"/>
      <c r="G330" s="81">
        <v>1</v>
      </c>
      <c r="H330" s="81">
        <v>2</v>
      </c>
      <c r="I330" s="81">
        <v>1</v>
      </c>
      <c r="J330" s="81">
        <v>1</v>
      </c>
      <c r="K330" s="81">
        <v>1</v>
      </c>
      <c r="L330" s="81">
        <v>1</v>
      </c>
      <c r="M330" s="81">
        <v>1</v>
      </c>
      <c r="N330" s="81">
        <v>1</v>
      </c>
      <c r="O330" s="81">
        <v>1</v>
      </c>
      <c r="P330" s="81">
        <v>2</v>
      </c>
      <c r="Q330" s="81">
        <v>1</v>
      </c>
      <c r="R330" s="81">
        <v>2</v>
      </c>
      <c r="S330" s="84">
        <v>1</v>
      </c>
      <c r="T330" s="84">
        <v>2</v>
      </c>
      <c r="U330" s="84">
        <v>1</v>
      </c>
      <c r="V330" s="84">
        <v>1</v>
      </c>
      <c r="W330" s="84" t="s">
        <v>160</v>
      </c>
      <c r="X330" s="84">
        <v>2</v>
      </c>
      <c r="Y330" s="84"/>
      <c r="Z330" s="84">
        <v>2</v>
      </c>
      <c r="AA330" s="84">
        <v>2</v>
      </c>
      <c r="AB330" s="85"/>
      <c r="AC330" s="83"/>
      <c r="AD330" s="83">
        <v>2</v>
      </c>
      <c r="AE330" s="83">
        <v>2</v>
      </c>
      <c r="AF330" s="81">
        <v>2</v>
      </c>
    </row>
    <row r="331" spans="1:32">
      <c r="A331" s="82">
        <v>2022</v>
      </c>
      <c r="B331" s="82">
        <v>11</v>
      </c>
      <c r="C331" s="82">
        <v>24</v>
      </c>
      <c r="D331" s="86">
        <v>44889</v>
      </c>
      <c r="E331" s="82" t="s">
        <v>144</v>
      </c>
      <c r="F331" s="81"/>
      <c r="G331" s="81">
        <v>1</v>
      </c>
      <c r="H331" s="81">
        <v>2</v>
      </c>
      <c r="I331" s="81">
        <v>1</v>
      </c>
      <c r="J331" s="81">
        <v>1</v>
      </c>
      <c r="K331" s="81">
        <v>1</v>
      </c>
      <c r="L331" s="81">
        <v>3</v>
      </c>
      <c r="M331" s="81">
        <v>1</v>
      </c>
      <c r="N331" s="81">
        <v>1</v>
      </c>
      <c r="O331" s="81">
        <v>1</v>
      </c>
      <c r="P331" s="81">
        <v>2</v>
      </c>
      <c r="Q331" s="81">
        <v>1</v>
      </c>
      <c r="R331" s="81">
        <v>2</v>
      </c>
      <c r="S331" s="84">
        <v>1</v>
      </c>
      <c r="T331" s="84">
        <v>1</v>
      </c>
      <c r="U331" s="84">
        <v>2</v>
      </c>
      <c r="V331" s="84">
        <v>1</v>
      </c>
      <c r="W331" s="84" t="s">
        <v>160</v>
      </c>
      <c r="X331" s="84">
        <v>1</v>
      </c>
      <c r="Y331" s="84"/>
      <c r="Z331" s="84">
        <v>1</v>
      </c>
      <c r="AA331" s="84">
        <v>1</v>
      </c>
      <c r="AB331" s="85"/>
      <c r="AC331" s="83"/>
      <c r="AD331" s="83">
        <v>2</v>
      </c>
      <c r="AE331" s="83">
        <v>1</v>
      </c>
      <c r="AF331" s="81">
        <v>2</v>
      </c>
    </row>
    <row r="332" spans="1:32">
      <c r="A332" s="82">
        <v>2022</v>
      </c>
      <c r="B332" s="82">
        <v>11</v>
      </c>
      <c r="C332" s="82">
        <v>25</v>
      </c>
      <c r="D332" s="86">
        <v>44890</v>
      </c>
      <c r="E332" s="82" t="s">
        <v>145</v>
      </c>
      <c r="F332" s="81"/>
      <c r="G332" s="81">
        <v>1</v>
      </c>
      <c r="H332" s="81">
        <v>2</v>
      </c>
      <c r="I332" s="81">
        <v>1</v>
      </c>
      <c r="J332" s="81">
        <v>1</v>
      </c>
      <c r="K332" s="81">
        <v>1</v>
      </c>
      <c r="L332" s="81">
        <v>1</v>
      </c>
      <c r="M332" s="81">
        <v>1</v>
      </c>
      <c r="N332" s="81">
        <v>1</v>
      </c>
      <c r="O332" s="81">
        <v>1</v>
      </c>
      <c r="P332" s="81">
        <v>2</v>
      </c>
      <c r="Q332" s="81">
        <v>1</v>
      </c>
      <c r="R332" s="81">
        <v>2</v>
      </c>
      <c r="S332" s="84">
        <v>1</v>
      </c>
      <c r="T332" s="84">
        <v>1</v>
      </c>
      <c r="U332" s="81">
        <v>3</v>
      </c>
      <c r="V332" s="84">
        <v>1</v>
      </c>
      <c r="W332" s="84" t="s">
        <v>160</v>
      </c>
      <c r="X332" s="84">
        <v>2</v>
      </c>
      <c r="Y332" s="84"/>
      <c r="Z332" s="84">
        <v>2</v>
      </c>
      <c r="AA332" s="84">
        <v>2</v>
      </c>
      <c r="AB332" s="85"/>
      <c r="AC332" s="83"/>
      <c r="AD332" s="84">
        <v>3</v>
      </c>
      <c r="AE332" s="83">
        <v>1</v>
      </c>
      <c r="AF332" s="81">
        <v>2</v>
      </c>
    </row>
    <row r="333" spans="1:32">
      <c r="A333" s="82">
        <v>2022</v>
      </c>
      <c r="B333" s="82">
        <v>11</v>
      </c>
      <c r="C333" s="82">
        <v>26</v>
      </c>
      <c r="D333" s="76">
        <v>44891</v>
      </c>
      <c r="E333" s="82" t="s">
        <v>139</v>
      </c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3"/>
      <c r="AD333" s="81"/>
      <c r="AE333" s="83"/>
      <c r="AF333" s="81"/>
    </row>
    <row r="334" spans="1:32">
      <c r="A334" s="82">
        <v>2022</v>
      </c>
      <c r="B334" s="82">
        <v>11</v>
      </c>
      <c r="C334" s="82">
        <v>27</v>
      </c>
      <c r="D334" s="76">
        <v>44892</v>
      </c>
      <c r="E334" s="82" t="s">
        <v>140</v>
      </c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3"/>
      <c r="T334" s="84"/>
      <c r="U334" s="84"/>
      <c r="V334" s="84"/>
      <c r="W334" s="84"/>
      <c r="X334" s="84"/>
      <c r="Y334" s="84"/>
      <c r="Z334" s="84"/>
      <c r="AA334" s="84"/>
      <c r="AB334" s="85"/>
      <c r="AC334" s="83"/>
      <c r="AD334" s="81"/>
      <c r="AE334" s="83"/>
      <c r="AF334" s="81"/>
    </row>
    <row r="335" spans="1:32">
      <c r="A335" s="82">
        <v>2022</v>
      </c>
      <c r="B335" s="82">
        <v>11</v>
      </c>
      <c r="C335" s="82">
        <v>28</v>
      </c>
      <c r="D335" s="86">
        <v>44893</v>
      </c>
      <c r="E335" s="82" t="s">
        <v>141</v>
      </c>
      <c r="F335" s="81"/>
      <c r="G335" s="81">
        <v>1</v>
      </c>
      <c r="H335" s="81">
        <v>2</v>
      </c>
      <c r="I335" s="81">
        <v>1</v>
      </c>
      <c r="J335" s="81">
        <v>1</v>
      </c>
      <c r="K335" s="81">
        <v>1</v>
      </c>
      <c r="L335" s="81">
        <v>2</v>
      </c>
      <c r="M335" s="81">
        <v>1</v>
      </c>
      <c r="N335" s="81">
        <v>1</v>
      </c>
      <c r="O335" s="81">
        <v>1</v>
      </c>
      <c r="P335" s="81">
        <v>2</v>
      </c>
      <c r="Q335" s="81">
        <v>1</v>
      </c>
      <c r="R335" s="81">
        <v>2</v>
      </c>
      <c r="S335" s="84">
        <v>1</v>
      </c>
      <c r="T335" s="84">
        <v>1</v>
      </c>
      <c r="U335" s="84">
        <v>2</v>
      </c>
      <c r="V335" s="81">
        <v>3</v>
      </c>
      <c r="W335" s="84">
        <v>1</v>
      </c>
      <c r="X335" s="84">
        <v>1</v>
      </c>
      <c r="Y335" s="84"/>
      <c r="Z335" s="84">
        <v>2</v>
      </c>
      <c r="AA335" s="84">
        <v>2</v>
      </c>
      <c r="AB335" s="85"/>
      <c r="AC335" s="83"/>
      <c r="AD335" s="83">
        <v>2</v>
      </c>
      <c r="AE335" s="83">
        <v>2</v>
      </c>
      <c r="AF335" s="81">
        <v>2</v>
      </c>
    </row>
    <row r="336" spans="1:32">
      <c r="A336" s="82">
        <v>2022</v>
      </c>
      <c r="B336" s="82">
        <v>11</v>
      </c>
      <c r="C336" s="82">
        <v>29</v>
      </c>
      <c r="D336" s="86">
        <v>44894</v>
      </c>
      <c r="E336" s="82" t="s">
        <v>142</v>
      </c>
      <c r="F336" s="81"/>
      <c r="G336" s="81">
        <v>1</v>
      </c>
      <c r="H336" s="81">
        <v>2</v>
      </c>
      <c r="I336" s="81">
        <v>1</v>
      </c>
      <c r="J336" s="81">
        <v>1</v>
      </c>
      <c r="K336" s="81">
        <v>1</v>
      </c>
      <c r="L336" s="81">
        <v>1</v>
      </c>
      <c r="M336" s="81">
        <v>1</v>
      </c>
      <c r="N336" s="81">
        <v>1</v>
      </c>
      <c r="O336" s="81">
        <v>1</v>
      </c>
      <c r="P336" s="81">
        <v>2</v>
      </c>
      <c r="Q336" s="81">
        <v>1</v>
      </c>
      <c r="R336" s="81">
        <v>2</v>
      </c>
      <c r="S336" s="84">
        <v>1</v>
      </c>
      <c r="T336" s="84">
        <v>1</v>
      </c>
      <c r="U336" s="84">
        <v>1</v>
      </c>
      <c r="V336" s="84">
        <v>1</v>
      </c>
      <c r="W336" s="84">
        <v>1</v>
      </c>
      <c r="X336" s="84">
        <v>2</v>
      </c>
      <c r="Y336" s="84"/>
      <c r="Z336" s="84">
        <v>1</v>
      </c>
      <c r="AA336" s="84">
        <v>1</v>
      </c>
      <c r="AB336" s="84"/>
      <c r="AC336" s="83"/>
      <c r="AD336" s="83">
        <v>2</v>
      </c>
      <c r="AE336" s="83">
        <v>2</v>
      </c>
      <c r="AF336" s="81">
        <v>2</v>
      </c>
    </row>
    <row r="337" spans="1:34">
      <c r="A337" s="82">
        <v>2022</v>
      </c>
      <c r="B337" s="82">
        <v>11</v>
      </c>
      <c r="C337" s="82">
        <v>30</v>
      </c>
      <c r="D337" s="86">
        <v>44895</v>
      </c>
      <c r="E337" s="82" t="s">
        <v>143</v>
      </c>
      <c r="F337" s="81"/>
      <c r="G337" s="81">
        <v>1</v>
      </c>
      <c r="H337" s="81">
        <v>3</v>
      </c>
      <c r="I337" s="81">
        <v>1</v>
      </c>
      <c r="J337" s="81">
        <v>1</v>
      </c>
      <c r="K337" s="81">
        <v>1</v>
      </c>
      <c r="L337" s="81">
        <v>1</v>
      </c>
      <c r="M337" s="81">
        <v>1</v>
      </c>
      <c r="N337" s="81">
        <v>1</v>
      </c>
      <c r="O337" s="81">
        <v>1</v>
      </c>
      <c r="P337" s="81">
        <v>3</v>
      </c>
      <c r="Q337" s="81">
        <v>1</v>
      </c>
      <c r="R337" s="81">
        <v>2</v>
      </c>
      <c r="S337" s="84">
        <v>1</v>
      </c>
      <c r="T337" s="84">
        <v>1</v>
      </c>
      <c r="U337" s="84">
        <v>2</v>
      </c>
      <c r="V337" s="84">
        <v>1</v>
      </c>
      <c r="W337" s="84">
        <v>1</v>
      </c>
      <c r="X337" s="84">
        <v>1</v>
      </c>
      <c r="Y337" s="84"/>
      <c r="Z337" s="84">
        <v>2</v>
      </c>
      <c r="AA337" s="84">
        <v>1</v>
      </c>
      <c r="AB337" s="84"/>
      <c r="AC337" s="83"/>
      <c r="AD337" s="83">
        <v>2</v>
      </c>
      <c r="AE337" s="83">
        <v>1</v>
      </c>
      <c r="AF337" s="81">
        <v>2</v>
      </c>
    </row>
    <row r="338" spans="1:34">
      <c r="A338" s="82">
        <v>2022</v>
      </c>
      <c r="B338" s="82">
        <v>12</v>
      </c>
      <c r="C338" s="82">
        <v>1</v>
      </c>
      <c r="D338" s="86">
        <v>44896</v>
      </c>
      <c r="E338" s="82" t="s">
        <v>144</v>
      </c>
      <c r="F338" s="81"/>
      <c r="G338" s="81">
        <v>1</v>
      </c>
      <c r="H338" s="81">
        <v>2</v>
      </c>
      <c r="I338" s="81">
        <v>1</v>
      </c>
      <c r="J338" s="81">
        <v>1</v>
      </c>
      <c r="K338" s="81">
        <v>1</v>
      </c>
      <c r="L338" s="81">
        <v>1</v>
      </c>
      <c r="M338" s="81">
        <v>1</v>
      </c>
      <c r="N338" s="81">
        <v>1</v>
      </c>
      <c r="O338" s="81">
        <v>1</v>
      </c>
      <c r="P338" s="81">
        <v>3</v>
      </c>
      <c r="Q338" s="81">
        <v>1</v>
      </c>
      <c r="R338" s="81">
        <v>2</v>
      </c>
      <c r="S338" s="84">
        <v>1</v>
      </c>
      <c r="T338" s="84" t="s">
        <v>162</v>
      </c>
      <c r="U338" s="84">
        <v>1</v>
      </c>
      <c r="V338" s="84">
        <v>1</v>
      </c>
      <c r="W338" s="84">
        <v>1</v>
      </c>
      <c r="X338" s="84">
        <v>2</v>
      </c>
      <c r="Y338" s="84"/>
      <c r="Z338" s="84">
        <v>2</v>
      </c>
      <c r="AA338" s="84">
        <v>1</v>
      </c>
      <c r="AB338" s="84"/>
      <c r="AC338" s="83"/>
      <c r="AD338" s="83">
        <v>2</v>
      </c>
      <c r="AE338" s="83">
        <v>1</v>
      </c>
      <c r="AF338" s="81">
        <v>2</v>
      </c>
    </row>
    <row r="339" spans="1:34">
      <c r="A339" s="82">
        <v>2022</v>
      </c>
      <c r="B339" s="82">
        <v>12</v>
      </c>
      <c r="C339" s="82">
        <v>2</v>
      </c>
      <c r="D339" s="86">
        <v>44897</v>
      </c>
      <c r="E339" s="82" t="s">
        <v>145</v>
      </c>
      <c r="F339" s="81"/>
      <c r="G339" s="81">
        <v>3</v>
      </c>
      <c r="H339" s="81">
        <v>2</v>
      </c>
      <c r="I339" s="81">
        <v>1</v>
      </c>
      <c r="J339" s="81">
        <v>1</v>
      </c>
      <c r="K339" s="81">
        <v>1</v>
      </c>
      <c r="L339" s="81">
        <v>2</v>
      </c>
      <c r="M339" s="81">
        <v>1</v>
      </c>
      <c r="N339" s="81">
        <v>1</v>
      </c>
      <c r="O339" s="81">
        <v>2</v>
      </c>
      <c r="P339" s="81">
        <v>3</v>
      </c>
      <c r="Q339" s="81">
        <v>1</v>
      </c>
      <c r="R339" s="81">
        <v>2</v>
      </c>
      <c r="S339" s="84">
        <v>1</v>
      </c>
      <c r="T339" s="84">
        <v>2</v>
      </c>
      <c r="U339" s="84">
        <v>2</v>
      </c>
      <c r="V339" s="84">
        <v>1</v>
      </c>
      <c r="W339" s="84">
        <v>1</v>
      </c>
      <c r="X339" s="84">
        <v>1</v>
      </c>
      <c r="Y339" s="84"/>
      <c r="Z339" s="84">
        <v>2</v>
      </c>
      <c r="AA339" s="84">
        <v>2</v>
      </c>
      <c r="AB339" s="84"/>
      <c r="AC339" s="83"/>
      <c r="AD339" s="83">
        <v>2</v>
      </c>
      <c r="AE339" s="83">
        <v>2</v>
      </c>
      <c r="AF339" s="81">
        <v>2</v>
      </c>
    </row>
    <row r="340" spans="1:34">
      <c r="A340" s="82">
        <v>2022</v>
      </c>
      <c r="B340" s="82">
        <v>12</v>
      </c>
      <c r="C340" s="82">
        <v>3</v>
      </c>
      <c r="D340" s="76">
        <v>44898</v>
      </c>
      <c r="E340" s="82" t="s">
        <v>139</v>
      </c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3"/>
      <c r="AD340" s="81"/>
      <c r="AE340" s="83"/>
      <c r="AF340" s="81"/>
    </row>
    <row r="341" spans="1:34">
      <c r="A341" s="82">
        <v>2022</v>
      </c>
      <c r="B341" s="82">
        <v>12</v>
      </c>
      <c r="C341" s="82">
        <v>4</v>
      </c>
      <c r="D341" s="76">
        <v>44899</v>
      </c>
      <c r="E341" s="82" t="s">
        <v>140</v>
      </c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3"/>
      <c r="T341" s="84"/>
      <c r="U341" s="84"/>
      <c r="V341" s="84"/>
      <c r="W341" s="84"/>
      <c r="X341" s="84"/>
      <c r="Y341" s="84"/>
      <c r="Z341" s="84"/>
      <c r="AA341" s="84"/>
      <c r="AB341" s="85"/>
      <c r="AC341" s="83"/>
      <c r="AD341" s="81"/>
      <c r="AE341" s="83"/>
      <c r="AF341" s="81"/>
    </row>
    <row r="342" spans="1:34">
      <c r="A342" s="82">
        <v>2022</v>
      </c>
      <c r="B342" s="82">
        <v>12</v>
      </c>
      <c r="C342" s="82">
        <v>5</v>
      </c>
      <c r="D342" s="86">
        <v>44900</v>
      </c>
      <c r="E342" s="82" t="s">
        <v>141</v>
      </c>
      <c r="F342" s="81"/>
      <c r="G342" s="81">
        <v>1</v>
      </c>
      <c r="H342" s="81">
        <v>2</v>
      </c>
      <c r="I342" s="81">
        <v>1</v>
      </c>
      <c r="J342" s="81">
        <v>3</v>
      </c>
      <c r="K342" s="81">
        <v>1</v>
      </c>
      <c r="L342" s="81">
        <v>1</v>
      </c>
      <c r="M342" s="81">
        <v>1</v>
      </c>
      <c r="N342" s="81">
        <v>1</v>
      </c>
      <c r="O342" s="81">
        <v>1</v>
      </c>
      <c r="P342" s="81">
        <v>2</v>
      </c>
      <c r="Q342" s="81">
        <v>1</v>
      </c>
      <c r="R342" s="81">
        <v>2</v>
      </c>
      <c r="S342" s="84">
        <v>1</v>
      </c>
      <c r="T342" s="84">
        <v>1</v>
      </c>
      <c r="U342" s="84">
        <v>1</v>
      </c>
      <c r="V342" s="83">
        <v>2</v>
      </c>
      <c r="W342" s="84">
        <v>1</v>
      </c>
      <c r="X342" s="84">
        <v>2</v>
      </c>
      <c r="Y342" s="84"/>
      <c r="Z342" s="84">
        <v>1</v>
      </c>
      <c r="AA342" s="84">
        <v>3</v>
      </c>
      <c r="AB342" s="85"/>
      <c r="AC342" s="83"/>
      <c r="AD342" s="83">
        <v>2</v>
      </c>
      <c r="AE342" s="83">
        <v>2</v>
      </c>
      <c r="AF342" s="81">
        <v>2</v>
      </c>
    </row>
    <row r="343" spans="1:34">
      <c r="A343" s="82">
        <v>2022</v>
      </c>
      <c r="B343" s="82">
        <v>12</v>
      </c>
      <c r="C343" s="82">
        <v>6</v>
      </c>
      <c r="D343" s="86">
        <v>44901</v>
      </c>
      <c r="E343" s="82" t="s">
        <v>142</v>
      </c>
      <c r="F343" s="81"/>
      <c r="G343" s="81">
        <v>1</v>
      </c>
      <c r="H343" s="81">
        <v>2</v>
      </c>
      <c r="I343" s="81">
        <v>1</v>
      </c>
      <c r="J343" s="81">
        <v>1</v>
      </c>
      <c r="K343" s="81">
        <v>1</v>
      </c>
      <c r="L343" s="81">
        <v>1</v>
      </c>
      <c r="M343" s="81">
        <v>3</v>
      </c>
      <c r="N343" s="81">
        <v>1</v>
      </c>
      <c r="O343" s="81">
        <v>3</v>
      </c>
      <c r="P343" s="81">
        <v>2</v>
      </c>
      <c r="Q343" s="81">
        <v>1</v>
      </c>
      <c r="R343" s="81">
        <v>2</v>
      </c>
      <c r="S343" s="84">
        <v>1</v>
      </c>
      <c r="T343" s="84">
        <v>1</v>
      </c>
      <c r="U343" s="84">
        <v>2</v>
      </c>
      <c r="V343" s="84">
        <v>1</v>
      </c>
      <c r="W343" s="84">
        <v>1</v>
      </c>
      <c r="X343" s="84">
        <v>1</v>
      </c>
      <c r="Y343" s="84"/>
      <c r="Z343" s="84">
        <v>2</v>
      </c>
      <c r="AA343" s="84">
        <v>1</v>
      </c>
      <c r="AB343" s="85"/>
      <c r="AC343" s="83"/>
      <c r="AD343" s="83">
        <v>2</v>
      </c>
      <c r="AE343" s="83">
        <v>2</v>
      </c>
      <c r="AF343" s="81">
        <v>2</v>
      </c>
    </row>
    <row r="344" spans="1:34">
      <c r="A344" s="82">
        <v>2022</v>
      </c>
      <c r="B344" s="82">
        <v>12</v>
      </c>
      <c r="C344" s="82">
        <v>7</v>
      </c>
      <c r="D344" s="86">
        <v>44902</v>
      </c>
      <c r="E344" s="82" t="s">
        <v>143</v>
      </c>
      <c r="F344" s="81"/>
      <c r="G344" s="81">
        <v>2</v>
      </c>
      <c r="H344" s="81">
        <v>3</v>
      </c>
      <c r="I344" s="81">
        <v>1</v>
      </c>
      <c r="J344" s="81">
        <v>1</v>
      </c>
      <c r="K344" s="81">
        <v>1</v>
      </c>
      <c r="L344" s="81">
        <v>3</v>
      </c>
      <c r="M344" s="81">
        <v>1</v>
      </c>
      <c r="N344" s="81">
        <v>1</v>
      </c>
      <c r="O344" s="81">
        <v>1</v>
      </c>
      <c r="P344" s="81">
        <v>1</v>
      </c>
      <c r="Q344" s="81">
        <v>3</v>
      </c>
      <c r="R344" s="81">
        <v>2</v>
      </c>
      <c r="S344" s="81">
        <v>2</v>
      </c>
      <c r="T344" s="84">
        <v>1</v>
      </c>
      <c r="U344" s="84">
        <v>1</v>
      </c>
      <c r="V344" s="84">
        <v>1</v>
      </c>
      <c r="W344" s="84">
        <v>1</v>
      </c>
      <c r="X344" s="84">
        <v>2</v>
      </c>
      <c r="Y344" s="84"/>
      <c r="Z344" s="84">
        <v>2</v>
      </c>
      <c r="AA344" s="84">
        <v>2</v>
      </c>
      <c r="AB344" s="85"/>
      <c r="AC344" s="83"/>
      <c r="AD344" s="83">
        <v>2</v>
      </c>
      <c r="AE344" s="83">
        <v>2</v>
      </c>
      <c r="AF344" s="81">
        <v>2</v>
      </c>
    </row>
    <row r="345" spans="1:34">
      <c r="A345" s="82">
        <v>2022</v>
      </c>
      <c r="B345" s="82">
        <v>12</v>
      </c>
      <c r="C345" s="82">
        <v>8</v>
      </c>
      <c r="D345" s="86">
        <v>44903</v>
      </c>
      <c r="E345" s="82" t="s">
        <v>144</v>
      </c>
      <c r="F345" s="81"/>
      <c r="G345" s="81">
        <v>2</v>
      </c>
      <c r="H345" s="81">
        <v>2</v>
      </c>
      <c r="I345" s="81">
        <v>1</v>
      </c>
      <c r="J345" s="81">
        <v>1</v>
      </c>
      <c r="K345" s="81">
        <v>1</v>
      </c>
      <c r="L345" s="81">
        <v>1</v>
      </c>
      <c r="M345" s="81">
        <v>3</v>
      </c>
      <c r="N345" s="81">
        <v>1</v>
      </c>
      <c r="O345" s="81">
        <v>1</v>
      </c>
      <c r="P345" s="81">
        <v>1</v>
      </c>
      <c r="Q345" s="81">
        <v>1</v>
      </c>
      <c r="R345" s="81">
        <v>2</v>
      </c>
      <c r="S345" s="117" t="s">
        <v>163</v>
      </c>
      <c r="T345" s="84">
        <v>3</v>
      </c>
      <c r="U345" s="84">
        <v>2</v>
      </c>
      <c r="V345" s="84">
        <v>1</v>
      </c>
      <c r="W345" s="84">
        <v>1</v>
      </c>
      <c r="X345" s="84">
        <v>1</v>
      </c>
      <c r="Y345" s="84"/>
      <c r="Z345" s="84">
        <v>2</v>
      </c>
      <c r="AA345" s="84">
        <v>1</v>
      </c>
      <c r="AB345" s="85"/>
      <c r="AC345" s="83"/>
      <c r="AD345" s="83">
        <v>2</v>
      </c>
      <c r="AE345" s="83">
        <v>2</v>
      </c>
      <c r="AF345" s="81">
        <v>2</v>
      </c>
    </row>
    <row r="346" spans="1:34">
      <c r="A346" s="82">
        <v>2022</v>
      </c>
      <c r="B346" s="82">
        <v>12</v>
      </c>
      <c r="C346" s="82">
        <v>9</v>
      </c>
      <c r="D346" s="86">
        <v>44904</v>
      </c>
      <c r="E346" s="82" t="s">
        <v>145</v>
      </c>
      <c r="F346" s="81"/>
      <c r="G346" s="81">
        <v>2</v>
      </c>
      <c r="H346" s="81">
        <v>2</v>
      </c>
      <c r="I346" s="81">
        <v>3</v>
      </c>
      <c r="J346" s="81">
        <v>1</v>
      </c>
      <c r="K346" s="81">
        <v>1</v>
      </c>
      <c r="L346" s="81">
        <v>1</v>
      </c>
      <c r="M346" s="81">
        <v>1</v>
      </c>
      <c r="N346" s="81">
        <v>2</v>
      </c>
      <c r="O346" s="81">
        <v>3</v>
      </c>
      <c r="P346" s="81">
        <v>2</v>
      </c>
      <c r="Q346" s="81">
        <v>1</v>
      </c>
      <c r="R346" s="81">
        <v>2</v>
      </c>
      <c r="S346" s="84">
        <v>1</v>
      </c>
      <c r="T346" s="84">
        <v>2</v>
      </c>
      <c r="U346" s="84">
        <v>1</v>
      </c>
      <c r="V346" s="84">
        <v>1</v>
      </c>
      <c r="W346" s="84">
        <v>1</v>
      </c>
      <c r="X346" s="84">
        <v>2</v>
      </c>
      <c r="Y346" s="84"/>
      <c r="Z346" s="84">
        <v>2</v>
      </c>
      <c r="AA346" s="84">
        <v>1</v>
      </c>
      <c r="AB346" s="85"/>
      <c r="AC346" s="83"/>
      <c r="AD346" s="83">
        <v>2</v>
      </c>
      <c r="AE346" s="83">
        <v>0</v>
      </c>
      <c r="AF346" s="81">
        <v>2</v>
      </c>
    </row>
    <row r="347" spans="1:34">
      <c r="A347" s="82">
        <v>2022</v>
      </c>
      <c r="B347" s="82">
        <v>12</v>
      </c>
      <c r="C347" s="82">
        <v>10</v>
      </c>
      <c r="D347" s="76">
        <v>44905</v>
      </c>
      <c r="E347" s="82" t="s">
        <v>139</v>
      </c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4"/>
      <c r="U347" s="84"/>
      <c r="V347" s="84"/>
      <c r="W347" s="84"/>
      <c r="X347" s="84"/>
      <c r="Y347" s="84"/>
      <c r="Z347" s="84"/>
      <c r="AA347" s="84"/>
      <c r="AB347" s="85"/>
      <c r="AC347" s="83"/>
      <c r="AD347" s="81"/>
      <c r="AE347" s="83"/>
      <c r="AF347" s="81"/>
      <c r="AH347">
        <v>2</v>
      </c>
    </row>
    <row r="348" spans="1:34">
      <c r="A348" s="82">
        <v>2022</v>
      </c>
      <c r="B348" s="82">
        <v>12</v>
      </c>
      <c r="C348" s="82">
        <v>11</v>
      </c>
      <c r="D348" s="76">
        <v>44906</v>
      </c>
      <c r="E348" s="82" t="s">
        <v>140</v>
      </c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3"/>
      <c r="T348" s="84"/>
      <c r="U348" s="84"/>
      <c r="V348" s="84"/>
      <c r="W348" s="84"/>
      <c r="X348" s="84"/>
      <c r="Y348" s="84"/>
      <c r="Z348" s="84"/>
      <c r="AA348" s="84"/>
      <c r="AB348" s="85"/>
      <c r="AC348" s="83"/>
      <c r="AD348" s="81"/>
      <c r="AE348" s="83"/>
      <c r="AF348" s="81"/>
    </row>
    <row r="349" spans="1:34">
      <c r="A349" s="82">
        <v>2022</v>
      </c>
      <c r="B349" s="82">
        <v>12</v>
      </c>
      <c r="C349" s="82">
        <v>12</v>
      </c>
      <c r="D349" s="86">
        <v>44907</v>
      </c>
      <c r="E349" s="82" t="s">
        <v>141</v>
      </c>
      <c r="F349" s="81"/>
      <c r="G349" s="81">
        <v>1</v>
      </c>
      <c r="H349" s="81">
        <v>2</v>
      </c>
      <c r="I349" s="81">
        <v>3</v>
      </c>
      <c r="J349" s="81">
        <v>1</v>
      </c>
      <c r="K349" s="81">
        <v>1</v>
      </c>
      <c r="L349" s="81">
        <v>2</v>
      </c>
      <c r="M349" s="81">
        <v>1</v>
      </c>
      <c r="N349" s="81">
        <v>3</v>
      </c>
      <c r="O349" s="81">
        <v>1</v>
      </c>
      <c r="P349" s="81">
        <v>2</v>
      </c>
      <c r="Q349" s="81">
        <v>1</v>
      </c>
      <c r="R349" s="81">
        <v>2</v>
      </c>
      <c r="S349" s="84">
        <v>1</v>
      </c>
      <c r="T349" s="84">
        <v>1</v>
      </c>
      <c r="U349" s="84">
        <v>2</v>
      </c>
      <c r="V349" s="84">
        <v>1</v>
      </c>
      <c r="W349" s="84">
        <v>2</v>
      </c>
      <c r="X349" s="84">
        <v>1</v>
      </c>
      <c r="Y349" s="84"/>
      <c r="Z349" s="84">
        <v>1</v>
      </c>
      <c r="AA349" s="84">
        <v>2</v>
      </c>
      <c r="AB349" s="85"/>
      <c r="AC349" s="83"/>
      <c r="AD349" s="83">
        <v>2</v>
      </c>
      <c r="AE349" s="83">
        <v>2</v>
      </c>
      <c r="AF349" s="81">
        <v>2</v>
      </c>
    </row>
    <row r="350" spans="1:34">
      <c r="A350" s="82">
        <v>2022</v>
      </c>
      <c r="B350" s="82">
        <v>12</v>
      </c>
      <c r="C350" s="82">
        <v>13</v>
      </c>
      <c r="D350" s="86">
        <v>44908</v>
      </c>
      <c r="E350" s="82" t="s">
        <v>142</v>
      </c>
      <c r="F350" s="81"/>
      <c r="G350" s="81">
        <v>1</v>
      </c>
      <c r="H350" s="81">
        <v>2</v>
      </c>
      <c r="I350" s="81">
        <v>1</v>
      </c>
      <c r="J350" s="81">
        <v>1</v>
      </c>
      <c r="K350" s="81">
        <v>1</v>
      </c>
      <c r="L350" s="81">
        <v>1</v>
      </c>
      <c r="M350" s="81">
        <v>1</v>
      </c>
      <c r="N350" s="81">
        <v>3</v>
      </c>
      <c r="O350" s="81">
        <v>1</v>
      </c>
      <c r="P350" s="81">
        <v>1</v>
      </c>
      <c r="Q350" s="81">
        <v>1</v>
      </c>
      <c r="R350" s="81">
        <v>2</v>
      </c>
      <c r="S350" s="84">
        <v>1</v>
      </c>
      <c r="T350" s="84">
        <v>1</v>
      </c>
      <c r="U350" s="84">
        <v>2</v>
      </c>
      <c r="V350" s="84">
        <v>1</v>
      </c>
      <c r="W350" s="84">
        <v>2</v>
      </c>
      <c r="X350" s="84">
        <v>1</v>
      </c>
      <c r="Y350" s="84"/>
      <c r="Z350" s="84">
        <v>1</v>
      </c>
      <c r="AA350" s="84">
        <v>2</v>
      </c>
      <c r="AB350" s="85"/>
      <c r="AC350" s="83"/>
      <c r="AD350" s="83">
        <v>2</v>
      </c>
      <c r="AE350" s="83">
        <v>0</v>
      </c>
      <c r="AF350" s="81">
        <v>2</v>
      </c>
    </row>
    <row r="351" spans="1:34">
      <c r="A351" s="82">
        <v>2022</v>
      </c>
      <c r="B351" s="82">
        <v>12</v>
      </c>
      <c r="C351" s="82">
        <v>14</v>
      </c>
      <c r="D351" s="86">
        <v>44909</v>
      </c>
      <c r="E351" s="82" t="s">
        <v>143</v>
      </c>
      <c r="F351" s="81"/>
      <c r="G351" s="81">
        <v>1</v>
      </c>
      <c r="H351" s="81">
        <v>2</v>
      </c>
      <c r="I351" s="81">
        <v>1</v>
      </c>
      <c r="J351" s="81">
        <v>1</v>
      </c>
      <c r="K351" s="81">
        <v>1</v>
      </c>
      <c r="L351" s="81">
        <v>2</v>
      </c>
      <c r="M351" s="81">
        <v>1</v>
      </c>
      <c r="N351" s="81">
        <v>1</v>
      </c>
      <c r="O351" s="81">
        <v>2</v>
      </c>
      <c r="P351" s="81">
        <v>1</v>
      </c>
      <c r="Q351" s="81">
        <v>1</v>
      </c>
      <c r="R351" s="81">
        <v>2</v>
      </c>
      <c r="S351" s="81">
        <v>2</v>
      </c>
      <c r="T351" s="84">
        <v>1</v>
      </c>
      <c r="U351" s="84">
        <v>1</v>
      </c>
      <c r="V351" s="84">
        <v>1</v>
      </c>
      <c r="W351" s="84">
        <v>2</v>
      </c>
      <c r="X351" s="84">
        <v>2</v>
      </c>
      <c r="Y351" s="84"/>
      <c r="Z351" s="84">
        <v>2</v>
      </c>
      <c r="AA351" s="84">
        <v>1</v>
      </c>
      <c r="AB351" s="85"/>
      <c r="AC351" s="83"/>
      <c r="AD351" s="83">
        <v>2</v>
      </c>
      <c r="AE351" s="83">
        <v>2</v>
      </c>
      <c r="AF351" s="81">
        <v>2</v>
      </c>
    </row>
    <row r="352" spans="1:34">
      <c r="A352" s="82">
        <v>2022</v>
      </c>
      <c r="B352" s="82">
        <v>12</v>
      </c>
      <c r="C352" s="82">
        <v>15</v>
      </c>
      <c r="D352" s="86">
        <v>44910</v>
      </c>
      <c r="E352" s="82" t="s">
        <v>144</v>
      </c>
      <c r="F352" s="81"/>
      <c r="G352" s="81">
        <v>1</v>
      </c>
      <c r="H352" s="81">
        <v>2</v>
      </c>
      <c r="I352" s="81">
        <v>1</v>
      </c>
      <c r="J352" s="81">
        <v>1</v>
      </c>
      <c r="K352" s="81">
        <v>1</v>
      </c>
      <c r="L352" s="81">
        <v>1</v>
      </c>
      <c r="M352" s="81">
        <v>1</v>
      </c>
      <c r="N352" s="81">
        <v>1</v>
      </c>
      <c r="O352" s="81">
        <v>3</v>
      </c>
      <c r="P352" s="81">
        <v>1</v>
      </c>
      <c r="Q352" s="81">
        <v>3</v>
      </c>
      <c r="R352" s="81">
        <v>2</v>
      </c>
      <c r="S352" s="84">
        <v>1</v>
      </c>
      <c r="T352" s="84">
        <v>2</v>
      </c>
      <c r="U352" s="84">
        <v>2</v>
      </c>
      <c r="V352" s="84">
        <v>1</v>
      </c>
      <c r="W352" s="84">
        <v>2</v>
      </c>
      <c r="X352" s="84">
        <v>1</v>
      </c>
      <c r="Y352" s="84"/>
      <c r="Z352" s="84">
        <v>2</v>
      </c>
      <c r="AA352" s="84">
        <v>2</v>
      </c>
      <c r="AB352" s="85"/>
      <c r="AC352" s="83"/>
      <c r="AD352" s="83">
        <v>2</v>
      </c>
      <c r="AE352" s="83">
        <v>2</v>
      </c>
      <c r="AF352" s="81">
        <v>2</v>
      </c>
    </row>
    <row r="353" spans="1:32">
      <c r="A353" s="82">
        <v>2022</v>
      </c>
      <c r="B353" s="82">
        <v>12</v>
      </c>
      <c r="C353" s="82">
        <v>16</v>
      </c>
      <c r="D353" s="86">
        <v>44911</v>
      </c>
      <c r="E353" s="82" t="s">
        <v>145</v>
      </c>
      <c r="F353" s="81"/>
      <c r="G353" s="81">
        <v>2</v>
      </c>
      <c r="H353" s="81">
        <v>2</v>
      </c>
      <c r="I353" s="81">
        <v>2</v>
      </c>
      <c r="J353" s="81">
        <v>1</v>
      </c>
      <c r="K353" s="81">
        <v>3</v>
      </c>
      <c r="L353" s="81">
        <v>1</v>
      </c>
      <c r="M353" s="81">
        <v>1</v>
      </c>
      <c r="N353" s="81">
        <v>2</v>
      </c>
      <c r="O353" s="81">
        <v>1</v>
      </c>
      <c r="P353" s="81">
        <v>2</v>
      </c>
      <c r="Q353" s="81">
        <v>3</v>
      </c>
      <c r="R353" s="81">
        <v>2</v>
      </c>
      <c r="S353" s="84">
        <v>1</v>
      </c>
      <c r="T353" s="84">
        <v>1</v>
      </c>
      <c r="U353" s="84">
        <v>1</v>
      </c>
      <c r="V353" s="84">
        <v>1</v>
      </c>
      <c r="W353" s="84">
        <v>2</v>
      </c>
      <c r="X353" s="84">
        <v>2</v>
      </c>
      <c r="Y353" s="84"/>
      <c r="Z353" s="84">
        <v>1</v>
      </c>
      <c r="AA353" s="84">
        <v>2</v>
      </c>
      <c r="AB353" s="85"/>
      <c r="AC353" s="83"/>
      <c r="AD353" s="83">
        <v>2</v>
      </c>
      <c r="AE353" s="83">
        <v>2</v>
      </c>
      <c r="AF353" s="81">
        <v>2</v>
      </c>
    </row>
    <row r="354" spans="1:32">
      <c r="A354" s="82">
        <v>2022</v>
      </c>
      <c r="B354" s="82">
        <v>12</v>
      </c>
      <c r="C354" s="82">
        <v>17</v>
      </c>
      <c r="D354" s="76">
        <v>44912</v>
      </c>
      <c r="E354" s="82" t="s">
        <v>139</v>
      </c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4"/>
      <c r="U354" s="84"/>
      <c r="V354" s="84"/>
      <c r="W354" s="84"/>
      <c r="X354" s="84"/>
      <c r="Y354" s="84"/>
      <c r="Z354" s="84"/>
      <c r="AA354" s="84"/>
      <c r="AB354" s="85"/>
      <c r="AC354" s="83"/>
      <c r="AD354" s="81"/>
      <c r="AE354" s="83"/>
      <c r="AF354" s="81"/>
    </row>
    <row r="355" spans="1:32">
      <c r="A355" s="82">
        <v>2022</v>
      </c>
      <c r="B355" s="82">
        <v>12</v>
      </c>
      <c r="C355" s="82">
        <v>18</v>
      </c>
      <c r="D355" s="76">
        <v>44913</v>
      </c>
      <c r="E355" s="82" t="s">
        <v>140</v>
      </c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3"/>
      <c r="T355" s="84"/>
      <c r="U355" s="84"/>
      <c r="V355" s="84"/>
      <c r="W355" s="84"/>
      <c r="X355" s="84"/>
      <c r="Y355" s="84"/>
      <c r="Z355" s="84"/>
      <c r="AA355" s="84"/>
      <c r="AB355" s="85"/>
      <c r="AC355" s="83"/>
      <c r="AD355" s="81"/>
      <c r="AE355" s="83"/>
      <c r="AF355" s="81"/>
    </row>
    <row r="356" spans="1:32">
      <c r="A356" s="82">
        <v>2022</v>
      </c>
      <c r="B356" s="82">
        <v>12</v>
      </c>
      <c r="C356" s="82">
        <v>19</v>
      </c>
      <c r="D356" s="86">
        <v>44914</v>
      </c>
      <c r="E356" s="82" t="s">
        <v>141</v>
      </c>
      <c r="F356" s="81"/>
      <c r="G356" s="81">
        <v>2</v>
      </c>
      <c r="H356" s="81">
        <v>2</v>
      </c>
      <c r="I356" s="81">
        <v>1</v>
      </c>
      <c r="J356" s="81">
        <v>1</v>
      </c>
      <c r="K356" s="81">
        <v>3</v>
      </c>
      <c r="L356" s="81">
        <v>2</v>
      </c>
      <c r="M356" s="81">
        <v>1</v>
      </c>
      <c r="N356" s="81">
        <v>2</v>
      </c>
      <c r="O356" s="81">
        <v>1</v>
      </c>
      <c r="P356" s="81">
        <v>1</v>
      </c>
      <c r="Q356" s="81">
        <v>1</v>
      </c>
      <c r="R356" s="81">
        <v>2</v>
      </c>
      <c r="S356" s="84">
        <v>1</v>
      </c>
      <c r="T356" s="84">
        <v>1</v>
      </c>
      <c r="U356" s="84">
        <v>1</v>
      </c>
      <c r="V356" s="84">
        <v>1</v>
      </c>
      <c r="W356" s="84">
        <v>1</v>
      </c>
      <c r="X356" s="84">
        <v>2</v>
      </c>
      <c r="Y356" s="84"/>
      <c r="Z356" s="84">
        <v>1</v>
      </c>
      <c r="AA356" s="84">
        <v>1</v>
      </c>
      <c r="AB356" s="85"/>
      <c r="AC356" s="83"/>
      <c r="AD356" s="83">
        <v>2</v>
      </c>
      <c r="AE356" s="83">
        <v>0</v>
      </c>
      <c r="AF356" s="81">
        <v>2</v>
      </c>
    </row>
    <row r="357" spans="1:32">
      <c r="A357" s="82">
        <v>2022</v>
      </c>
      <c r="B357" s="82">
        <v>12</v>
      </c>
      <c r="C357" s="82">
        <v>20</v>
      </c>
      <c r="D357" s="86">
        <v>44915</v>
      </c>
      <c r="E357" s="82" t="s">
        <v>142</v>
      </c>
      <c r="F357" s="81"/>
      <c r="G357" s="81">
        <v>2</v>
      </c>
      <c r="H357" s="81">
        <v>2</v>
      </c>
      <c r="I357" s="81">
        <v>1</v>
      </c>
      <c r="J357" s="81">
        <v>1</v>
      </c>
      <c r="K357" s="81">
        <v>2</v>
      </c>
      <c r="L357" s="81">
        <v>2</v>
      </c>
      <c r="M357" s="81">
        <v>1</v>
      </c>
      <c r="N357" s="81">
        <v>2</v>
      </c>
      <c r="O357" s="81">
        <v>3</v>
      </c>
      <c r="P357" s="81">
        <v>2</v>
      </c>
      <c r="Q357" s="81">
        <v>3</v>
      </c>
      <c r="R357" s="81">
        <v>2</v>
      </c>
      <c r="S357" s="84">
        <v>1</v>
      </c>
      <c r="T357" s="84">
        <v>2</v>
      </c>
      <c r="U357" s="84">
        <v>2</v>
      </c>
      <c r="V357" s="84">
        <v>2</v>
      </c>
      <c r="W357" s="84">
        <v>1</v>
      </c>
      <c r="X357" s="84" t="s">
        <v>160</v>
      </c>
      <c r="Y357" s="84"/>
      <c r="Z357" s="84">
        <v>1</v>
      </c>
      <c r="AA357" s="84">
        <v>2</v>
      </c>
      <c r="AB357" s="85"/>
      <c r="AC357" s="83"/>
      <c r="AD357" s="83">
        <v>2</v>
      </c>
      <c r="AE357" s="83">
        <v>1</v>
      </c>
      <c r="AF357" s="81">
        <v>2</v>
      </c>
    </row>
    <row r="358" spans="1:32">
      <c r="A358" s="82">
        <v>2022</v>
      </c>
      <c r="B358" s="82">
        <v>12</v>
      </c>
      <c r="C358" s="82">
        <v>21</v>
      </c>
      <c r="D358" s="86">
        <v>44916</v>
      </c>
      <c r="E358" s="82" t="s">
        <v>143</v>
      </c>
      <c r="F358" s="81"/>
      <c r="G358" s="81">
        <v>2</v>
      </c>
      <c r="H358" s="81">
        <v>2</v>
      </c>
      <c r="I358" s="81">
        <v>1</v>
      </c>
      <c r="J358" s="81">
        <v>1</v>
      </c>
      <c r="K358" s="81">
        <v>2</v>
      </c>
      <c r="L358" s="81">
        <v>2</v>
      </c>
      <c r="M358" s="81">
        <v>1</v>
      </c>
      <c r="N358" s="81">
        <v>2</v>
      </c>
      <c r="O358" s="81">
        <v>3</v>
      </c>
      <c r="P358" s="81">
        <v>3</v>
      </c>
      <c r="Q358" s="81">
        <v>1</v>
      </c>
      <c r="R358" s="81">
        <v>2</v>
      </c>
      <c r="S358" s="84">
        <v>2</v>
      </c>
      <c r="T358" s="84">
        <v>1</v>
      </c>
      <c r="U358" s="84">
        <v>2</v>
      </c>
      <c r="V358" s="84">
        <v>2</v>
      </c>
      <c r="W358" s="84">
        <v>1</v>
      </c>
      <c r="X358" s="84" t="s">
        <v>160</v>
      </c>
      <c r="Y358" s="84"/>
      <c r="Z358" s="84">
        <v>2</v>
      </c>
      <c r="AA358" s="84">
        <v>2</v>
      </c>
      <c r="AB358" s="85"/>
      <c r="AC358" s="83"/>
      <c r="AD358" s="83">
        <v>2</v>
      </c>
      <c r="AE358" s="83">
        <v>1</v>
      </c>
      <c r="AF358" s="81">
        <v>2</v>
      </c>
    </row>
    <row r="359" spans="1:32">
      <c r="A359" s="82">
        <v>2022</v>
      </c>
      <c r="B359" s="82">
        <v>12</v>
      </c>
      <c r="C359" s="82">
        <v>22</v>
      </c>
      <c r="D359" s="86">
        <v>44917</v>
      </c>
      <c r="E359" s="82" t="s">
        <v>144</v>
      </c>
      <c r="F359" s="81"/>
      <c r="G359" s="81">
        <v>2</v>
      </c>
      <c r="H359" s="81">
        <v>2</v>
      </c>
      <c r="I359" s="81">
        <v>1</v>
      </c>
      <c r="J359" s="81">
        <v>1</v>
      </c>
      <c r="K359" s="81">
        <v>2</v>
      </c>
      <c r="L359" s="81">
        <v>2</v>
      </c>
      <c r="M359" s="81">
        <v>1</v>
      </c>
      <c r="N359" s="81">
        <v>3</v>
      </c>
      <c r="O359" s="81">
        <v>1</v>
      </c>
      <c r="P359" s="81">
        <v>3</v>
      </c>
      <c r="Q359" s="81">
        <v>1</v>
      </c>
      <c r="R359" s="81">
        <v>2</v>
      </c>
      <c r="S359" s="81">
        <v>3</v>
      </c>
      <c r="T359" s="84">
        <v>2</v>
      </c>
      <c r="U359" s="81">
        <v>3</v>
      </c>
      <c r="V359" s="84">
        <v>3</v>
      </c>
      <c r="W359" s="84">
        <v>1</v>
      </c>
      <c r="X359" s="84" t="s">
        <v>160</v>
      </c>
      <c r="Y359" s="84"/>
      <c r="Z359" s="84">
        <v>2</v>
      </c>
      <c r="AA359" s="118">
        <v>1</v>
      </c>
      <c r="AB359" s="85"/>
      <c r="AC359" s="83"/>
      <c r="AD359" s="83">
        <v>2</v>
      </c>
      <c r="AE359" s="83">
        <v>2</v>
      </c>
      <c r="AF359" s="81">
        <v>2</v>
      </c>
    </row>
    <row r="360" spans="1:32">
      <c r="A360" s="82">
        <v>2022</v>
      </c>
      <c r="B360" s="82">
        <v>12</v>
      </c>
      <c r="C360" s="82">
        <v>23</v>
      </c>
      <c r="D360" s="86">
        <v>44918</v>
      </c>
      <c r="E360" s="82" t="s">
        <v>145</v>
      </c>
      <c r="F360" s="81"/>
      <c r="G360" s="81">
        <v>2</v>
      </c>
      <c r="H360" s="81">
        <v>3</v>
      </c>
      <c r="I360" s="81" t="s">
        <v>164</v>
      </c>
      <c r="J360" s="81">
        <v>1</v>
      </c>
      <c r="K360" s="81">
        <v>2</v>
      </c>
      <c r="L360" s="81">
        <v>2</v>
      </c>
      <c r="M360" s="81">
        <v>3</v>
      </c>
      <c r="N360" s="81">
        <v>3</v>
      </c>
      <c r="O360" s="81">
        <v>1</v>
      </c>
      <c r="P360" s="81">
        <v>2</v>
      </c>
      <c r="Q360" s="81">
        <v>1</v>
      </c>
      <c r="R360" s="81">
        <v>2</v>
      </c>
      <c r="S360" s="81">
        <v>3</v>
      </c>
      <c r="T360" s="84">
        <v>2</v>
      </c>
      <c r="U360" s="81">
        <v>3</v>
      </c>
      <c r="V360" s="81">
        <v>2</v>
      </c>
      <c r="W360" s="84">
        <v>1</v>
      </c>
      <c r="X360" s="84" t="s">
        <v>160</v>
      </c>
      <c r="Y360" s="84"/>
      <c r="Z360" s="84">
        <v>2</v>
      </c>
      <c r="AA360" s="84">
        <v>3</v>
      </c>
      <c r="AB360" s="85"/>
      <c r="AC360" s="83"/>
      <c r="AD360" s="83">
        <v>2</v>
      </c>
      <c r="AE360" s="83">
        <v>2</v>
      </c>
      <c r="AF360" s="81">
        <v>2</v>
      </c>
    </row>
    <row r="361" spans="1:32">
      <c r="A361" s="82">
        <v>2022</v>
      </c>
      <c r="B361" s="82">
        <v>12</v>
      </c>
      <c r="C361" s="82">
        <v>24</v>
      </c>
      <c r="D361" s="76">
        <v>44919</v>
      </c>
      <c r="E361" s="82" t="s">
        <v>139</v>
      </c>
      <c r="F361" s="81"/>
      <c r="G361" s="81"/>
      <c r="H361" s="81"/>
      <c r="I361" s="81"/>
      <c r="J361" s="84"/>
      <c r="K361" s="81"/>
      <c r="L361" s="81"/>
      <c r="M361" s="73"/>
      <c r="N361" s="81"/>
      <c r="O361" s="81"/>
      <c r="P361" s="81"/>
      <c r="Q361" s="81"/>
      <c r="R361" s="81"/>
      <c r="S361" s="83"/>
      <c r="T361" s="84"/>
      <c r="U361" s="84"/>
      <c r="V361" s="84"/>
      <c r="W361" s="84"/>
      <c r="X361" s="84"/>
      <c r="Y361" s="84"/>
      <c r="Z361" s="84"/>
      <c r="AA361" s="84"/>
      <c r="AB361" s="85"/>
      <c r="AC361" s="83"/>
      <c r="AD361" s="81"/>
      <c r="AE361" s="83"/>
      <c r="AF361" s="81"/>
    </row>
    <row r="362" spans="1:32">
      <c r="A362" s="82">
        <v>2022</v>
      </c>
      <c r="B362" s="82">
        <v>12</v>
      </c>
      <c r="C362" s="82">
        <v>25</v>
      </c>
      <c r="D362" s="76">
        <v>44920</v>
      </c>
      <c r="E362" s="82" t="s">
        <v>140</v>
      </c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3"/>
      <c r="T362" s="84"/>
      <c r="U362" s="84"/>
      <c r="V362" s="84"/>
      <c r="W362" s="84"/>
      <c r="X362" s="84"/>
      <c r="Y362" s="84"/>
      <c r="Z362" s="84"/>
      <c r="AA362" s="84"/>
      <c r="AB362" s="85"/>
      <c r="AC362" s="83"/>
      <c r="AD362" s="81"/>
      <c r="AE362" s="83"/>
      <c r="AF362" s="81"/>
    </row>
    <row r="363" spans="1:32">
      <c r="A363" s="82">
        <v>2022</v>
      </c>
      <c r="B363" s="82">
        <v>12</v>
      </c>
      <c r="C363" s="82">
        <v>26</v>
      </c>
      <c r="D363" s="76">
        <v>44921</v>
      </c>
      <c r="E363" s="75" t="s">
        <v>141</v>
      </c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8"/>
      <c r="T363" s="79"/>
      <c r="U363" s="79"/>
      <c r="V363" s="79"/>
      <c r="W363" s="79"/>
      <c r="X363" s="79"/>
      <c r="Y363" s="79"/>
      <c r="Z363" s="79"/>
      <c r="AA363" s="79"/>
      <c r="AB363" s="80"/>
      <c r="AC363" s="78"/>
      <c r="AD363" s="77"/>
      <c r="AE363" s="78"/>
      <c r="AF363" s="77"/>
    </row>
    <row r="364" spans="1:32">
      <c r="A364" s="82">
        <v>2022</v>
      </c>
      <c r="B364" s="82">
        <v>12</v>
      </c>
      <c r="C364" s="82">
        <v>27</v>
      </c>
      <c r="D364" s="86">
        <v>44922</v>
      </c>
      <c r="E364" s="82" t="s">
        <v>142</v>
      </c>
      <c r="F364" s="81"/>
      <c r="G364" s="81">
        <v>3</v>
      </c>
      <c r="H364" s="81">
        <v>2</v>
      </c>
      <c r="I364" s="81" t="s">
        <v>164</v>
      </c>
      <c r="J364" s="81">
        <v>3</v>
      </c>
      <c r="K364" s="81">
        <v>1</v>
      </c>
      <c r="L364" s="81">
        <v>1</v>
      </c>
      <c r="M364" s="81">
        <v>1</v>
      </c>
      <c r="N364" s="81">
        <v>1</v>
      </c>
      <c r="O364" s="81">
        <v>1</v>
      </c>
      <c r="P364" s="81">
        <v>2</v>
      </c>
      <c r="Q364" s="81">
        <v>3</v>
      </c>
      <c r="R364" s="81">
        <v>2</v>
      </c>
      <c r="S364" s="84">
        <v>1</v>
      </c>
      <c r="T364" s="84">
        <v>1</v>
      </c>
      <c r="U364" s="81">
        <v>3</v>
      </c>
      <c r="V364" s="81">
        <v>2</v>
      </c>
      <c r="W364" s="84">
        <v>1</v>
      </c>
      <c r="X364" s="84">
        <v>2</v>
      </c>
      <c r="Y364" s="84"/>
      <c r="Z364" s="84">
        <v>2</v>
      </c>
      <c r="AA364" s="84">
        <v>2</v>
      </c>
      <c r="AB364" s="85"/>
      <c r="AC364" s="83"/>
      <c r="AD364" s="83">
        <v>2</v>
      </c>
      <c r="AE364" s="83">
        <v>2</v>
      </c>
      <c r="AF364" s="73">
        <v>3</v>
      </c>
    </row>
    <row r="365" spans="1:32">
      <c r="A365" s="82">
        <v>2022</v>
      </c>
      <c r="B365" s="82">
        <v>12</v>
      </c>
      <c r="C365" s="82">
        <v>28</v>
      </c>
      <c r="D365" s="86">
        <v>44923</v>
      </c>
      <c r="E365" s="82" t="s">
        <v>143</v>
      </c>
      <c r="F365" s="81"/>
      <c r="G365" s="81">
        <v>2</v>
      </c>
      <c r="H365" s="81">
        <v>2</v>
      </c>
      <c r="I365" s="81">
        <v>1</v>
      </c>
      <c r="J365" s="81">
        <v>3</v>
      </c>
      <c r="K365" s="81">
        <v>1</v>
      </c>
      <c r="L365" s="81">
        <v>1</v>
      </c>
      <c r="M365" s="81">
        <v>1</v>
      </c>
      <c r="N365" s="81">
        <v>1</v>
      </c>
      <c r="O365" s="81">
        <v>1</v>
      </c>
      <c r="P365" s="81">
        <v>2</v>
      </c>
      <c r="Q365" s="81">
        <v>3</v>
      </c>
      <c r="R365" s="81">
        <v>2</v>
      </c>
      <c r="S365" s="84">
        <v>1</v>
      </c>
      <c r="T365" s="84">
        <v>1</v>
      </c>
      <c r="U365" s="84">
        <v>2</v>
      </c>
      <c r="V365" s="81">
        <v>1</v>
      </c>
      <c r="W365" s="84">
        <v>1</v>
      </c>
      <c r="X365" s="84">
        <v>1</v>
      </c>
      <c r="Y365" s="84"/>
      <c r="Z365" s="84">
        <v>2</v>
      </c>
      <c r="AA365" s="84">
        <v>1</v>
      </c>
      <c r="AB365" s="85"/>
      <c r="AC365" s="83"/>
      <c r="AD365" s="83">
        <v>2</v>
      </c>
      <c r="AE365" s="83">
        <v>2</v>
      </c>
      <c r="AF365" s="73">
        <v>3</v>
      </c>
    </row>
    <row r="366" spans="1:32">
      <c r="A366" s="82">
        <v>2022</v>
      </c>
      <c r="B366" s="82">
        <v>12</v>
      </c>
      <c r="C366" s="82">
        <v>29</v>
      </c>
      <c r="D366" s="86">
        <v>44924</v>
      </c>
      <c r="E366" s="82" t="s">
        <v>144</v>
      </c>
      <c r="F366" s="81"/>
      <c r="G366" s="81">
        <v>2</v>
      </c>
      <c r="H366" s="81">
        <v>3</v>
      </c>
      <c r="I366" s="81">
        <v>1</v>
      </c>
      <c r="J366" s="81">
        <v>3</v>
      </c>
      <c r="K366" s="81">
        <v>1</v>
      </c>
      <c r="L366" s="81">
        <v>1</v>
      </c>
      <c r="M366" s="81">
        <v>1</v>
      </c>
      <c r="N366" s="81">
        <v>3</v>
      </c>
      <c r="O366" s="81">
        <v>3</v>
      </c>
      <c r="P366" s="81">
        <v>2</v>
      </c>
      <c r="Q366" s="81">
        <v>3</v>
      </c>
      <c r="R366" s="81">
        <v>2</v>
      </c>
      <c r="S366" s="84">
        <v>1</v>
      </c>
      <c r="T366" s="84">
        <v>1</v>
      </c>
      <c r="U366" s="84">
        <v>2</v>
      </c>
      <c r="V366" s="81">
        <v>1</v>
      </c>
      <c r="W366" s="84">
        <v>1</v>
      </c>
      <c r="X366" s="84">
        <v>2</v>
      </c>
      <c r="Y366" s="84"/>
      <c r="Z366" s="84">
        <v>2</v>
      </c>
      <c r="AA366" s="84">
        <v>2</v>
      </c>
      <c r="AB366" s="85"/>
      <c r="AC366" s="83"/>
      <c r="AD366" s="83">
        <v>2</v>
      </c>
      <c r="AE366" s="83">
        <v>2</v>
      </c>
      <c r="AF366" s="73">
        <v>3</v>
      </c>
    </row>
    <row r="367" spans="1:32">
      <c r="A367" s="82">
        <v>2022</v>
      </c>
      <c r="B367" s="82">
        <v>12</v>
      </c>
      <c r="C367" s="82">
        <v>30</v>
      </c>
      <c r="D367" s="86">
        <v>44925</v>
      </c>
      <c r="E367" s="82" t="s">
        <v>145</v>
      </c>
      <c r="F367" s="81"/>
      <c r="G367" s="81">
        <v>2</v>
      </c>
      <c r="H367" s="81">
        <v>3</v>
      </c>
      <c r="I367" s="81">
        <v>1</v>
      </c>
      <c r="J367" s="81">
        <v>3</v>
      </c>
      <c r="K367" s="81">
        <v>1</v>
      </c>
      <c r="L367" s="81">
        <v>2</v>
      </c>
      <c r="M367" s="81">
        <v>3</v>
      </c>
      <c r="N367" s="81">
        <v>3</v>
      </c>
      <c r="O367" s="81">
        <v>3</v>
      </c>
      <c r="P367" s="81">
        <v>1</v>
      </c>
      <c r="Q367" s="81">
        <v>3</v>
      </c>
      <c r="R367" s="81">
        <v>2</v>
      </c>
      <c r="S367" s="81">
        <v>2</v>
      </c>
      <c r="T367" s="84">
        <v>1</v>
      </c>
      <c r="U367" s="81">
        <v>1</v>
      </c>
      <c r="V367" s="81">
        <v>1</v>
      </c>
      <c r="W367" s="84">
        <v>1</v>
      </c>
      <c r="X367" s="84">
        <v>1</v>
      </c>
      <c r="Y367" s="84"/>
      <c r="Z367" s="84">
        <v>2</v>
      </c>
      <c r="AA367" s="119">
        <v>2</v>
      </c>
      <c r="AB367" s="85"/>
      <c r="AC367" s="83"/>
      <c r="AD367" s="83">
        <v>2</v>
      </c>
      <c r="AE367" s="83">
        <v>2</v>
      </c>
      <c r="AF367" s="73">
        <v>3</v>
      </c>
    </row>
    <row r="368" spans="1:32">
      <c r="A368" s="82">
        <v>2022</v>
      </c>
      <c r="B368" s="82">
        <v>12</v>
      </c>
      <c r="C368" s="82">
        <v>31</v>
      </c>
      <c r="D368" s="76">
        <v>44926</v>
      </c>
      <c r="E368" s="82" t="s">
        <v>139</v>
      </c>
      <c r="F368" s="81"/>
      <c r="G368" s="81"/>
      <c r="H368" s="81"/>
      <c r="I368" s="81"/>
      <c r="J368" s="81"/>
      <c r="K368" s="81"/>
      <c r="L368" s="81"/>
      <c r="M368" s="84"/>
      <c r="N368" s="81"/>
      <c r="O368" s="81"/>
      <c r="P368" s="81"/>
      <c r="Q368" s="81"/>
      <c r="R368" s="81"/>
      <c r="S368" s="83"/>
      <c r="T368" s="84"/>
      <c r="U368" s="84"/>
      <c r="V368" s="84"/>
      <c r="W368" s="84"/>
      <c r="X368" s="84"/>
      <c r="Y368" s="84"/>
      <c r="Z368" s="84"/>
      <c r="AA368" s="84"/>
      <c r="AB368" s="85"/>
      <c r="AC368" s="83"/>
      <c r="AD368" s="81"/>
      <c r="AE368" s="83"/>
      <c r="AF368" s="81"/>
    </row>
    <row r="369" spans="1:32">
      <c r="A369" s="82">
        <v>2023</v>
      </c>
      <c r="B369" s="82">
        <v>1</v>
      </c>
      <c r="C369" s="82">
        <v>1</v>
      </c>
      <c r="D369" s="76">
        <v>44927</v>
      </c>
      <c r="E369" s="82" t="s">
        <v>140</v>
      </c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3"/>
      <c r="T369" s="84"/>
      <c r="U369" s="84"/>
      <c r="V369" s="84"/>
      <c r="W369" s="84"/>
      <c r="X369" s="84"/>
      <c r="Y369" s="84"/>
      <c r="Z369" s="84"/>
      <c r="AA369" s="84"/>
      <c r="AB369" s="85"/>
      <c r="AC369" s="83"/>
      <c r="AD369" s="81"/>
      <c r="AE369" s="83"/>
      <c r="AF369" s="81"/>
    </row>
    <row r="370" spans="1:32">
      <c r="N370">
        <v>4</v>
      </c>
    </row>
    <row r="371" spans="1:32">
      <c r="D371" t="s">
        <v>165</v>
      </c>
      <c r="G371" s="120">
        <f t="shared" ref="G371:M371" si="0">COUNTIF(G1:G370,"=3")</f>
        <v>20</v>
      </c>
      <c r="H371" s="120">
        <f t="shared" si="0"/>
        <v>24</v>
      </c>
      <c r="I371" s="120">
        <f t="shared" si="0"/>
        <v>25</v>
      </c>
      <c r="J371" s="120">
        <f t="shared" si="0"/>
        <v>27</v>
      </c>
      <c r="K371" s="120">
        <f t="shared" si="0"/>
        <v>26</v>
      </c>
      <c r="L371" s="120">
        <f t="shared" si="0"/>
        <v>27</v>
      </c>
      <c r="M371" s="120">
        <f t="shared" si="0"/>
        <v>39</v>
      </c>
      <c r="N371" s="120">
        <v>28</v>
      </c>
      <c r="O371" s="120">
        <f t="shared" ref="O371:AE371" si="1">COUNTIF(O1:O370,"=3")</f>
        <v>30</v>
      </c>
      <c r="P371" s="120">
        <f t="shared" si="1"/>
        <v>48</v>
      </c>
      <c r="Q371" s="120">
        <f t="shared" si="1"/>
        <v>24</v>
      </c>
      <c r="R371" s="120">
        <f t="shared" si="1"/>
        <v>25</v>
      </c>
      <c r="S371" s="120">
        <f t="shared" si="1"/>
        <v>23</v>
      </c>
      <c r="T371" s="120">
        <f t="shared" si="1"/>
        <v>26</v>
      </c>
      <c r="U371" s="120">
        <f t="shared" si="1"/>
        <v>25</v>
      </c>
      <c r="V371" s="120">
        <f t="shared" si="1"/>
        <v>27</v>
      </c>
      <c r="W371" s="120">
        <f t="shared" si="1"/>
        <v>13</v>
      </c>
      <c r="X371" s="120">
        <f t="shared" si="1"/>
        <v>33</v>
      </c>
      <c r="Y371" s="120">
        <f t="shared" si="1"/>
        <v>18</v>
      </c>
      <c r="Z371" s="120">
        <f t="shared" si="1"/>
        <v>19</v>
      </c>
      <c r="AA371" s="120">
        <f t="shared" si="1"/>
        <v>25</v>
      </c>
      <c r="AB371" s="120">
        <f t="shared" si="1"/>
        <v>13</v>
      </c>
      <c r="AC371" s="120">
        <f t="shared" si="1"/>
        <v>14</v>
      </c>
      <c r="AD371" s="120">
        <f t="shared" si="1"/>
        <v>15</v>
      </c>
      <c r="AE371" s="120">
        <f t="shared" si="1"/>
        <v>0</v>
      </c>
      <c r="AF371" s="120">
        <f>COUNTIF(AF1:AF370,"=3")</f>
        <v>17</v>
      </c>
    </row>
  </sheetData>
  <mergeCells count="1">
    <mergeCell ref="AJ1:AK1"/>
  </mergeCells>
  <conditionalFormatting sqref="K1:K6 M74:S74 M222:R222 U74:Z74 K12:K90 K159:K160 M75:AD75 AA94:AA95 M95:Y95 M110:Z111 M117:Z117 M109:Y109 K96:K126 K129:K153 M124:Z124 AA131:AD131 AB130:AD130 M369:Z370 F1:G9 G127 W127:W151 Y138:AD138 Y137 Y131:Z136 Y140:Y144 Y127:Y130 M152:R152 AA134:AA137 AA145:AD145 AA140:AA144 AA152:AD152 AA159:AD159 M145:U145 K166:K167 K157 AA175:AA179 W189:Y193 M264:Z264 W185:Y186 M158:R159 T144:U144 T180:AD180 T173:AD173 T166:AD166 T187:AD187 T165 T159:W159 T152:W152 AA185:AA186 M194:AD194 AA189:AA193 M201:AD201 M166:R166 M173:R173 M180:R180 M187:R187 N214:R214 W210:Y214 M215:AD215 M208:N208 M257:AD257 W217:Y221 M229:AD230 W224:Y228 M236:AD236 M243:AD243 AA204:AA207 AC207:AD207 I222:J222 I1:J5 AA221 AA210:AA214 AC214:AD214 AC228:AD228 AA224:AA228 V235:Y235 AA235:AD235 AA249:AD250 K224:K255 V249:Y249 M250:Y250 M271:Y271 AA256:AD256 V270:Y270 V277:Y277 M278:Z278 AA284 AC284:AD284 M285:AD285 V284:Y284 M292:AD292 AA287:AA291 AC291:AD291 AC298:AD298 V298:AA298 M299:AD299 AA301:AA305 AC305:AD305 M313:AD313 AA319 AC319:AD319 M327:AD327 AA322:AA326 AC326:AD326 V312:Y312 N319:T319 V319:Y319 M320:T320 V320:AD320 W326:Z326 V333:Y333 AA329:AA333 AA336:AA340 AC340:AD340 M334:AD334 I361 M348:Z348 M361:Y361 M355:Z355 M362:Z363 M354:Y354 M144:R144 AC221:AD221 AC333:AD333 AA309:AA312 K173:K222 M318:AD318 M306:AD306 M96:AD96 M2:AD5 I11:J12 W188:AA188 W195:Y200 F10 M9:S9 U9:AD9 U6:U8 W6:AA8 I9:K9 I6:I8 J10 I18:J19 I13:I17 I25:J26 I20:I24 I32:J33 I39:J40 I34:I38 M10:Q10 M11:AD12 AC6:AD8 N13:AA13 M25:AD26 M18:AD19 N14:U17 W14:AA17 AC13:AD17 AC20:AD24 X10:AD10 M6:R8 W21:Y24 AA21:AA24 AA27:AA31 N20:T24 AC27:AD31 W27:Y31 I27:I31 N27:T31 M32:AD33 M39:AD40 AA34:AD38 W35:Y37 V34:Y34 M46:AD47 V38:Y38 N34:T38 W41:Y45 W20:AA20 N41:T45 M53:AD54 I41:I45 I46:J48 I53:J54 I49:I52 I60:J61 I55:I59 I67:J68 I62:I66 I74:J75 I69:I73 I81:J82 I76:I80 I88:J89 I83:I87 I95:J96 I90:I94 W48:Y52 M102:Y102 M103:Z103 M60:AD61 V55:Y59 N48:T52 M123:Y123 N55:R57 T55:T57 N58:T59 AA49 AC49:AD49 AA41:AD45 AA48:AD48 AA50:AD52 AA55:AD59 M67:AD68 W62:AD66 T69 N62:U66 W69:AA69 W70:Z73 N69:R73 M81:AD82 N76:R79 T76:T79 N80:T80 N83:T87 M88:AD89 W78:AA78 AC78:AD78 AC69:AD72 AB73:AD74 W76:AD77 W79:AD80 W83:AD87 AC90:AD93 N90:R94 T90:T94 W94:Y94 F11:G126 I102:J103 I97:I101 N97:R101 W90:AA93 W97:Y101 N118:R122 W118:Z118 M116:Y116 AA97:AA101 W125:Y125 T97 T98:U101 W104:Y108 AC97:AD101 W112:Y115 N104:T108 AA102:AD103 AA104:AA108 AC104:AD108 W119:Y122 T118:T122 N112:T113 N115:T115 N114:R114 T114 N125:T125 I126:J126 I125 I109:J124 I127:I129 I130:J152 I153:I157 I158:J187 I188:I192 I193:J215 N128:T128 AA123:AD124 AA118:AA122 N127:U127 H104:I108 M126:AD126 AA125 M130:U131 M137:U138 AA127:AA129 AC127:AC129 AA132 AC132 Y139:AA139 AC139 N129:U129 N132:U132 R134:U136 R133:T133 N133:Q136 T139:T143 U143 U139:U141 T200:U200 T216:T221 M244:M248 AA109:AD117 T146:U148 T150:U151 N139:R143 AC118:AD122 AC125:AD125 AA146:AA151 AA153:AA158 AA160:AA165 AA242:AD242 N146:R151 W153:W158 Y145:Z165 S149:U149 T153:U155 T156:T158 W160:W165 T160:T163 U161:U162 P208:AD208 AC146 AC153 AC157 AC160 N153:R157 T167:T172 W167:AA172 T164:U164 V179:Z179 N160:R165 N167:R172 T174:T179 W174:AA174 W175:Z178 T181:T186 W181:AA184 N174:R179 T209:T214 T207:U207 AA237:AC241 T222:AD222 M263:T263 AA263:AD264 N181:R186 M308:AD308 AC167 AC174 AC181 AC188 AC195 AC202:AC206 W202:Y207 T188:T193 N188:R193 AA195:AA200 T202:T206 AA202 N195:R200 AF222:AF223 AF49:AG49 M341:AD341 AF250:AF251 AF243:AF244 AF236:AF237 AF229:AF230 AF257:AF258 AF215 AF50:AF213 W209:AA209 W244:AC244 U244:U248 N202:N207 N209:N213 AC209:AC213 N231:T235 W216:Z216 W223:AA223 U216:U217 T223:T228 U220 AC216:AC220 AA233:AC234 AA251:AC255 AA258:AC262 AA270:AD271 AA265:AC269 AA277:AD278 AA272:AC276 M251:R251 N223:R228 V242:Y242 W237:Y241 W231:Y234 P202:R207 P209:R213 N216:R221 U251:U254 U237:U238 N237:T237 N242:T242 T241:U241 N244:T244 M249:R249 T247:T249 M256:T256 W251:Y256 V263:Y263 W265:Z265 AA246:AC248 AA245 AC245 W245:Y248 T251 I223:I228 I216:I221 I229:J250 I256:J257 I251:I255 I263:J264 I258:I262 I270:J271 I265:I269 I272:I276 I277:J278 I284:J302 I307 R241 R238:T240 N238:Q241 R247:R248 R245:T246 N245:Q248 N252:T255 W258:Y262 N258:T262 V291:Y291 W287:Y290 N265:T265 W266:Y269 W272:Y276 M270:T270 N269:T269 M277:T277 W279:Z279 W286:AC286 W293:AC293 W300:AA300 AA279:AC283 AC287:AC290 AC294:AC297 AC322:AC325 AC328:AC332 M1:V1 W280:Y283 M266:T268 N272:T276 M284:T284 M340:Y340 M347:Y347 V305:Y305 N279:T283 T359:T360 N286:T288 M291:T291 N290:T290 W294:AA297 U287 M289:U289 U303:U304 U301 T300:T305 I279:I283 I362:J363 W301:Y304 M293:T298 I305:J306 I303:I304 W309:Y311 AC223:AC227 AA231:AA232 AC231:AC232 S300:S304 AC300:AC304 W307:AD307 AC309 AC311 AB312:AD312 AB309:AB310 N307:U307 T316:T317 W322:Y325 W321:AC321 W328:AA328 U328:U331 M300:R305 M309:T312 W315:Y317 F128:G313 AF264:AF313 AA315:AC317 I308:J313 I315:J341 K256:L313 H4:H103 H109:H313 M315:U315 AE253:AE313 W314:AF314 F314:U314 V314:V315 M317:S317 N316:S316 AC336:AC339 AA347:AD348 AA342:AC346 AA354:AD355 AA349:AC353 AA361:AD363 AA358:AC360 T321:T326 S321:S325 U321:U325 W329:Y332 M321:R326 M328:T333 W335:AC335 W336:Y339 N368:Z368 I343:J360 I342 M335:U339 W342:Z342 W343:Y346 F372:G1048576 F371 I372:AF1048576 M342:U346 W350:Y353 W349:Z349 M349:U353 W357:Y360 W356:Z356 AA368:AF370 S356:T356 N356:R360 AB356:AC357 AE315:AF363 S357:U358 F365:G370 K315:L363 F315:H363 H365:H369 AD364:AE367 Y365:AC367 T365 I365:L370 W364:AC364 F364:L364 V365:W367 T366:U367 N364:U364 N365:S367 AF1:AF48">
    <cfRule type="beginsWith" dxfId="9528" priority="6605" operator="beginsWith" text="S">
      <formula>LEFT(F1,LEN("S"))="S"</formula>
    </cfRule>
    <cfRule type="containsText" dxfId="9527" priority="6606" operator="containsText" text="D">
      <formula>NOT(ISERROR(SEARCH("D",F1)))</formula>
    </cfRule>
    <cfRule type="cellIs" dxfId="9526" priority="6607" operator="equal">
      <formula>1</formula>
    </cfRule>
  </conditionalFormatting>
  <conditionalFormatting sqref="K9 K1:K6 I1:I9 M74:S74 M222:R222 U74:Z74 K12:K90 K159:K160 M75:AD75 AA94:AA95 M95:Y95 M110:Z111 M117:Z117 M109:Y109 K96:K126 K129:K153 M124:Z124 AB130:AD130 AA131:AD131 A127:E127 G127 W127:W151 Y138:AD138 Y137 Y131:Z136 Y140:Y144 Y127:Y130 M152:R152 AA134:AA137 AA145:AD145 AA140:AA144 AA152:AD152 AA159:AD159 M145:U145 K166:K167 K157 AA175:AA179 W189:Y193 M264:Z264 W185:Y186 M158:R159 T144:U144 M144:R144 T180:AD180 T173:AD173 T166:AD166 T187:AD187 T165 T159:W159 T152:W152 K173:K221 AA185:AA186 M194:AD194 AA189:AA193 M201:AD201 M166:R166 M173:R173 M180:R180 M187:R187 N214:R214 W210:Y214 M215:AD215 M208:N208 M257:AD257 T222:AD222 W217:Y221 M229:AD230 W224:Y228 M236:AD236 M243:AD243 AA205:AA207 AC207:AD207 J222 J1:J5 AA221 AA210:AA214 AC214:AD214 AC228:AD228 AA224:AA228 V235:Y235 AA235:AD235 AA249:AD250 K224:K255 V249:Y249 M250:Y250 M271:Y271 AA256:AD256 V270:Y270 V277:Y277 M278:Z278 AA284 AC284:AD284 M285:AD285 V284:Y284 M292:AD292 AA287:AA291 AC291:AD291 AC298:AD298 V298:AA298 M299:AD299 AA301:AA305 AC305:AD305 M313:AD313 AA319 AC319:AD319 AA322:AA326 AC326:AD326 V312:Y312 N319:T319 V319:Y319 M320:T320 V320:AD320 W326:Z326 V333:Y333 M327:AD327 AA329:AA333 AA336:AA340 AC340:AD340 M334:AD334 M348:Z348 M361:Y361 M355:Z355 M362:Z363 M354:Y354 A1:G9 AC221:AD221 AC333:AD333 AA309:AA312 M318:AD318 M306:AD306 M96:AD96 M2:AD5 I11:I25 W188:AA188 W195:Y200 A10:F10 M9:S9 U9:AD9 U6:U8 W6:AA8 J9:J12 J18:J19 J25:J26 J32:J33 J39:J40 M10:Q10 M11:AD12 AC6:AD8 N13:AA13 M18:AD19 M25:AD26 N14:U17 W14:AA17 AC13:AD17 AC20:AD24 X10:AD10 M6:R8 W21:Y24 AA21:AA24 AA27:AA31 N20:T24 AC27:AD31 W27:Y31 N27:T31 M32:AD33 M39:AD40 AA34:AD38 W35:Y37 V34:Y34 M46:AD47 V38:Y38 N34:T38 W41:Y45 W20:AA20 N41:T45 M53:AD54 J46:J48 J53:J54 J60:J61 J67:J68 J74:J75 J81:J82 J88:J89 J95:J96 W48:Y52 M102:Y102 M103:Z103 M60:AD61 V55:Y59 N48:T52 M123:Y123 N55:R57 T55:T57 N58:T59 AA49 AC49:AD49 AA41:AD45 AA48:AD48 AA50:AD52 AA55:AD59 M67:AD68 W62:AD66 T69 N62:U66 W69:AA69 W70:Z73 N69:R73 M81:AD82 N76:R79 T76:T79 N80:T80 N83:T87 M88:AD89 W78:AA78 AC78:AD78 AC69:AD72 AB73:AD74 W76:AD77 W79:AD80 W83:AD87 AC90:AD93 N90:R94 T90:T94 W94:Y94 A11:G126 J102:J103 N97:R101 W90:AA93 W97:Y101 N118:R122 W118:Z118 M116:Y116 AA97:AA101 W125:Y125 T97 T98:U101 W104:Y108 AC97:AD101 W112:Y115 N104:T108 AA102:AD103 AA104:AA108 AC104:AD108 W119:Y122 T118:T122 N112:T113 N115:T115 N114:R114 T114 N125:T125 J126 J109:J124 J130:J152 J158:J187 J193:J215 N128:T128 AA123:AD124 AA118:AA122 N127:U127 M126:AD126 AA125 M130:U131 M137:U138 AA127:AA129 AC127:AC129 AA132 AC132 Y139:AA139 AC139 N129:U129 N132:U132 R134:U136 R133:T133 N133:Q136 T139:T143 U143 U139:U141 T200:U200 T216:T221 M244:M248 AA109:AD117 T146:U148 T150:U151 N139:R143 AC118:AD122 AC125:AD125 AA146:AA151 AA153:AA158 AA160:AA165 AA242:AD242 N146:R151 W153:W158 Y145:Z165 S149:U149 T153:U155 T156:T158 W160:W165 T160:T163 U161:U162 P208:AD208 AC146 AC153 AC157 AC160 N153:R157 T167:T172 W167:AA172 T164:U164 V179:Z179 N160:R165 N167:R172 T174:T179 W174:AA174 W175:Z178 T181:T186 W181:AA184 N174:R179 T209:T214 T207:U207 AA237:AC241 M263:T263 AA263:AD264 N181:R186 M308:AD308 AC167 AC174 AC181 AC188 AC195 AC202:AC206 W202:Y207 T188:T193 N188:R193 AA195:AA200 T202:T206 AA202 N195:R200 M341:AD341 AF49:AG49 AF250:AF251 AF243:AF244 AF236:AF237 AF229:AF230 AF222:AF223 AF257:AF258 AF215 AF50:AF213 W209:AA209 W244:AC244 U244:U248 N202:N207 N209:N213 AC209:AC213 N231:T235 W216:Z216 W223:AA223 U216:U217 T223:T228 U220 AC216:AC220 AA233:AC234 AA251:AC255 AA258:AC262 AA270:AD271 AA265:AC269 AA277:AD278 AA272:AC276 M251:R251 N223:R228 V242:Y242 W237:Y241 W231:Y234 P202:R207 P209:R213 N216:R221 U251:U254 N237:T237 N242:T242 T241:U241 N244:T244 M249:R249 T247:T249 M256:T256 W251:Y256 V263:Y263 W265:Z265 AA246:AC248 AA245 AC245 W245:Y248 T251 J229:J250 J256:J257 J263:J264 J270:J271 J277:J278 J284:J302 R241 R238:T240 N238:Q241 R247:R248 R245:T246 N245:Q248 N252:T255 W258:Y262 N258:T262 V291:Y291 W287:Y290 N265:T265 W266:Y269 W272:Y276 M270:T270 N269:T269 M277:T277 W279:Z279 W286:AC286 W293:AC293 W300:AA300 AA279:AC283 AC287:AC290 AC294:AC297 AC322:AC325 AC328:AC332 M1:V1 W280:Y283 M266:T268 N272:T276 M284:T284 M340:Y340 M347:Y347 V305:Y305 N279:T283 T359:T360 M289:T289 N286:T288 M291:T291 N290:T290 W294:AA297 U287 U303:U304 T300:T305 J362:J363 W301:Y304 M293:T298 J305:J306 W309:Y311 AC223:AC227 AA231:AA232 AC231:AC232 S300:S304 AC300:AC304 W307:AD307 AC311 AB309:AC309 AB312:AD312 N307:U307 T316:T317 W322:Y325 W321:AC321 W328:AA328 U328:U331 M300:R305 M309:T312 W315:Y317 AF264:AF313 AA315:AC317 J308:J313 J315:J341 H4:H313 M315:U315 A128:G313 I28:I313 K256:L313 AE253:AE313 W314:AF314 A314:U314 V314:V315 M369:Z370 M317:S317 N316:S316 AC336:AC339 AA347:AD348 AA342:AC346 AA354:AD355 AA349:AC353 AA361:AD363 AA358:AC360 T321:T326 S321:S325 U321:U325 W329:Y332 M321:R326 M328:T333 W335:AC335 W336:Y339 N368:Z368 J343:J360 M335:U339 W342:Z342 W343:Y346 A371:F371 M342:U346 W350:Y353 W349:Z349 M349:U353 W357:Y360 W356:Z356 AA368:AF370 S356:T356 N356:R360 AB356:AC357 AE315:AF356 AE359:AF363 AF357:AF358 S357:U358 H365:H369 A365:G370 A315:I363 K315:L363 AD364:AE367 Y365:AC367 T365 I365:L370 W364:AC364 A364:L364 V365:W367 A372:G1048576 I372:AF1048576 T366:U367 N364:U364 N365:S367 AF1:AF48">
    <cfRule type="expression" dxfId="9525" priority="6608">
      <formula>$E1="sob"</formula>
    </cfRule>
    <cfRule type="expression" dxfId="9524" priority="6609">
      <formula>$E1="nie"</formula>
    </cfRule>
  </conditionalFormatting>
  <conditionalFormatting sqref="I23:I27">
    <cfRule type="expression" dxfId="9523" priority="6610">
      <formula>$E23="sob"</formula>
    </cfRule>
    <cfRule type="expression" dxfId="9522" priority="6611">
      <formula>$E23="nie"</formula>
    </cfRule>
  </conditionalFormatting>
  <conditionalFormatting sqref="O74:S74 U74:Z74 K12:K90 K159:K160 AA94:AA95 O95:Y95 O110:Z111 O117:Z117 O109:Y109 K96:K126 K129:K153 O124:Z124 AA131:AD131 AB130:AD130 K369:M369 A127:E127 G127:I127 O145:U145 W127:W151 Y138:AD138 Y137 Y131:Z136 Y140:Y144 Y127:Y130 AA134:AA137 AA145:AD145 AA140:AA144 AA152:AD152 AA159:AD159 M12 M152 M158:M159 K166:K167 K157 AA175:AA179 W189:Y193 W185:Y186 T144:U144 T180:AD180 T173:AD173 T166:AD166 T187:AD187 T165 T159:W159 T152:W152 AA185:AA186 O194:AD194 AA189:AA193 O201:AD201 M166 M173 M180 M187 M194 M201 O214:R214 W210:Y214 O215:AD215 P208:AD208 O257:AD257 O264:AD264 W217:Y221 O229:AD230 W224:Y228 O243:AD243 AA204:AA207 AC207:AD207 A222:J222 M208 M215 M222 M229:M230 AA221 AA210:AA214 AC214:AD214 AC228:AD228 AA224:AA228 V235:Y235 M236 AA235:AD235 AA249:AD250 K224:K255 V249:Y249 O250:Y250 O271:Y271 AA256:AD256 AA270:AD271 V270:Y270 V277:Y277 O278:AD278 AA280:AC283 AA284 AC284:AD284 O285:AD285 V284:Y284 AA287:AA291 O292:AD292 AC291:AD291 AC298:AD298 V298:AA298 O299:AD299 AA301:AA305 AC305:AD305 O313:AD313 AA319 AA322:AA325 O327:AD327 AA329:AA333 AC319:AD319 AC326:AD326 V312:Y312 V319:Y319 O319:T320 V320:AD320 W326:AA326 O334:AD334 V333:Y333 AC340:AD340 AA336:AA340 A361:I361 O341:AD341 O348:AD348 AA347:AD347 O362:AD363 O355:AD355 AA354:AD354 O361:Y361 K361:M363 O347:Y347 O354:Y354 AA361:AD361 A11:J12 AC221:AD221 AC333:AD333 AA309:AA312 K173:K222 O318:AD318 O306:AD306 O96:AD96 A10:F10 J10 W188:AA188 W195:Y200 H10 A18:J19 A13:I17 A25:J26 A20:I24 A32:J33 A39:J40 A34:I38 N10:Q10 O11:AD12 O13:AA13 O25:AD26 O18:AD19 O14:U17 W14:AA17 AC13:AD17 AC20:AD24 X10:AD10 M18:M19 M25:M26 M32:M33 W21:Y24 AA21:AA24 AA27:AA31 O20:T24 AC27:AD31 W27:Y31 A27:I31 O27:T31 O32:AD33 M39:M40 O39:AD40 AA34:AD38 W35:Y37 V34:Y34 V38:Y38 O34:T38 W41:Y45 M46:M47 M53:M54 W20:AA20 O41:T45 O46:AD47 O53:AD54 A41:I45 A46:J48 A53:J54 A49:I52 A60:J61 A55:I59 A67:J68 A62:I66 A74:J75 A81:J82 A88:J89 W48:Y52 O48:T52 O102:Y102 O103:Z103 O60:AD61 V55:Y59 M126 M123:M124 M60:M61 O55:R57 T55:T57 O58:T59 AA49 AC49:AD49 AA41:AD45 AA48:AD48 AA50:AD52 AA55:AD59 O67:AD68 W62:AD66 T69 O69:R73 O62:U66 W69:AA69 W70:Z73 M67:M68 M74:M75 M81:M82 O75:AD75 O81:AD82 M88:M89 O76:R79 T76:T79 O80:T80 O83:T87 O88:AD89 W78:AA78 AC78:AD78 AC69:AD72 AB73:AD74 W76:AD77 W79:AD80 W83:AD87 AC90:AD93 O90:R94 T90:T94 W94:Y94 A95:J96 A102:J103 O97:R101 W90:AA93 W97:Y101 W118:Z118 O116:Y116 AA97:AA101 W125:Y125 T97 T98:U101 W104:Y108 AC97:AD101 W112:Y115 O104:T108 M95:M96 M102:M103 M109:M111 O123:Y123 AA102:AD103 AA104:AA108 AC104:AD108 W119:Y122 T118:T122 M116:M117 O112:T113 O115:T115 O114:R114 T114 O125:T125 A126:J126 A125:I125 A128:I129 A153:I157 M130:M131 AA123:AD124 AA118:AA122 O118:R122 A109:J124 A69:I73 A76:I80 A83:I87 A90:I94 A97:I101 A104:I108 A130:J152 O126:AD126 AA125 O127:U127 O128:T128 O129:U132 O137:U138 AA127:AA129 AC127:AC129 AA132 AC132 Y139:AA139 AC139 M137:M138 R134:U136 R133:T133 O133:Q136 T139:T143 U143 U139:U141 T200:U200 T216:T221 M144:M145 AA109:AD117 T146:U148 T150:U151 O139:R144 AC118:AD122 AC125:AD125 AA146:AA151 AA153:AA158 AA160:AA165 AA242:AD242 A158:J187 A188:I192 W153:W158 Y145:Z165 S149:U149 T153:U155 T156:T158 W160:W165 T160:T163 U161:U162 AC146 AC153 AC157 AC160 T167:T172 W167:AA172 T164:U164 V179:Z179 T174:T179 W174:AA174 W175:Z178 T181:T186 W181:AA184 T209:T214 T207:U207 O236:AD236 AA237:AC241 T222:AD222 AA263:AD263 AC167 AC174 AC181 AC188 AC195 AC202:AC206 W202:Y207 T188:T193 O146:R193 AA195:AA200 T202:T206 AA202 O195:R200 AF222:AF223 AF236:AF237 AF49:AG49 AF250:AF251 AF243:AF244 AF229:AF230 AF257:AF258 AF215 AF50:AF213 W209:AA209 W244:AC244 U244:U248 AC209:AC213 O231:T235 W216:Z216 W223:AA223 U216:U217 T223:T228 U220 AC216:AC220 AA233:AC234 AA251:AC255 AA258:AC262 AA266:AC269 AA277:AD277 AA272:AC276 M243:M251 V242:Y242 W237:Y241 W231:Y234 P202:R207 P209:R213 O216:R228 U251:U254 U237:U238 O237:T237 O242:T242 T241:U241 O244:T244 O249:R249 T247:T249 M256:M257 W251:Y256 V263:Y263 W265:AC265 AA246:AC248 AA245 AC245 W245:Y248 O251:R251 T251 A256:J257 A263:J264 A270:J271 A277:J278 A307:I307 R241 R238:T240 O238:Q241 R247:R248 R245:T246 O245:Q248 O252:T256 W258:Y262 M263:M264 O258:T263 V291:Y291 W287:Y290 W266:Y269 W272:Y276 M270:M271 O265:T270 O272:T277 W279:AC279 W286:AC286 W293:AC293 O308:AD308 W300:AA300 AC287:AC290 AC294:AC297 AC322:AC325 AC328:AC332 W280:Y283 M277:M278 M266:M268 O340:Y340 M284:M285 V305:Y305 O279:T284 T359:T360 M289 W294:AA297 O286:T291 U287 U289 U303:U304 U301 T300:T305 A362:J363 O293:T298 W301:Y304 M291:M306 A305:J306 A303:I304 W309:Y311 AC223:AC227 AA231:AA232 AC231:AC232 S300:S304 AC300:AC304 W307:AD307 AC309 AC311 AB312:AD312 AB309:AB310 A193:J215 A216:I221 A223:I228 A229:J250 A251:I255 A258:I262 A265:I269 A272:I276 A279:I283 A284:J302 O307:U307 T316:T317 W322:Y325 W321:AC321 T315:U315 W328:AA328 U328:U331 O300:R305 O309:T312 W315:Y317 N11:N313 AF264:AF313 AA315:AC317 K256:L313 K315:L319 A308:J313 A315:J341 M308:M313 M315 AE253:AE313 W314:AF314 A314:U314 V314:V315 M317:M318 AC336:AC339 AA343:AC346 AA350:AC353 AA358:AC360 T321:T326 S321:S325 U321:U325 W329:Y332 O315:S317 O321:R326 O328:T333 W335:AC335 W336:Y339 A343:J360 A342:I342 O335:U339 O342:U346 W342:AC342 W343:Y346 O368:AF369 K320:M355 K356:L360 W350:Y353 W349:AC349 O349:U353 W357:Y360 W356:Z356 S356:T356 O356:R360 AB356:AC357 AE315:AF363 S357:U358 K365:L368 N315:N363 N365:N369 Y365:AC367 AD364:AE367 T365 A365:J369 W364:AC364 A364:L364 V365:W367 T366:U367 N364:U364 O365:S367 AF10:AF48">
    <cfRule type="timePeriod" dxfId="9521" priority="6604" timePeriod="today">
      <formula>FLOOR(A10,1)=TODAY()</formula>
    </cfRule>
  </conditionalFormatting>
  <conditionalFormatting sqref="M10">
    <cfRule type="beginsWith" dxfId="9520" priority="6599" operator="beginsWith" text="S">
      <formula>LEFT(M10,LEN("S"))="S"</formula>
    </cfRule>
    <cfRule type="containsText" dxfId="9519" priority="6600" operator="containsText" text="D">
      <formula>NOT(ISERROR(SEARCH("D",M10)))</formula>
    </cfRule>
    <cfRule type="cellIs" dxfId="9518" priority="6601" operator="equal">
      <formula>1</formula>
    </cfRule>
  </conditionalFormatting>
  <conditionalFormatting sqref="M10">
    <cfRule type="expression" dxfId="9517" priority="6602">
      <formula>$E10="sob"</formula>
    </cfRule>
    <cfRule type="expression" dxfId="9516" priority="6603">
      <formula>$E10="nie"</formula>
    </cfRule>
  </conditionalFormatting>
  <conditionalFormatting sqref="M10">
    <cfRule type="timePeriod" dxfId="9515" priority="6598" timePeriod="today">
      <formula>FLOOR(M10,1)=TODAY()</formula>
    </cfRule>
  </conditionalFormatting>
  <conditionalFormatting sqref="M11">
    <cfRule type="beginsWith" dxfId="9514" priority="6593" operator="beginsWith" text="S">
      <formula>LEFT(M11,LEN("S"))="S"</formula>
    </cfRule>
    <cfRule type="containsText" dxfId="9513" priority="6594" operator="containsText" text="D">
      <formula>NOT(ISERROR(SEARCH("D",M11)))</formula>
    </cfRule>
    <cfRule type="cellIs" dxfId="9512" priority="6595" operator="equal">
      <formula>1</formula>
    </cfRule>
  </conditionalFormatting>
  <conditionalFormatting sqref="M11">
    <cfRule type="expression" dxfId="9511" priority="6596">
      <formula>$E11="sob"</formula>
    </cfRule>
    <cfRule type="expression" dxfId="9510" priority="6597">
      <formula>$E11="nie"</formula>
    </cfRule>
  </conditionalFormatting>
  <conditionalFormatting sqref="M11">
    <cfRule type="timePeriod" dxfId="9509" priority="6592" timePeriod="today">
      <formula>FLOOR(M11,1)=TODAY()</formula>
    </cfRule>
  </conditionalFormatting>
  <conditionalFormatting sqref="K7:K8">
    <cfRule type="beginsWith" dxfId="9508" priority="6587" operator="beginsWith" text="S">
      <formula>LEFT(K7,LEN("S"))="S"</formula>
    </cfRule>
    <cfRule type="containsText" dxfId="9507" priority="6588" operator="containsText" text="D">
      <formula>NOT(ISERROR(SEARCH("D",K7)))</formula>
    </cfRule>
    <cfRule type="cellIs" dxfId="9506" priority="6589" operator="equal">
      <formula>1</formula>
    </cfRule>
  </conditionalFormatting>
  <conditionalFormatting sqref="K7:K8">
    <cfRule type="expression" dxfId="9505" priority="6590">
      <formula>$E7="sob"</formula>
    </cfRule>
    <cfRule type="expression" dxfId="9504" priority="6591">
      <formula>$E7="nie"</formula>
    </cfRule>
  </conditionalFormatting>
  <conditionalFormatting sqref="K7:K8">
    <cfRule type="timePeriod" dxfId="9503" priority="6586" timePeriod="today">
      <formula>FLOOR(K7,1)=TODAY()</formula>
    </cfRule>
  </conditionalFormatting>
  <conditionalFormatting sqref="K8">
    <cfRule type="beginsWith" dxfId="9502" priority="6581" operator="beginsWith" text="S">
      <formula>LEFT(K8,LEN("S"))="S"</formula>
    </cfRule>
    <cfRule type="containsText" dxfId="9501" priority="6582" operator="containsText" text="D">
      <formula>NOT(ISERROR(SEARCH("D",K8)))</formula>
    </cfRule>
    <cfRule type="cellIs" dxfId="9500" priority="6583" operator="equal">
      <formula>1</formula>
    </cfRule>
  </conditionalFormatting>
  <conditionalFormatting sqref="K8">
    <cfRule type="expression" dxfId="9499" priority="6584">
      <formula>$E8="sob"</formula>
    </cfRule>
    <cfRule type="expression" dxfId="9498" priority="6585">
      <formula>$E8="nie"</formula>
    </cfRule>
  </conditionalFormatting>
  <conditionalFormatting sqref="K8">
    <cfRule type="timePeriod" dxfId="9497" priority="6580" timePeriod="today">
      <formula>FLOOR(K8,1)=TODAY()</formula>
    </cfRule>
  </conditionalFormatting>
  <conditionalFormatting sqref="K10">
    <cfRule type="beginsWith" dxfId="9496" priority="6575" operator="beginsWith" text="S">
      <formula>LEFT(K10,LEN("S"))="S"</formula>
    </cfRule>
    <cfRule type="containsText" dxfId="9495" priority="6576" operator="containsText" text="D">
      <formula>NOT(ISERROR(SEARCH("D",K10)))</formula>
    </cfRule>
    <cfRule type="cellIs" dxfId="9494" priority="6577" operator="equal">
      <formula>1</formula>
    </cfRule>
  </conditionalFormatting>
  <conditionalFormatting sqref="K10">
    <cfRule type="expression" dxfId="9493" priority="6578">
      <formula>$E10="sob"</formula>
    </cfRule>
    <cfRule type="expression" dxfId="9492" priority="6579">
      <formula>$E10="nie"</formula>
    </cfRule>
  </conditionalFormatting>
  <conditionalFormatting sqref="K10">
    <cfRule type="timePeriod" dxfId="9491" priority="6574" timePeriod="today">
      <formula>FLOOR(K10,1)=TODAY()</formula>
    </cfRule>
  </conditionalFormatting>
  <conditionalFormatting sqref="K11">
    <cfRule type="beginsWith" dxfId="9490" priority="6569" operator="beginsWith" text="S">
      <formula>LEFT(K11,LEN("S"))="S"</formula>
    </cfRule>
    <cfRule type="containsText" dxfId="9489" priority="6570" operator="containsText" text="D">
      <formula>NOT(ISERROR(SEARCH("D",K11)))</formula>
    </cfRule>
    <cfRule type="cellIs" dxfId="9488" priority="6571" operator="equal">
      <formula>1</formula>
    </cfRule>
  </conditionalFormatting>
  <conditionalFormatting sqref="K11">
    <cfRule type="expression" dxfId="9487" priority="6572">
      <formula>$E11="sob"</formula>
    </cfRule>
    <cfRule type="expression" dxfId="9486" priority="6573">
      <formula>$E11="nie"</formula>
    </cfRule>
  </conditionalFormatting>
  <conditionalFormatting sqref="K11">
    <cfRule type="timePeriod" dxfId="9485" priority="6568" timePeriod="today">
      <formula>FLOOR(K11,1)=TODAY()</formula>
    </cfRule>
  </conditionalFormatting>
  <conditionalFormatting sqref="M53">
    <cfRule type="beginsWith" dxfId="9484" priority="6563" operator="beginsWith" text="S">
      <formula>LEFT(M53,LEN("S"))="S"</formula>
    </cfRule>
    <cfRule type="containsText" dxfId="9483" priority="6564" operator="containsText" text="D">
      <formula>NOT(ISERROR(SEARCH("D",M53)))</formula>
    </cfRule>
    <cfRule type="cellIs" dxfId="9482" priority="6565" operator="equal">
      <formula>1</formula>
    </cfRule>
  </conditionalFormatting>
  <conditionalFormatting sqref="M53">
    <cfRule type="expression" dxfId="9481" priority="6566">
      <formula>$E53="sob"</formula>
    </cfRule>
    <cfRule type="expression" dxfId="9480" priority="6567">
      <formula>$E53="nie"</formula>
    </cfRule>
  </conditionalFormatting>
  <conditionalFormatting sqref="M53">
    <cfRule type="timePeriod" dxfId="9479" priority="6562" timePeriod="today">
      <formula>FLOOR(M53,1)=TODAY()</formula>
    </cfRule>
  </conditionalFormatting>
  <conditionalFormatting sqref="M74:S74 M222:R222 U74:Z74 F4:K5 F95:J95 F159:K160 F158:J158 M75:AD75 AA94:AA95 M95:Y95 M110:Z111 M117:Z117 M109:Y109 M124:Z124 AA131:AD131 AB130:AD130 F369:Z369 G127:I127 W127:W151 Y138:AD138 Y137 Y131:Z136 Y140:Y144 Y127:Y130 M152:R152 AA134:AA137 AA145:AD145 AA140:AA144 AA152:AD152 AA159:AD159 M145:U145 AA175:AA179 W189:Y193 F166:K167 W185:Y186 M158:R159 T144:U144 T180:AD180 T173:AD173 T166:AD166 T187:AD187 T165 T159:W159 T152:W152 AA185:AA186 M194:AD194 AA189:AA193 M201:AD201 M166:R166 M173:R173 M180:R180 M187:R187 N214:R214 W210:Y214 M215:AD215 M208:N208 F257:AD257 W217:Y221 M229:AD230 W224:Y228 M236:AD236 M243:AD243 AA204:AA207 AC207:AD207 F161:J165 F264:Z264 AA221 AA210:AA214 AC214:AD214 AC228:AD228 AA224:AA228 V235:Y235 AA235:AD235 AA249:AD250 K224:K255 V249:Y249 F271:Y271 AA256:AD256 V270:Y270 V277:Y277 F362:Z363 F284:T284 AA284 AC284:AD284 F285:AD285 V284:Y284 F292:AD292 AA287:AA291 AC291:AD291 AC298:AD298 V298:AA298 F299:AD299 F319:L319 AA301:AA305 AC305:AD305 F313:AD313 AA319 AC319:AD319 F327:AD327 AA322:AA326 AC326:AD326 V312:Y312 N319:T319 V319:Y319 F320:T320 V320:AD320 W326:Z326 V333:Y333 AA329:AA333 AA336:AA340 AC340:AD340 F334:AD334 F361:I361 K361:Y361 F348:Z348 F355:Z355 F354:Y354 F341:AD341 M144:R144 F168:J172 AC221:AD221 AC333:AD333 AA309:AA312 F222:K222 F318:AD318 F306:AD306 M96:AD96 M4:AD5 F11:K12 F10 W188:AA188 W195:Y200 H10 M9:S9 U9:AD9 U6:U8 W6:AA8 F9:K9 F6:I8 K6:K8 J10:K10 F18:K19 F13:I17 K13:K17 F25:K26 F20:I24 K20:K24 F32:K33 K27:K31 F39:K40 F34:I38 K34:K38 M10:Q10 M11:AD12 AC6:AD8 N13:AA13 M25:AD26 M18:AD19 N14:U17 W14:AA17 AC13:AD17 AC20:AD24 X10:AD10 M6:R8 W21:Y24 AA21:AA24 AA27:AA31 N20:T24 AC27:AD31 W27:Y31 F27:I31 N27:T31 M32:AD33 M39:AD40 AA34:AD38 W35:Y37 V34:Y34 M46:AD47 V38:Y38 N34:T38 W41:Y45 W20:AA20 N41:T45 M53:AD54 F41:I45 K41:K45 F46:K48 F53:K54 F49:I52 K49:K52 F60:K61 F55:I59 K55:K59 F67:K68 F62:I66 K62:K66 F74:K75 K69:K73 F81:K82 K76:K80 F88:K89 K83:K87 K90 W48:Y52 M102:Y102 M103:Z103 M60:AD61 V55:Y59 N48:T52 M123:Y123 N55:R57 T55:T57 N58:T59 AA49 AC49:AD49 AA41:AD45 AA48:AD48 AA50:AD52 AA55:AD59 M67:AD68 W62:AD66 T69 N62:U66 W69:AA69 W70:Z73 N69:R73 M81:AD82 N76:R79 T76:T79 N80:T80 N83:T87 M88:AD89 W78:AA78 AC78:AD78 AC69:AD72 AB73:AD74 W76:AD77 W79:AD80 W83:AD87 AC90:AD93 N90:R94 T90:T94 W94:Y94 F96:K96 F102:K103 K97:K101 K104:K108 N97:R101 W90:AA93 W97:Y101 N118:R122 W118:Z118 M116:Y116 AA97:AA101 W125:Y125 T97 T98:U101 W104:Y108 AC97:AD101 W112:Y115 N104:T108 AA102:AD103 AA104:AA108 AC104:AD108 W119:Y122 T118:T122 N112:T113 N115:T115 N114:R114 T114 N125:T125 F126:K126 F125:I125 K125 F128:I129 K129 F153:I157 K153 K157 K188:K192 N128:T128 AA123:AD124 AA118:AA122 N127:U127 F109:K124 F69:I73 F76:I80 F83:I87 F90:I94 F97:I101 F104:I108 F130:K152 M126:AD126 AA125 M130:U131 M137:U138 AA127:AA129 AC127:AC129 AA132 AC132 Y139:AA139 AC139 N129:U129 N132:U132 R134:U136 R133:T133 N133:Q136 T139:T143 U143 U139:U141 T200:U200 T216:T221 M244:M248 AA109:AD117 T146:U148 T150:U151 N139:R143 AC118:AD122 AC125:AD125 AA146:AA151 AA153:AA158 AA160:AA165 AA242:AD242 N146:R151 F173:K187 F188:I192 W153:W158 Y145:Z165 S149:U149 T153:U155 T156:T158 W160:W165 T160:T163 U161:U162 P208:AD208 AC146 AC153 AC157 AC160 N153:R157 T167:T172 W167:AA172 T164:U164 V179:Z179 N160:R165 N167:R172 T174:T179 W174:AA174 W175:Z178 T181:T186 W181:AA184 N174:R179 T209:T214 T207:U207 AA237:AC241 T222:AD222 F263:T263 AA263:AD264 N181:R186 F308:AD308 F307:I307 AC167 AC174 AC181 AC188 AC195 AC202:AC206 W202:Y207 T188:T193 N188:R193 AA195:AA200 T202:T206 AA202 N195:R200 AF222:AF223 AF49:AG49 AF250:AF251 AF243:AF244 AF236:AF237 AF229:AF230 AF257:AF258 AF215 AF50:AF213 W209:AA209 W244:AC244 U244:U248 N202:N207 N209:N213 AC209:AC213 N231:T235 W216:Z216 W223:AA223 U216:U217 T223:T228 U220 AC216:AC220 AA233:AC234 AA251:AC255 AA258:AC262 AA270:AD271 AA265:AC269 AA277:AD278 AA272:AC276 N223:R228 V242:Y242 W237:Y241 W231:Y234 P202:R207 P209:R213 N216:R221 M250:Y250 N255:T255 U237:U238 N237:T237 N242:T242 T241:U241 N244:T244 M249:R249 T247:T249 N252:U254 M251:R251 W251:Y256 V263:Y263 F270:T270 W265:Z265 F277:T277 AA246:AC248 AA245 AC245 W245:Y248 T251:U251 K216:K221 J229:J250 J256:T256 F278:Z278 R241 R238:T240 N238:Q241 R247:R248 R245:T246 N245:Q248 K258:L262 W258:Y262 N258:T262 V291:Y291 W287:Y290 K265:L265 N265:T265 W266:Y269 W272:Y276 K269:L269 N269:T269 W279:Z279 W286:AC286 W293:AC293 W300:AA300 AA279:AC283 AC287:AC290 AC294:AC297 AC322:AC325 AC328:AC332 W280:Y283 K272:L276 K266:T268 N272:T276 F340:Y340 F347:Y347 V305:Y305 F356:L360 N279:T283 T359:T360 F286:L288 N286:T288 F291:T291 F290:L290 N290:T290 W294:AA297 U287 F289:U289 U303:U304 U301 T300:T305 K279:L283 W301:Y304 F300:R302 F305:R305 F303:I304 K303:R304 W309:Y311 AC223:AC227 AA231:AA232 AC231:AC232 S300:S304 AC300:AC304 K307:L307 W307:AD307 AC309 AC311 AB312:AD312 AB309:AB310 F193:K215 F216:I221 F223:I256 F258:I262 F265:I269 F272:I276 F279:I283 F293:T298 N307:U307 T316:T317 W322:Y325 W321:AC321 W328:AA328 U328:U331 F309:T312 W315:Y317 AF264:AF313 AA315:AC317 F314:V315 AE253:AE313 W314:AF314 F317:S317 F316:L316 N316:S316 AC336:AC339 AA347:AD348 AA342:AC346 AA354:AD355 AA349:AC353 AA361:AD363 AA358:AC360 T321:T326 S321:S325 U321:U325 W329:Y332 F321:R326 F328:T333 W335:AC335 W336:Y339 N368:Z368 F342:I342 K342:R342 F335:U339 S342:U346 W342:Z342 W343:Y346 F343:R346 W350:Y353 W349:Z349 F349:U353 W357:Y360 W356:Z356 AA368:AF369 S356:T356 N356:R360 AB356:AC357 AE315:AF363 S357:U358 AD364:AE367 Y365:AC367 T365 W364:AC364 F364:L368 V365:W367 T366:U367 N364:U364 N365:S367 AF4:AF48">
    <cfRule type="cellIs" dxfId="9478" priority="6561" operator="equal">
      <formula>2</formula>
    </cfRule>
  </conditionalFormatting>
  <conditionalFormatting sqref="K10:K11">
    <cfRule type="beginsWith" dxfId="9477" priority="6556" operator="beginsWith" text="S">
      <formula>LEFT(K10,LEN("S"))="S"</formula>
    </cfRule>
    <cfRule type="containsText" dxfId="9476" priority="6557" operator="containsText" text="D">
      <formula>NOT(ISERROR(SEARCH("D",K10)))</formula>
    </cfRule>
    <cfRule type="cellIs" dxfId="9475" priority="6558" operator="equal">
      <formula>1</formula>
    </cfRule>
  </conditionalFormatting>
  <conditionalFormatting sqref="K10:K11">
    <cfRule type="expression" dxfId="9474" priority="6559">
      <formula>$E10="sob"</formula>
    </cfRule>
    <cfRule type="expression" dxfId="9473" priority="6560">
      <formula>$E10="nie"</formula>
    </cfRule>
  </conditionalFormatting>
  <conditionalFormatting sqref="K10:K11">
    <cfRule type="timePeriod" dxfId="9472" priority="6555" timePeriod="today">
      <formula>FLOOR(K10,1)=TODAY()</formula>
    </cfRule>
  </conditionalFormatting>
  <conditionalFormatting sqref="K11">
    <cfRule type="beginsWith" dxfId="9471" priority="6550" operator="beginsWith" text="S">
      <formula>LEFT(K11,LEN("S"))="S"</formula>
    </cfRule>
    <cfRule type="containsText" dxfId="9470" priority="6551" operator="containsText" text="D">
      <formula>NOT(ISERROR(SEARCH("D",K11)))</formula>
    </cfRule>
    <cfRule type="cellIs" dxfId="9469" priority="6552" operator="equal">
      <formula>1</formula>
    </cfRule>
  </conditionalFormatting>
  <conditionalFormatting sqref="K11">
    <cfRule type="expression" dxfId="9468" priority="6553">
      <formula>$E11="sob"</formula>
    </cfRule>
    <cfRule type="expression" dxfId="9467" priority="6554">
      <formula>$E11="nie"</formula>
    </cfRule>
  </conditionalFormatting>
  <conditionalFormatting sqref="K11">
    <cfRule type="timePeriod" dxfId="9466" priority="6549" timePeriod="today">
      <formula>FLOOR(K11,1)=TODAY()</formula>
    </cfRule>
  </conditionalFormatting>
  <conditionalFormatting sqref="K14:K18">
    <cfRule type="beginsWith" dxfId="9465" priority="6544" operator="beginsWith" text="S">
      <formula>LEFT(K14,LEN("S"))="S"</formula>
    </cfRule>
    <cfRule type="containsText" dxfId="9464" priority="6545" operator="containsText" text="D">
      <formula>NOT(ISERROR(SEARCH("D",K14)))</formula>
    </cfRule>
    <cfRule type="cellIs" dxfId="9463" priority="6546" operator="equal">
      <formula>1</formula>
    </cfRule>
  </conditionalFormatting>
  <conditionalFormatting sqref="K14:K18">
    <cfRule type="expression" dxfId="9462" priority="6547">
      <formula>$E14="sob"</formula>
    </cfRule>
    <cfRule type="expression" dxfId="9461" priority="6548">
      <formula>$E14="nie"</formula>
    </cfRule>
  </conditionalFormatting>
  <conditionalFormatting sqref="K14:K18">
    <cfRule type="timePeriod" dxfId="9460" priority="6543" timePeriod="today">
      <formula>FLOOR(K14,1)=TODAY()</formula>
    </cfRule>
  </conditionalFormatting>
  <conditionalFormatting sqref="K15:K18">
    <cfRule type="beginsWith" dxfId="9459" priority="6538" operator="beginsWith" text="S">
      <formula>LEFT(K15,LEN("S"))="S"</formula>
    </cfRule>
    <cfRule type="containsText" dxfId="9458" priority="6539" operator="containsText" text="D">
      <formula>NOT(ISERROR(SEARCH("D",K15)))</formula>
    </cfRule>
    <cfRule type="cellIs" dxfId="9457" priority="6540" operator="equal">
      <formula>1</formula>
    </cfRule>
  </conditionalFormatting>
  <conditionalFormatting sqref="K15:K18">
    <cfRule type="expression" dxfId="9456" priority="6541">
      <formula>$E15="sob"</formula>
    </cfRule>
    <cfRule type="expression" dxfId="9455" priority="6542">
      <formula>$E15="nie"</formula>
    </cfRule>
  </conditionalFormatting>
  <conditionalFormatting sqref="K15:K18">
    <cfRule type="timePeriod" dxfId="9454" priority="6537" timePeriod="today">
      <formula>FLOOR(K15,1)=TODAY()</formula>
    </cfRule>
  </conditionalFormatting>
  <conditionalFormatting sqref="K21:K25">
    <cfRule type="beginsWith" dxfId="9453" priority="6532" operator="beginsWith" text="S">
      <formula>LEFT(K21,LEN("S"))="S"</formula>
    </cfRule>
    <cfRule type="containsText" dxfId="9452" priority="6533" operator="containsText" text="D">
      <formula>NOT(ISERROR(SEARCH("D",K21)))</formula>
    </cfRule>
    <cfRule type="cellIs" dxfId="9451" priority="6534" operator="equal">
      <formula>1</formula>
    </cfRule>
  </conditionalFormatting>
  <conditionalFormatting sqref="K21:K25">
    <cfRule type="expression" dxfId="9450" priority="6535">
      <formula>$E21="sob"</formula>
    </cfRule>
    <cfRule type="expression" dxfId="9449" priority="6536">
      <formula>$E21="nie"</formula>
    </cfRule>
  </conditionalFormatting>
  <conditionalFormatting sqref="K21:K25">
    <cfRule type="timePeriod" dxfId="9448" priority="6531" timePeriod="today">
      <formula>FLOOR(K21,1)=TODAY()</formula>
    </cfRule>
  </conditionalFormatting>
  <conditionalFormatting sqref="K22:K25">
    <cfRule type="beginsWith" dxfId="9447" priority="6526" operator="beginsWith" text="S">
      <formula>LEFT(K22,LEN("S"))="S"</formula>
    </cfRule>
    <cfRule type="containsText" dxfId="9446" priority="6527" operator="containsText" text="D">
      <formula>NOT(ISERROR(SEARCH("D",K22)))</formula>
    </cfRule>
    <cfRule type="cellIs" dxfId="9445" priority="6528" operator="equal">
      <formula>1</formula>
    </cfRule>
  </conditionalFormatting>
  <conditionalFormatting sqref="K22:K25">
    <cfRule type="expression" dxfId="9444" priority="6529">
      <formula>$E22="sob"</formula>
    </cfRule>
    <cfRule type="expression" dxfId="9443" priority="6530">
      <formula>$E22="nie"</formula>
    </cfRule>
  </conditionalFormatting>
  <conditionalFormatting sqref="K22:K25">
    <cfRule type="timePeriod" dxfId="9442" priority="6525" timePeriod="today">
      <formula>FLOOR(K22,1)=TODAY()</formula>
    </cfRule>
  </conditionalFormatting>
  <conditionalFormatting sqref="K28:K32">
    <cfRule type="beginsWith" dxfId="9441" priority="6520" operator="beginsWith" text="S">
      <formula>LEFT(K28,LEN("S"))="S"</formula>
    </cfRule>
    <cfRule type="containsText" dxfId="9440" priority="6521" operator="containsText" text="D">
      <formula>NOT(ISERROR(SEARCH("D",K28)))</formula>
    </cfRule>
    <cfRule type="cellIs" dxfId="9439" priority="6522" operator="equal">
      <formula>1</formula>
    </cfRule>
  </conditionalFormatting>
  <conditionalFormatting sqref="K28:K32">
    <cfRule type="expression" dxfId="9438" priority="6523">
      <formula>$E28="sob"</formula>
    </cfRule>
    <cfRule type="expression" dxfId="9437" priority="6524">
      <formula>$E28="nie"</formula>
    </cfRule>
  </conditionalFormatting>
  <conditionalFormatting sqref="K28:K32">
    <cfRule type="timePeriod" dxfId="9436" priority="6519" timePeriod="today">
      <formula>FLOOR(K28,1)=TODAY()</formula>
    </cfRule>
  </conditionalFormatting>
  <conditionalFormatting sqref="K29:K32">
    <cfRule type="beginsWith" dxfId="9435" priority="6514" operator="beginsWith" text="S">
      <formula>LEFT(K29,LEN("S"))="S"</formula>
    </cfRule>
    <cfRule type="containsText" dxfId="9434" priority="6515" operator="containsText" text="D">
      <formula>NOT(ISERROR(SEARCH("D",K29)))</formula>
    </cfRule>
    <cfRule type="cellIs" dxfId="9433" priority="6516" operator="equal">
      <formula>1</formula>
    </cfRule>
  </conditionalFormatting>
  <conditionalFormatting sqref="K29:K32">
    <cfRule type="expression" dxfId="9432" priority="6517">
      <formula>$E29="sob"</formula>
    </cfRule>
    <cfRule type="expression" dxfId="9431" priority="6518">
      <formula>$E29="nie"</formula>
    </cfRule>
  </conditionalFormatting>
  <conditionalFormatting sqref="K29:K32">
    <cfRule type="timePeriod" dxfId="9430" priority="6513" timePeriod="today">
      <formula>FLOOR(K29,1)=TODAY()</formula>
    </cfRule>
  </conditionalFormatting>
  <conditionalFormatting sqref="M74:S74 M222:R222 U74:Z74 F4:K5 F95:J95 F159:K160 F158:J158 M75:AD75 AA94:AA95 M95:Y95 M110:Z111 M117:Z117 M109:Y109 M124:Z124 AA131:AD131 AB130:AD130 F369:Z369 G127:I127 W127:W151 Y138:AD138 Y137 Y131:Z136 Y140:Y144 Y127:Y130 M152:R152 AA134:AA137 AA145:AD145 AA140:AA144 AA152:AD152 AA159:AD159 M145:U145 AA175:AA179 W189:Y193 F166:K167 W185:Y186 M158:R159 T144:U144 T180:AD180 T173:AD173 T166:AD166 T187:AD187 T165 T159:W159 T152:W152 AA185:AA186 M194:AD194 AA189:AA193 M201:AD201 M166:R166 M173:R173 M180:R180 M187:R187 N214:R214 W210:Y214 M215:AD215 M208:N208 F257:AD257 W217:Y221 M229:AD230 W224:Y228 M236:AD236 M243:AD243 AA204:AA207 AC207:AD207 F161:J165 F264:Z264 AA221 AA210:AA214 AC214:AD214 AC228:AD228 AA224:AA228 V235:Y235 AA235:AD235 AA249:AD250 K224:K255 V249:Y249 F271:Y271 AA256:AD256 V270:Y270 V277:Y277 F362:Z363 F284:T284 AA284 AC284:AD284 F285:AD285 V284:Y284 F292:AD292 AA287:AA291 AC291:AD291 AC298:AD298 V298:AA298 F299:AD299 F319:L319 AA301:AA305 AC305:AD305 F313:AD313 AA319 AC319:AD319 F327:AD327 AA322:AA326 AC326:AD326 V312:Y312 N319:T319 V319:Y319 F320:T320 V320:AD320 W326:Z326 V333:Y333 AA329:AA333 AA336:AA340 AC340:AD340 F334:AD334 F361:I361 K361:Y361 F348:Z348 F355:Z355 F354:Y354 F341:AD341 M144:R144 F168:J172 AC221:AD221 AC333:AD333 AA309:AA312 F222:K222 F318:AD318 F306:AD306 M96:AD96 M4:AD5 F11:K12 F10 W188:AA188 W195:Y200 H10 M9:S9 U9:AD9 U6:U8 W6:AA8 F9:K9 F6:I8 K6:K8 J10:K10 F18:K19 F13:I17 K13:K17 F25:K26 F20:I24 K20:K24 F32:K33 K27:K31 F39:K40 F34:I38 K34:K38 M10:Q10 M11:AD12 AC6:AD8 N13:AA13 M25:AD26 M18:AD19 N14:U17 W14:AA17 AC13:AD17 AC20:AD24 X10:AD10 M6:R8 W21:Y24 AA21:AA24 AA27:AA31 N20:T24 AC27:AD31 W27:Y31 F27:I31 N27:T31 M32:AD33 M39:AD40 AA34:AD38 W35:Y37 V34:Y34 M46:AD47 V38:Y38 N34:T38 W41:Y45 W20:AA20 N41:T45 M53:AD54 F41:I45 K41:K45 F46:K48 F53:K54 F49:I52 K49:K52 F60:K61 F55:I59 K55:K59 F67:K68 F62:I66 K62:K66 F74:K75 K69:K73 F81:K82 K76:K80 F88:K89 K83:K87 K90 W48:Y52 M102:Y102 M103:Z103 M60:AD61 V55:Y59 N48:T52 M123:Y123 N55:R57 T55:T57 N58:T59 AA49 AC49:AD49 AA41:AD45 AA48:AD48 AA50:AD52 AA55:AD59 M67:AD68 W62:AD66 T69 N62:U66 W69:AA69 W70:Z73 N69:R73 M81:AD82 N76:R79 T76:T79 N80:T80 N83:T87 M88:AD89 W78:AA78 AC78:AD78 AC69:AD72 AB73:AD74 W76:AD77 W79:AD80 W83:AD87 AC90:AD93 N90:R94 T90:T94 W94:Y94 F96:K96 F102:K103 K97:K101 K104:K108 N97:R101 W90:AA93 W97:Y101 N118:R122 W118:Z118 M116:Y116 AA97:AA101 W125:Y125 T97 T98:U101 W104:Y108 AC97:AD101 W112:Y115 N104:T108 AA102:AD103 AA104:AA108 AC104:AD108 W119:Y122 T118:T122 N112:T113 N115:T115 N114:R114 T114 N125:T125 F126:K126 F125:I125 K125 F128:I129 K129 F153:I157 K153 K157 K188:K192 N128:T128 AA123:AD124 AA118:AA122 N127:U127 F109:K124 F69:I73 F76:I80 F83:I87 F90:I94 F97:I101 F104:I108 F130:K152 M126:AD126 AA125 M130:U131 M137:U138 AA127:AA129 AC127:AC129 AA132 AC132 Y139:AA139 AC139 N129:U129 N132:U132 R134:U136 R133:T133 N133:Q136 T139:T143 U143 U139:U141 T200:U200 T216:T221 M244:M248 AA109:AD117 T146:U148 T150:U151 N139:R143 AC118:AD122 AC125:AD125 AA146:AA151 AA153:AA158 AA160:AA165 AA242:AD242 N146:R151 F173:K187 F188:I192 W153:W158 Y145:Z165 S149:U149 T153:U155 T156:T158 W160:W165 T160:T163 U161:U162 P208:AD208 AC146 AC153 AC157 AC160 N153:R157 T167:T172 W167:AA172 T164:U164 V179:Z179 N160:R165 N167:R172 T174:T179 W174:AA174 W175:Z178 T181:T186 W181:AA184 N174:R179 T209:T214 T207:U207 AA237:AC241 T222:AD222 F263:T263 AA263:AD264 N181:R186 F308:AD308 F307:I307 AC167 AC174 AC181 AC188 AC195 AC202:AC206 W202:Y207 T188:T193 N188:R193 AA195:AA200 T202:T206 AA202 N195:R200 AF222:AF223 AF250:AF251 AF243:AF244 AF236:AF237 AF229:AF230 AF257:AF258 AF215 W209:AA209 W244:AC244 U244:U248 N202:N207 N209:N213 AC209:AC213 N231:T235 W216:Z216 W223:AA223 U216:U217 T223:T228 U220 AC216:AC220 AA233:AC234 AA251:AC255 AA258:AC262 AA270:AD271 AA265:AC269 AA277:AD278 AA272:AC276 N223:R228 V242:Y242 W237:Y241 W231:Y234 P202:R207 P209:R213 N216:R221 M250:Y250 N255:T255 U237:U238 N237:T237 N242:T242 T241:U241 N244:T244 M249:R249 T247:T249 N252:U254 M251:R251 W251:Y256 V263:Y263 F270:T270 W265:Z265 F277:T277 AA246:AC248 AA245 AC245 W245:Y248 T251:U251 K216:K221 J229:J250 J256:T256 F278:Z278 R241 R238:T240 N238:Q241 R247:R248 R245:T246 N245:Q248 K258:L262 W258:Y262 N258:T262 V291:Y291 W287:Y290 K265:L265 N265:T265 W266:Y269 W272:Y276 K269:L269 N269:T269 W279:Z279 W286:AC286 W293:AC293 W300:AA300 AA279:AC283 AC287:AC290 AC294:AC297 AC322:AC325 AC328:AC332 W280:Y283 K272:L276 K266:T268 N272:T276 F340:Y340 F347:Y347 V305:Y305 F356:L360 N279:T283 T359:T360 F286:L288 N286:T288 F291:T291 F290:L290 N290:T290 W294:AA297 U287 F289:U289 U303:U304 U301 T300:T305 K279:L283 W301:Y304 F300:R302 F305:R305 F303:I304 K303:R304 W309:Y311 AC223:AC227 AA231:AA232 AC231:AC232 S300:S304 AC300:AC304 K307:L307 W307:AD307 AC309 AC311 AB312:AD312 AB309:AB310 F193:K215 F216:I221 F223:I256 F258:I262 F265:I269 F272:I276 F279:I283 F293:T298 N307:U307 T316:T317 W322:Y325 W321:AC321 W328:AA328 U328:U331 F309:T312 W315:Y317 AF264:AF313 AA315:AC317 F314:V315 AE253:AE313 W314:AF314 F317:S317 F316:L316 N316:S316 AC336:AC339 AA347:AD348 AA342:AC346 AA354:AD355 AA349:AC353 AA361:AD363 AA358:AC360 T321:T326 S321:S325 U321:U325 W329:Y332 F321:R326 F328:T333 W335:AC335 W336:Y339 N368:Z368 F342:I342 K342:R342 F335:U339 S342:U346 W342:Z342 W343:Y346 F343:R346 W350:Y353 W349:Z349 F349:U353 W357:Y360 W356:Z356 AA368:AF369 S356:T356 N356:R360 AB356:AC357 AE315:AF363 S357:U358 AD364:AE367 Y365:AC367 T365 W364:AC364 F364:L368 V365:W367 T366:U367 N364:U364 N365:S367 AF4:AF213">
    <cfRule type="cellIs" dxfId="9429" priority="6512" operator="equal">
      <formula>3</formula>
    </cfRule>
  </conditionalFormatting>
  <conditionalFormatting sqref="H1:H2">
    <cfRule type="beginsWith" dxfId="9428" priority="6507" operator="beginsWith" text="S">
      <formula>LEFT(H1,LEN("S"))="S"</formula>
    </cfRule>
    <cfRule type="containsText" dxfId="9427" priority="6508" operator="containsText" text="D">
      <formula>NOT(ISERROR(SEARCH("D",H1)))</formula>
    </cfRule>
    <cfRule type="cellIs" dxfId="9426" priority="6509" operator="equal">
      <formula>1</formula>
    </cfRule>
  </conditionalFormatting>
  <conditionalFormatting sqref="H1:H2">
    <cfRule type="expression" dxfId="9425" priority="6510">
      <formula>$E1="sob"</formula>
    </cfRule>
    <cfRule type="expression" dxfId="9424" priority="6511">
      <formula>$E1="nie"</formula>
    </cfRule>
  </conditionalFormatting>
  <conditionalFormatting sqref="L1:L9 L11:L91 L94:L122 L124:L255">
    <cfRule type="beginsWith" dxfId="9423" priority="6502" operator="beginsWith" text="S">
      <formula>LEFT(L1,LEN("S"))="S"</formula>
    </cfRule>
    <cfRule type="containsText" dxfId="9422" priority="6503" operator="containsText" text="D">
      <formula>NOT(ISERROR(SEARCH("D",L1)))</formula>
    </cfRule>
    <cfRule type="cellIs" dxfId="9421" priority="6504" operator="equal">
      <formula>1</formula>
    </cfRule>
  </conditionalFormatting>
  <conditionalFormatting sqref="L1:L9 L11:L91 L94:L122 L124:L255">
    <cfRule type="expression" dxfId="9420" priority="6505">
      <formula>$E1="sob"</formula>
    </cfRule>
    <cfRule type="expression" dxfId="9419" priority="6506">
      <formula>$E1="nie"</formula>
    </cfRule>
  </conditionalFormatting>
  <conditionalFormatting sqref="L11:L91 L94:L122 L124:L255">
    <cfRule type="timePeriod" dxfId="9418" priority="6501" timePeriod="today">
      <formula>FLOOR(L11,1)=TODAY()</formula>
    </cfRule>
  </conditionalFormatting>
  <conditionalFormatting sqref="L4:L9 L11:L91 L94:L122 L124:L255">
    <cfRule type="cellIs" dxfId="9417" priority="6500" operator="equal">
      <formula>2</formula>
    </cfRule>
  </conditionalFormatting>
  <conditionalFormatting sqref="L4:L9 L11:L91 L94:L122 L124:L255">
    <cfRule type="cellIs" dxfId="9416" priority="6499" operator="equal">
      <formula>3</formula>
    </cfRule>
  </conditionalFormatting>
  <conditionalFormatting sqref="V221">
    <cfRule type="beginsWith" dxfId="9415" priority="6494" operator="beginsWith" text="S">
      <formula>LEFT(V221,LEN("S"))="S"</formula>
    </cfRule>
    <cfRule type="containsText" dxfId="9414" priority="6495" operator="containsText" text="D">
      <formula>NOT(ISERROR(SEARCH("D",V221)))</formula>
    </cfRule>
    <cfRule type="cellIs" dxfId="9413" priority="6496" operator="equal">
      <formula>1</formula>
    </cfRule>
  </conditionalFormatting>
  <conditionalFormatting sqref="V221">
    <cfRule type="expression" dxfId="9412" priority="6497">
      <formula>$E221="sob"</formula>
    </cfRule>
    <cfRule type="expression" dxfId="9411" priority="6498">
      <formula>$E221="nie"</formula>
    </cfRule>
  </conditionalFormatting>
  <conditionalFormatting sqref="V221">
    <cfRule type="timePeriod" dxfId="9410" priority="6493" timePeriod="today">
      <formula>FLOOR(V221,1)=TODAY()</formula>
    </cfRule>
  </conditionalFormatting>
  <conditionalFormatting sqref="V221">
    <cfRule type="cellIs" dxfId="9409" priority="6492" operator="equal">
      <formula>2</formula>
    </cfRule>
  </conditionalFormatting>
  <conditionalFormatting sqref="V221">
    <cfRule type="cellIs" dxfId="9408" priority="6491" operator="equal">
      <formula>3</formula>
    </cfRule>
  </conditionalFormatting>
  <conditionalFormatting sqref="V228">
    <cfRule type="beginsWith" dxfId="9407" priority="6486" operator="beginsWith" text="S">
      <formula>LEFT(V228,LEN("S"))="S"</formula>
    </cfRule>
    <cfRule type="containsText" dxfId="9406" priority="6487" operator="containsText" text="D">
      <formula>NOT(ISERROR(SEARCH("D",V228)))</formula>
    </cfRule>
    <cfRule type="cellIs" dxfId="9405" priority="6488" operator="equal">
      <formula>1</formula>
    </cfRule>
  </conditionalFormatting>
  <conditionalFormatting sqref="V228">
    <cfRule type="expression" dxfId="9404" priority="6489">
      <formula>$E228="sob"</formula>
    </cfRule>
    <cfRule type="expression" dxfId="9403" priority="6490">
      <formula>$E228="nie"</formula>
    </cfRule>
  </conditionalFormatting>
  <conditionalFormatting sqref="V228">
    <cfRule type="timePeriod" dxfId="9402" priority="6485" timePeriod="today">
      <formula>FLOOR(V228,1)=TODAY()</formula>
    </cfRule>
  </conditionalFormatting>
  <conditionalFormatting sqref="V228">
    <cfRule type="cellIs" dxfId="9401" priority="6484" operator="equal">
      <formula>2</formula>
    </cfRule>
  </conditionalFormatting>
  <conditionalFormatting sqref="V228">
    <cfRule type="cellIs" dxfId="9400" priority="6483" operator="equal">
      <formula>3</formula>
    </cfRule>
  </conditionalFormatting>
  <conditionalFormatting sqref="T70:T74">
    <cfRule type="beginsWith" dxfId="9399" priority="6478" operator="beginsWith" text="S">
      <formula>LEFT(T70,LEN("S"))="S"</formula>
    </cfRule>
    <cfRule type="containsText" dxfId="9398" priority="6479" operator="containsText" text="D">
      <formula>NOT(ISERROR(SEARCH("D",T70)))</formula>
    </cfRule>
    <cfRule type="cellIs" dxfId="9397" priority="6480" operator="equal">
      <formula>1</formula>
    </cfRule>
  </conditionalFormatting>
  <conditionalFormatting sqref="T70:T74">
    <cfRule type="expression" dxfId="9396" priority="6481">
      <formula>$E70="sob"</formula>
    </cfRule>
    <cfRule type="expression" dxfId="9395" priority="6482">
      <formula>$E70="nie"</formula>
    </cfRule>
  </conditionalFormatting>
  <conditionalFormatting sqref="T70:T74">
    <cfRule type="timePeriod" dxfId="9394" priority="6477" timePeriod="today">
      <formula>FLOOR(T70,1)=TODAY()</formula>
    </cfRule>
  </conditionalFormatting>
  <conditionalFormatting sqref="T70:T74">
    <cfRule type="cellIs" dxfId="9393" priority="6476" operator="equal">
      <formula>2</formula>
    </cfRule>
  </conditionalFormatting>
  <conditionalFormatting sqref="T70:T74">
    <cfRule type="cellIs" dxfId="9392" priority="6475" operator="equal">
      <formula>3</formula>
    </cfRule>
  </conditionalFormatting>
  <conditionalFormatting sqref="AA70:AA74">
    <cfRule type="beginsWith" dxfId="9391" priority="6470" operator="beginsWith" text="S">
      <formula>LEFT(AA70,LEN("S"))="S"</formula>
    </cfRule>
    <cfRule type="containsText" dxfId="9390" priority="6471" operator="containsText" text="D">
      <formula>NOT(ISERROR(SEARCH("D",AA70)))</formula>
    </cfRule>
    <cfRule type="cellIs" dxfId="9389" priority="6472" operator="equal">
      <formula>1</formula>
    </cfRule>
  </conditionalFormatting>
  <conditionalFormatting sqref="AA70:AA74">
    <cfRule type="expression" dxfId="9388" priority="6473">
      <formula>$E70="sob"</formula>
    </cfRule>
    <cfRule type="expression" dxfId="9387" priority="6474">
      <formula>$E70="nie"</formula>
    </cfRule>
  </conditionalFormatting>
  <conditionalFormatting sqref="AA70:AA74">
    <cfRule type="timePeriod" dxfId="9386" priority="6469" timePeriod="today">
      <formula>FLOOR(AA70,1)=TODAY()</formula>
    </cfRule>
  </conditionalFormatting>
  <conditionalFormatting sqref="AA70:AA74">
    <cfRule type="cellIs" dxfId="9385" priority="6468" operator="equal">
      <formula>2</formula>
    </cfRule>
  </conditionalFormatting>
  <conditionalFormatting sqref="AA70:AA74">
    <cfRule type="cellIs" dxfId="9384" priority="6467" operator="equal">
      <formula>3</formula>
    </cfRule>
  </conditionalFormatting>
  <conditionalFormatting sqref="K92">
    <cfRule type="beginsWith" dxfId="9383" priority="6462" operator="beginsWith" text="S">
      <formula>LEFT(K92,LEN("S"))="S"</formula>
    </cfRule>
    <cfRule type="containsText" dxfId="9382" priority="6463" operator="containsText" text="D">
      <formula>NOT(ISERROR(SEARCH("D",K92)))</formula>
    </cfRule>
    <cfRule type="cellIs" dxfId="9381" priority="6464" operator="equal">
      <formula>1</formula>
    </cfRule>
  </conditionalFormatting>
  <conditionalFormatting sqref="K92">
    <cfRule type="expression" dxfId="9380" priority="6465">
      <formula>$E92="sob"</formula>
    </cfRule>
    <cfRule type="expression" dxfId="9379" priority="6466">
      <formula>$E92="nie"</formula>
    </cfRule>
  </conditionalFormatting>
  <conditionalFormatting sqref="K92">
    <cfRule type="timePeriod" dxfId="9378" priority="6461" timePeriod="today">
      <formula>FLOOR(K92,1)=TODAY()</formula>
    </cfRule>
  </conditionalFormatting>
  <conditionalFormatting sqref="K92">
    <cfRule type="cellIs" dxfId="9377" priority="6460" operator="equal">
      <formula>2</formula>
    </cfRule>
  </conditionalFormatting>
  <conditionalFormatting sqref="K92">
    <cfRule type="cellIs" dxfId="9376" priority="6459" operator="equal">
      <formula>3</formula>
    </cfRule>
  </conditionalFormatting>
  <conditionalFormatting sqref="K93">
    <cfRule type="beginsWith" dxfId="9375" priority="6454" operator="beginsWith" text="S">
      <formula>LEFT(K93,LEN("S"))="S"</formula>
    </cfRule>
    <cfRule type="containsText" dxfId="9374" priority="6455" operator="containsText" text="D">
      <formula>NOT(ISERROR(SEARCH("D",K93)))</formula>
    </cfRule>
    <cfRule type="cellIs" dxfId="9373" priority="6456" operator="equal">
      <formula>1</formula>
    </cfRule>
  </conditionalFormatting>
  <conditionalFormatting sqref="K93">
    <cfRule type="expression" dxfId="9372" priority="6457">
      <formula>$E93="sob"</formula>
    </cfRule>
    <cfRule type="expression" dxfId="9371" priority="6458">
      <formula>$E93="nie"</formula>
    </cfRule>
  </conditionalFormatting>
  <conditionalFormatting sqref="K93">
    <cfRule type="timePeriod" dxfId="9370" priority="6453" timePeriod="today">
      <formula>FLOOR(K93,1)=TODAY()</formula>
    </cfRule>
  </conditionalFormatting>
  <conditionalFormatting sqref="K93">
    <cfRule type="cellIs" dxfId="9369" priority="6452" operator="equal">
      <formula>2</formula>
    </cfRule>
  </conditionalFormatting>
  <conditionalFormatting sqref="K93">
    <cfRule type="cellIs" dxfId="9368" priority="6451" operator="equal">
      <formula>3</formula>
    </cfRule>
  </conditionalFormatting>
  <conditionalFormatting sqref="K94">
    <cfRule type="beginsWith" dxfId="9367" priority="6446" operator="beginsWith" text="S">
      <formula>LEFT(K94,LEN("S"))="S"</formula>
    </cfRule>
    <cfRule type="containsText" dxfId="9366" priority="6447" operator="containsText" text="D">
      <formula>NOT(ISERROR(SEARCH("D",K94)))</formula>
    </cfRule>
    <cfRule type="cellIs" dxfId="9365" priority="6448" operator="equal">
      <formula>1</formula>
    </cfRule>
  </conditionalFormatting>
  <conditionalFormatting sqref="K94">
    <cfRule type="expression" dxfId="9364" priority="6449">
      <formula>$E94="sob"</formula>
    </cfRule>
    <cfRule type="expression" dxfId="9363" priority="6450">
      <formula>$E94="nie"</formula>
    </cfRule>
  </conditionalFormatting>
  <conditionalFormatting sqref="K94">
    <cfRule type="timePeriod" dxfId="9362" priority="6445" timePeriod="today">
      <formula>FLOOR(K94,1)=TODAY()</formula>
    </cfRule>
  </conditionalFormatting>
  <conditionalFormatting sqref="K94">
    <cfRule type="cellIs" dxfId="9361" priority="6444" operator="equal">
      <formula>2</formula>
    </cfRule>
  </conditionalFormatting>
  <conditionalFormatting sqref="K94">
    <cfRule type="cellIs" dxfId="9360" priority="6443" operator="equal">
      <formula>3</formula>
    </cfRule>
  </conditionalFormatting>
  <conditionalFormatting sqref="K95">
    <cfRule type="beginsWith" dxfId="9359" priority="6438" operator="beginsWith" text="S">
      <formula>LEFT(K95,LEN("S"))="S"</formula>
    </cfRule>
    <cfRule type="containsText" dxfId="9358" priority="6439" operator="containsText" text="D">
      <formula>NOT(ISERROR(SEARCH("D",K95)))</formula>
    </cfRule>
    <cfRule type="cellIs" dxfId="9357" priority="6440" operator="equal">
      <formula>1</formula>
    </cfRule>
  </conditionalFormatting>
  <conditionalFormatting sqref="K95">
    <cfRule type="expression" dxfId="9356" priority="6441">
      <formula>$E95="sob"</formula>
    </cfRule>
    <cfRule type="expression" dxfId="9355" priority="6442">
      <formula>$E95="nie"</formula>
    </cfRule>
  </conditionalFormatting>
  <conditionalFormatting sqref="K95">
    <cfRule type="timePeriod" dxfId="9354" priority="6437" timePeriod="today">
      <formula>FLOOR(K95,1)=TODAY()</formula>
    </cfRule>
  </conditionalFormatting>
  <conditionalFormatting sqref="K95">
    <cfRule type="cellIs" dxfId="9353" priority="6436" operator="equal">
      <formula>2</formula>
    </cfRule>
  </conditionalFormatting>
  <conditionalFormatting sqref="K95">
    <cfRule type="cellIs" dxfId="9352" priority="6435" operator="equal">
      <formula>3</formula>
    </cfRule>
  </conditionalFormatting>
  <conditionalFormatting sqref="AC94:AD94">
    <cfRule type="beginsWith" dxfId="9351" priority="6430" operator="beginsWith" text="S">
      <formula>LEFT(AC94,LEN("S"))="S"</formula>
    </cfRule>
    <cfRule type="containsText" dxfId="9350" priority="6431" operator="containsText" text="D">
      <formula>NOT(ISERROR(SEARCH("D",AC94)))</formula>
    </cfRule>
    <cfRule type="cellIs" dxfId="9349" priority="6432" operator="equal">
      <formula>1</formula>
    </cfRule>
  </conditionalFormatting>
  <conditionalFormatting sqref="AC94:AD94">
    <cfRule type="expression" dxfId="9348" priority="6433">
      <formula>$E94="sob"</formula>
    </cfRule>
    <cfRule type="expression" dxfId="9347" priority="6434">
      <formula>$E94="nie"</formula>
    </cfRule>
  </conditionalFormatting>
  <conditionalFormatting sqref="AC94:AD94">
    <cfRule type="timePeriod" dxfId="9346" priority="6429" timePeriod="today">
      <formula>FLOOR(AC94,1)=TODAY()</formula>
    </cfRule>
  </conditionalFormatting>
  <conditionalFormatting sqref="AC94:AD94">
    <cfRule type="cellIs" dxfId="9345" priority="6428" operator="equal">
      <formula>2</formula>
    </cfRule>
  </conditionalFormatting>
  <conditionalFormatting sqref="AC94:AD94">
    <cfRule type="cellIs" dxfId="9344" priority="6427" operator="equal">
      <formula>3</formula>
    </cfRule>
  </conditionalFormatting>
  <conditionalFormatting sqref="AB95:AD95">
    <cfRule type="beginsWith" dxfId="9343" priority="6422" operator="beginsWith" text="S">
      <formula>LEFT(AB95,LEN("S"))="S"</formula>
    </cfRule>
    <cfRule type="containsText" dxfId="9342" priority="6423" operator="containsText" text="D">
      <formula>NOT(ISERROR(SEARCH("D",AB95)))</formula>
    </cfRule>
    <cfRule type="cellIs" dxfId="9341" priority="6424" operator="equal">
      <formula>1</formula>
    </cfRule>
  </conditionalFormatting>
  <conditionalFormatting sqref="AB95:AD95">
    <cfRule type="expression" dxfId="9340" priority="6425">
      <formula>$E95="sob"</formula>
    </cfRule>
    <cfRule type="expression" dxfId="9339" priority="6426">
      <formula>$E95="nie"</formula>
    </cfRule>
  </conditionalFormatting>
  <conditionalFormatting sqref="AB95:AD95">
    <cfRule type="timePeriod" dxfId="9338" priority="6421" timePeriod="today">
      <formula>FLOOR(AB95,1)=TODAY()</formula>
    </cfRule>
  </conditionalFormatting>
  <conditionalFormatting sqref="AB95:AD95">
    <cfRule type="cellIs" dxfId="9337" priority="6420" operator="equal">
      <formula>2</formula>
    </cfRule>
  </conditionalFormatting>
  <conditionalFormatting sqref="AB95:AD95">
    <cfRule type="cellIs" dxfId="9336" priority="6419" operator="equal">
      <formula>3</formula>
    </cfRule>
  </conditionalFormatting>
  <conditionalFormatting sqref="Z95">
    <cfRule type="beginsWith" dxfId="9335" priority="6414" operator="beginsWith" text="S">
      <formula>LEFT(Z95,LEN("S"))="S"</formula>
    </cfRule>
    <cfRule type="containsText" dxfId="9334" priority="6415" operator="containsText" text="D">
      <formula>NOT(ISERROR(SEARCH("D",Z95)))</formula>
    </cfRule>
    <cfRule type="cellIs" dxfId="9333" priority="6416" operator="equal">
      <formula>1</formula>
    </cfRule>
  </conditionalFormatting>
  <conditionalFormatting sqref="Z95">
    <cfRule type="expression" dxfId="9332" priority="6417">
      <formula>$E95="sob"</formula>
    </cfRule>
    <cfRule type="expression" dxfId="9331" priority="6418">
      <formula>$E95="nie"</formula>
    </cfRule>
  </conditionalFormatting>
  <conditionalFormatting sqref="Z95">
    <cfRule type="timePeriod" dxfId="9330" priority="6413" timePeriod="today">
      <formula>FLOOR(Z95,1)=TODAY()</formula>
    </cfRule>
  </conditionalFormatting>
  <conditionalFormatting sqref="Z95">
    <cfRule type="cellIs" dxfId="9329" priority="6412" operator="equal">
      <formula>2</formula>
    </cfRule>
  </conditionalFormatting>
  <conditionalFormatting sqref="Z95">
    <cfRule type="cellIs" dxfId="9328" priority="6411" operator="equal">
      <formula>3</formula>
    </cfRule>
  </conditionalFormatting>
  <conditionalFormatting sqref="Z102">
    <cfRule type="beginsWith" dxfId="9327" priority="6406" operator="beginsWith" text="S">
      <formula>LEFT(Z102,LEN("S"))="S"</formula>
    </cfRule>
    <cfRule type="containsText" dxfId="9326" priority="6407" operator="containsText" text="D">
      <formula>NOT(ISERROR(SEARCH("D",Z102)))</formula>
    </cfRule>
    <cfRule type="cellIs" dxfId="9325" priority="6408" operator="equal">
      <formula>1</formula>
    </cfRule>
  </conditionalFormatting>
  <conditionalFormatting sqref="Z102">
    <cfRule type="expression" dxfId="9324" priority="6409">
      <formula>$E102="sob"</formula>
    </cfRule>
    <cfRule type="expression" dxfId="9323" priority="6410">
      <formula>$E102="nie"</formula>
    </cfRule>
  </conditionalFormatting>
  <conditionalFormatting sqref="Z102">
    <cfRule type="timePeriod" dxfId="9322" priority="6405" timePeriod="today">
      <formula>FLOOR(Z102,1)=TODAY()</formula>
    </cfRule>
  </conditionalFormatting>
  <conditionalFormatting sqref="Z102">
    <cfRule type="cellIs" dxfId="9321" priority="6404" operator="equal">
      <formula>2</formula>
    </cfRule>
  </conditionalFormatting>
  <conditionalFormatting sqref="Z102">
    <cfRule type="cellIs" dxfId="9320" priority="6403" operator="equal">
      <formula>3</formula>
    </cfRule>
  </conditionalFormatting>
  <conditionalFormatting sqref="Z109">
    <cfRule type="beginsWith" dxfId="9319" priority="6398" operator="beginsWith" text="S">
      <formula>LEFT(Z109,LEN("S"))="S"</formula>
    </cfRule>
    <cfRule type="containsText" dxfId="9318" priority="6399" operator="containsText" text="D">
      <formula>NOT(ISERROR(SEARCH("D",Z109)))</formula>
    </cfRule>
    <cfRule type="cellIs" dxfId="9317" priority="6400" operator="equal">
      <formula>1</formula>
    </cfRule>
  </conditionalFormatting>
  <conditionalFormatting sqref="Z109">
    <cfRule type="expression" dxfId="9316" priority="6401">
      <formula>$E109="sob"</formula>
    </cfRule>
    <cfRule type="expression" dxfId="9315" priority="6402">
      <formula>$E109="nie"</formula>
    </cfRule>
  </conditionalFormatting>
  <conditionalFormatting sqref="Z109">
    <cfRule type="timePeriod" dxfId="9314" priority="6397" timePeriod="today">
      <formula>FLOOR(Z109,1)=TODAY()</formula>
    </cfRule>
  </conditionalFormatting>
  <conditionalFormatting sqref="Z109">
    <cfRule type="cellIs" dxfId="9313" priority="6396" operator="equal">
      <formula>2</formula>
    </cfRule>
  </conditionalFormatting>
  <conditionalFormatting sqref="Z109">
    <cfRule type="cellIs" dxfId="9312" priority="6395" operator="equal">
      <formula>3</formula>
    </cfRule>
  </conditionalFormatting>
  <conditionalFormatting sqref="Z116">
    <cfRule type="beginsWith" dxfId="9311" priority="6390" operator="beginsWith" text="S">
      <formula>LEFT(Z116,LEN("S"))="S"</formula>
    </cfRule>
    <cfRule type="containsText" dxfId="9310" priority="6391" operator="containsText" text="D">
      <formula>NOT(ISERROR(SEARCH("D",Z116)))</formula>
    </cfRule>
    <cfRule type="cellIs" dxfId="9309" priority="6392" operator="equal">
      <formula>1</formula>
    </cfRule>
  </conditionalFormatting>
  <conditionalFormatting sqref="Z116">
    <cfRule type="expression" dxfId="9308" priority="6393">
      <formula>$E116="sob"</formula>
    </cfRule>
    <cfRule type="expression" dxfId="9307" priority="6394">
      <formula>$E116="nie"</formula>
    </cfRule>
  </conditionalFormatting>
  <conditionalFormatting sqref="Z116">
    <cfRule type="timePeriod" dxfId="9306" priority="6389" timePeriod="today">
      <formula>FLOOR(Z116,1)=TODAY()</formula>
    </cfRule>
  </conditionalFormatting>
  <conditionalFormatting sqref="Z116">
    <cfRule type="cellIs" dxfId="9305" priority="6388" operator="equal">
      <formula>2</formula>
    </cfRule>
  </conditionalFormatting>
  <conditionalFormatting sqref="Z116">
    <cfRule type="cellIs" dxfId="9304" priority="6387" operator="equal">
      <formula>3</formula>
    </cfRule>
  </conditionalFormatting>
  <conditionalFormatting sqref="Z119">
    <cfRule type="beginsWith" dxfId="9303" priority="6382" operator="beginsWith" text="S">
      <formula>LEFT(Z119,LEN("S"))="S"</formula>
    </cfRule>
    <cfRule type="containsText" dxfId="9302" priority="6383" operator="containsText" text="D">
      <formula>NOT(ISERROR(SEARCH("D",Z119)))</formula>
    </cfRule>
    <cfRule type="cellIs" dxfId="9301" priority="6384" operator="equal">
      <formula>1</formula>
    </cfRule>
  </conditionalFormatting>
  <conditionalFormatting sqref="Z119">
    <cfRule type="expression" dxfId="9300" priority="6385">
      <formula>$E119="sob"</formula>
    </cfRule>
    <cfRule type="expression" dxfId="9299" priority="6386">
      <formula>$E119="nie"</formula>
    </cfRule>
  </conditionalFormatting>
  <conditionalFormatting sqref="Z119">
    <cfRule type="timePeriod" dxfId="9298" priority="6381" timePeriod="today">
      <formula>FLOOR(Z119,1)=TODAY()</formula>
    </cfRule>
  </conditionalFormatting>
  <conditionalFormatting sqref="Z119">
    <cfRule type="cellIs" dxfId="9297" priority="6380" operator="equal">
      <formula>2</formula>
    </cfRule>
  </conditionalFormatting>
  <conditionalFormatting sqref="Z119">
    <cfRule type="cellIs" dxfId="9296" priority="6379" operator="equal">
      <formula>3</formula>
    </cfRule>
  </conditionalFormatting>
  <conditionalFormatting sqref="Z120">
    <cfRule type="beginsWith" dxfId="9295" priority="6374" operator="beginsWith" text="S">
      <formula>LEFT(Z120,LEN("S"))="S"</formula>
    </cfRule>
    <cfRule type="containsText" dxfId="9294" priority="6375" operator="containsText" text="D">
      <formula>NOT(ISERROR(SEARCH("D",Z120)))</formula>
    </cfRule>
    <cfRule type="cellIs" dxfId="9293" priority="6376" operator="equal">
      <formula>1</formula>
    </cfRule>
  </conditionalFormatting>
  <conditionalFormatting sqref="Z120">
    <cfRule type="expression" dxfId="9292" priority="6377">
      <formula>$E120="sob"</formula>
    </cfRule>
    <cfRule type="expression" dxfId="9291" priority="6378">
      <formula>$E120="nie"</formula>
    </cfRule>
  </conditionalFormatting>
  <conditionalFormatting sqref="Z120">
    <cfRule type="timePeriod" dxfId="9290" priority="6373" timePeriod="today">
      <formula>FLOOR(Z120,1)=TODAY()</formula>
    </cfRule>
  </conditionalFormatting>
  <conditionalFormatting sqref="Z120">
    <cfRule type="cellIs" dxfId="9289" priority="6372" operator="equal">
      <formula>2</formula>
    </cfRule>
  </conditionalFormatting>
  <conditionalFormatting sqref="Z120">
    <cfRule type="cellIs" dxfId="9288" priority="6371" operator="equal">
      <formula>3</formula>
    </cfRule>
  </conditionalFormatting>
  <conditionalFormatting sqref="Z121">
    <cfRule type="beginsWith" dxfId="9287" priority="6366" operator="beginsWith" text="S">
      <formula>LEFT(Z121,LEN("S"))="S"</formula>
    </cfRule>
    <cfRule type="containsText" dxfId="9286" priority="6367" operator="containsText" text="D">
      <formula>NOT(ISERROR(SEARCH("D",Z121)))</formula>
    </cfRule>
    <cfRule type="cellIs" dxfId="9285" priority="6368" operator="equal">
      <formula>1</formula>
    </cfRule>
  </conditionalFormatting>
  <conditionalFormatting sqref="Z121">
    <cfRule type="expression" dxfId="9284" priority="6369">
      <formula>$E121="sob"</formula>
    </cfRule>
    <cfRule type="expression" dxfId="9283" priority="6370">
      <formula>$E121="nie"</formula>
    </cfRule>
  </conditionalFormatting>
  <conditionalFormatting sqref="Z121">
    <cfRule type="timePeriod" dxfId="9282" priority="6365" timePeriod="today">
      <formula>FLOOR(Z121,1)=TODAY()</formula>
    </cfRule>
  </conditionalFormatting>
  <conditionalFormatting sqref="Z121">
    <cfRule type="cellIs" dxfId="9281" priority="6364" operator="equal">
      <formula>2</formula>
    </cfRule>
  </conditionalFormatting>
  <conditionalFormatting sqref="Z121">
    <cfRule type="cellIs" dxfId="9280" priority="6363" operator="equal">
      <formula>3</formula>
    </cfRule>
  </conditionalFormatting>
  <conditionalFormatting sqref="Z122">
    <cfRule type="beginsWith" dxfId="9279" priority="6358" operator="beginsWith" text="S">
      <formula>LEFT(Z122,LEN("S"))="S"</formula>
    </cfRule>
    <cfRule type="containsText" dxfId="9278" priority="6359" operator="containsText" text="D">
      <formula>NOT(ISERROR(SEARCH("D",Z122)))</formula>
    </cfRule>
    <cfRule type="cellIs" dxfId="9277" priority="6360" operator="equal">
      <formula>1</formula>
    </cfRule>
  </conditionalFormatting>
  <conditionalFormatting sqref="Z122">
    <cfRule type="expression" dxfId="9276" priority="6361">
      <formula>$E122="sob"</formula>
    </cfRule>
    <cfRule type="expression" dxfId="9275" priority="6362">
      <formula>$E122="nie"</formula>
    </cfRule>
  </conditionalFormatting>
  <conditionalFormatting sqref="Z122">
    <cfRule type="timePeriod" dxfId="9274" priority="6357" timePeriod="today">
      <formula>FLOOR(Z122,1)=TODAY()</formula>
    </cfRule>
  </conditionalFormatting>
  <conditionalFormatting sqref="Z122">
    <cfRule type="cellIs" dxfId="9273" priority="6356" operator="equal">
      <formula>2</formula>
    </cfRule>
  </conditionalFormatting>
  <conditionalFormatting sqref="Z122">
    <cfRule type="cellIs" dxfId="9272" priority="6355" operator="equal">
      <formula>3</formula>
    </cfRule>
  </conditionalFormatting>
  <conditionalFormatting sqref="Z123">
    <cfRule type="beginsWith" dxfId="9271" priority="6350" operator="beginsWith" text="S">
      <formula>LEFT(Z123,LEN("S"))="S"</formula>
    </cfRule>
    <cfRule type="containsText" dxfId="9270" priority="6351" operator="containsText" text="D">
      <formula>NOT(ISERROR(SEARCH("D",Z123)))</formula>
    </cfRule>
    <cfRule type="cellIs" dxfId="9269" priority="6352" operator="equal">
      <formula>1</formula>
    </cfRule>
  </conditionalFormatting>
  <conditionalFormatting sqref="Z123">
    <cfRule type="expression" dxfId="9268" priority="6353">
      <formula>$E123="sob"</formula>
    </cfRule>
    <cfRule type="expression" dxfId="9267" priority="6354">
      <formula>$E123="nie"</formula>
    </cfRule>
  </conditionalFormatting>
  <conditionalFormatting sqref="Z123">
    <cfRule type="timePeriod" dxfId="9266" priority="6349" timePeriod="today">
      <formula>FLOOR(Z123,1)=TODAY()</formula>
    </cfRule>
  </conditionalFormatting>
  <conditionalFormatting sqref="Z123">
    <cfRule type="cellIs" dxfId="9265" priority="6348" operator="equal">
      <formula>2</formula>
    </cfRule>
  </conditionalFormatting>
  <conditionalFormatting sqref="Z123">
    <cfRule type="cellIs" dxfId="9264" priority="6347" operator="equal">
      <formula>3</formula>
    </cfRule>
  </conditionalFormatting>
  <conditionalFormatting sqref="Z127">
    <cfRule type="beginsWith" dxfId="9263" priority="6342" operator="beginsWith" text="S">
      <formula>LEFT(Z127,LEN("S"))="S"</formula>
    </cfRule>
    <cfRule type="containsText" dxfId="9262" priority="6343" operator="containsText" text="D">
      <formula>NOT(ISERROR(SEARCH("D",Z127)))</formula>
    </cfRule>
    <cfRule type="cellIs" dxfId="9261" priority="6344" operator="equal">
      <formula>1</formula>
    </cfRule>
  </conditionalFormatting>
  <conditionalFormatting sqref="Z127">
    <cfRule type="expression" dxfId="9260" priority="6345">
      <formula>$E127="sob"</formula>
    </cfRule>
    <cfRule type="expression" dxfId="9259" priority="6346">
      <formula>$E127="nie"</formula>
    </cfRule>
  </conditionalFormatting>
  <conditionalFormatting sqref="Z127">
    <cfRule type="timePeriod" dxfId="9258" priority="6341" timePeriod="today">
      <formula>FLOOR(Z127,1)=TODAY()</formula>
    </cfRule>
  </conditionalFormatting>
  <conditionalFormatting sqref="Z127">
    <cfRule type="cellIs" dxfId="9257" priority="6340" operator="equal">
      <formula>2</formula>
    </cfRule>
  </conditionalFormatting>
  <conditionalFormatting sqref="Z127">
    <cfRule type="cellIs" dxfId="9256" priority="6339" operator="equal">
      <formula>3</formula>
    </cfRule>
  </conditionalFormatting>
  <conditionalFormatting sqref="Z128">
    <cfRule type="beginsWith" dxfId="9255" priority="6334" operator="beginsWith" text="S">
      <formula>LEFT(Z128,LEN("S"))="S"</formula>
    </cfRule>
    <cfRule type="containsText" dxfId="9254" priority="6335" operator="containsText" text="D">
      <formula>NOT(ISERROR(SEARCH("D",Z128)))</formula>
    </cfRule>
    <cfRule type="cellIs" dxfId="9253" priority="6336" operator="equal">
      <formula>1</formula>
    </cfRule>
  </conditionalFormatting>
  <conditionalFormatting sqref="Z128">
    <cfRule type="expression" dxfId="9252" priority="6337">
      <formula>$E128="sob"</formula>
    </cfRule>
    <cfRule type="expression" dxfId="9251" priority="6338">
      <formula>$E128="nie"</formula>
    </cfRule>
  </conditionalFormatting>
  <conditionalFormatting sqref="Z128">
    <cfRule type="timePeriod" dxfId="9250" priority="6333" timePeriod="today">
      <formula>FLOOR(Z128,1)=TODAY()</formula>
    </cfRule>
  </conditionalFormatting>
  <conditionalFormatting sqref="Z128">
    <cfRule type="cellIs" dxfId="9249" priority="6332" operator="equal">
      <formula>2</formula>
    </cfRule>
  </conditionalFormatting>
  <conditionalFormatting sqref="Z128">
    <cfRule type="cellIs" dxfId="9248" priority="6331" operator="equal">
      <formula>3</formula>
    </cfRule>
  </conditionalFormatting>
  <conditionalFormatting sqref="Z129">
    <cfRule type="beginsWith" dxfId="9247" priority="6326" operator="beginsWith" text="S">
      <formula>LEFT(Z129,LEN("S"))="S"</formula>
    </cfRule>
    <cfRule type="containsText" dxfId="9246" priority="6327" operator="containsText" text="D">
      <formula>NOT(ISERROR(SEARCH("D",Z129)))</formula>
    </cfRule>
    <cfRule type="cellIs" dxfId="9245" priority="6328" operator="equal">
      <formula>1</formula>
    </cfRule>
  </conditionalFormatting>
  <conditionalFormatting sqref="Z129">
    <cfRule type="expression" dxfId="9244" priority="6329">
      <formula>$E129="sob"</formula>
    </cfRule>
    <cfRule type="expression" dxfId="9243" priority="6330">
      <formula>$E129="nie"</formula>
    </cfRule>
  </conditionalFormatting>
  <conditionalFormatting sqref="Z129">
    <cfRule type="timePeriod" dxfId="9242" priority="6325" timePeriod="today">
      <formula>FLOOR(Z129,1)=TODAY()</formula>
    </cfRule>
  </conditionalFormatting>
  <conditionalFormatting sqref="Z129">
    <cfRule type="cellIs" dxfId="9241" priority="6324" operator="equal">
      <formula>2</formula>
    </cfRule>
  </conditionalFormatting>
  <conditionalFormatting sqref="Z129">
    <cfRule type="cellIs" dxfId="9240" priority="6323" operator="equal">
      <formula>3</formula>
    </cfRule>
  </conditionalFormatting>
  <conditionalFormatting sqref="AA204 U289">
    <cfRule type="expression" dxfId="9239" priority="6321">
      <formula>$E203="sob"</formula>
    </cfRule>
    <cfRule type="expression" dxfId="9238" priority="6322">
      <formula>$E203="nie"</formula>
    </cfRule>
  </conditionalFormatting>
  <conditionalFormatting sqref="K222 U301 AB310 AE357:AE358">
    <cfRule type="expression" dxfId="9237" priority="6612">
      <formula>$E223="sob"</formula>
    </cfRule>
    <cfRule type="expression" dxfId="9236" priority="6613">
      <formula>$E223="nie"</formula>
    </cfRule>
  </conditionalFormatting>
  <conditionalFormatting sqref="Z140:Z144">
    <cfRule type="beginsWith" dxfId="9235" priority="6316" operator="beginsWith" text="S">
      <formula>LEFT(Z140,LEN("S"))="S"</formula>
    </cfRule>
    <cfRule type="containsText" dxfId="9234" priority="6317" operator="containsText" text="D">
      <formula>NOT(ISERROR(SEARCH("D",Z140)))</formula>
    </cfRule>
    <cfRule type="cellIs" dxfId="9233" priority="6318" operator="equal">
      <formula>1</formula>
    </cfRule>
  </conditionalFormatting>
  <conditionalFormatting sqref="Z140:Z144">
    <cfRule type="expression" dxfId="9232" priority="6319">
      <formula>$E140="sob"</formula>
    </cfRule>
    <cfRule type="expression" dxfId="9231" priority="6320">
      <formula>$E140="nie"</formula>
    </cfRule>
  </conditionalFormatting>
  <conditionalFormatting sqref="Z140:Z144">
    <cfRule type="timePeriod" dxfId="9230" priority="6315" timePeriod="today">
      <formula>FLOOR(Z140,1)=TODAY()</formula>
    </cfRule>
  </conditionalFormatting>
  <conditionalFormatting sqref="Z140:Z144">
    <cfRule type="cellIs" dxfId="9229" priority="6314" operator="equal">
      <formula>2</formula>
    </cfRule>
  </conditionalFormatting>
  <conditionalFormatting sqref="Z140:Z144">
    <cfRule type="cellIs" dxfId="9228" priority="6313" operator="equal">
      <formula>3</formula>
    </cfRule>
  </conditionalFormatting>
  <conditionalFormatting sqref="AA130">
    <cfRule type="beginsWith" dxfId="9227" priority="6308" operator="beginsWith" text="S">
      <formula>LEFT(AA130,LEN("S"))="S"</formula>
    </cfRule>
    <cfRule type="containsText" dxfId="9226" priority="6309" operator="containsText" text="D">
      <formula>NOT(ISERROR(SEARCH("D",AA130)))</formula>
    </cfRule>
    <cfRule type="cellIs" dxfId="9225" priority="6310" operator="equal">
      <formula>1</formula>
    </cfRule>
  </conditionalFormatting>
  <conditionalFormatting sqref="AA130">
    <cfRule type="expression" dxfId="9224" priority="6311">
      <formula>$E130="sob"</formula>
    </cfRule>
    <cfRule type="expression" dxfId="9223" priority="6312">
      <formula>$E130="nie"</formula>
    </cfRule>
  </conditionalFormatting>
  <conditionalFormatting sqref="AA130">
    <cfRule type="timePeriod" dxfId="9222" priority="6307" timePeriod="today">
      <formula>FLOOR(AA130,1)=TODAY()</formula>
    </cfRule>
  </conditionalFormatting>
  <conditionalFormatting sqref="AA130">
    <cfRule type="cellIs" dxfId="9221" priority="6306" operator="equal">
      <formula>2</formula>
    </cfRule>
  </conditionalFormatting>
  <conditionalFormatting sqref="AA130">
    <cfRule type="cellIs" dxfId="9220" priority="6305" operator="equal">
      <formula>3</formula>
    </cfRule>
  </conditionalFormatting>
  <conditionalFormatting sqref="V123">
    <cfRule type="expression" dxfId="9219" priority="6303">
      <formula>$E121="sob"</formula>
    </cfRule>
    <cfRule type="expression" dxfId="9218" priority="6304">
      <formula>$E121="nie"</formula>
    </cfRule>
  </conditionalFormatting>
  <conditionalFormatting sqref="V123">
    <cfRule type="expression" dxfId="9217" priority="6301">
      <formula>$E121="sob"</formula>
    </cfRule>
    <cfRule type="expression" dxfId="9216" priority="6302">
      <formula>$E121="nie"</formula>
    </cfRule>
  </conditionalFormatting>
  <conditionalFormatting sqref="V123">
    <cfRule type="expression" dxfId="9215" priority="6299">
      <formula>$E123="sob"</formula>
    </cfRule>
    <cfRule type="expression" dxfId="9214" priority="6300">
      <formula>$E123="nie"</formula>
    </cfRule>
  </conditionalFormatting>
  <conditionalFormatting sqref="Z137">
    <cfRule type="beginsWith" dxfId="9213" priority="6294" operator="beginsWith" text="S">
      <formula>LEFT(Z137,LEN("S"))="S"</formula>
    </cfRule>
    <cfRule type="containsText" dxfId="9212" priority="6295" operator="containsText" text="D">
      <formula>NOT(ISERROR(SEARCH("D",Z137)))</formula>
    </cfRule>
    <cfRule type="cellIs" dxfId="9211" priority="6296" operator="equal">
      <formula>1</formula>
    </cfRule>
  </conditionalFormatting>
  <conditionalFormatting sqref="Z137">
    <cfRule type="expression" dxfId="9210" priority="6297">
      <formula>$E137="sob"</formula>
    </cfRule>
    <cfRule type="expression" dxfId="9209" priority="6298">
      <formula>$E137="nie"</formula>
    </cfRule>
  </conditionalFormatting>
  <conditionalFormatting sqref="Z137">
    <cfRule type="timePeriod" dxfId="9208" priority="6293" timePeriod="today">
      <formula>FLOOR(Z137,1)=TODAY()</formula>
    </cfRule>
  </conditionalFormatting>
  <conditionalFormatting sqref="Z137">
    <cfRule type="cellIs" dxfId="9207" priority="6292" operator="equal">
      <formula>2</formula>
    </cfRule>
  </conditionalFormatting>
  <conditionalFormatting sqref="Z137">
    <cfRule type="cellIs" dxfId="9206" priority="6291" operator="equal">
      <formula>3</formula>
    </cfRule>
  </conditionalFormatting>
  <conditionalFormatting sqref="Z130">
    <cfRule type="beginsWith" dxfId="9205" priority="6286" operator="beginsWith" text="S">
      <formula>LEFT(Z130,LEN("S"))="S"</formula>
    </cfRule>
    <cfRule type="containsText" dxfId="9204" priority="6287" operator="containsText" text="D">
      <formula>NOT(ISERROR(SEARCH("D",Z130)))</formula>
    </cfRule>
    <cfRule type="cellIs" dxfId="9203" priority="6288" operator="equal">
      <formula>1</formula>
    </cfRule>
  </conditionalFormatting>
  <conditionalFormatting sqref="Z130">
    <cfRule type="expression" dxfId="9202" priority="6289">
      <formula>$E130="sob"</formula>
    </cfRule>
    <cfRule type="expression" dxfId="9201" priority="6290">
      <formula>$E130="nie"</formula>
    </cfRule>
  </conditionalFormatting>
  <conditionalFormatting sqref="Z130">
    <cfRule type="timePeriod" dxfId="9200" priority="6285" timePeriod="today">
      <formula>FLOOR(Z130,1)=TODAY()</formula>
    </cfRule>
  </conditionalFormatting>
  <conditionalFormatting sqref="Z130">
    <cfRule type="cellIs" dxfId="9199" priority="6284" operator="equal">
      <formula>2</formula>
    </cfRule>
  </conditionalFormatting>
  <conditionalFormatting sqref="Z130">
    <cfRule type="cellIs" dxfId="9198" priority="6283" operator="equal">
      <formula>3</formula>
    </cfRule>
  </conditionalFormatting>
  <conditionalFormatting sqref="F127">
    <cfRule type="beginsWith" dxfId="9197" priority="6278" operator="beginsWith" text="S">
      <formula>LEFT(F127,LEN("S"))="S"</formula>
    </cfRule>
    <cfRule type="containsText" dxfId="9196" priority="6279" operator="containsText" text="D">
      <formula>NOT(ISERROR(SEARCH("D",F127)))</formula>
    </cfRule>
    <cfRule type="cellIs" dxfId="9195" priority="6280" operator="equal">
      <formula>1</formula>
    </cfRule>
  </conditionalFormatting>
  <conditionalFormatting sqref="F127">
    <cfRule type="expression" dxfId="9194" priority="6281">
      <formula>$E127="sob"</formula>
    </cfRule>
    <cfRule type="expression" dxfId="9193" priority="6282">
      <formula>$E127="nie"</formula>
    </cfRule>
  </conditionalFormatting>
  <conditionalFormatting sqref="F127">
    <cfRule type="timePeriod" dxfId="9192" priority="6277" timePeriod="today">
      <formula>FLOOR(F127,1)=TODAY()</formula>
    </cfRule>
  </conditionalFormatting>
  <conditionalFormatting sqref="F127">
    <cfRule type="cellIs" dxfId="9191" priority="6276" operator="equal">
      <formula>2</formula>
    </cfRule>
  </conditionalFormatting>
  <conditionalFormatting sqref="F127">
    <cfRule type="cellIs" dxfId="9190" priority="6275" operator="equal">
      <formula>3</formula>
    </cfRule>
  </conditionalFormatting>
  <conditionalFormatting sqref="L123">
    <cfRule type="beginsWith" dxfId="9189" priority="6270" operator="beginsWith" text="S">
      <formula>LEFT(L123,LEN("S"))="S"</formula>
    </cfRule>
    <cfRule type="containsText" dxfId="9188" priority="6271" operator="containsText" text="D">
      <formula>NOT(ISERROR(SEARCH("D",L123)))</formula>
    </cfRule>
    <cfRule type="cellIs" dxfId="9187" priority="6272" operator="equal">
      <formula>1</formula>
    </cfRule>
  </conditionalFormatting>
  <conditionalFormatting sqref="L123">
    <cfRule type="expression" dxfId="9186" priority="6273">
      <formula>$E123="sob"</formula>
    </cfRule>
    <cfRule type="expression" dxfId="9185" priority="6274">
      <formula>$E123="nie"</formula>
    </cfRule>
  </conditionalFormatting>
  <conditionalFormatting sqref="L123">
    <cfRule type="timePeriod" dxfId="9184" priority="6269" timePeriod="today">
      <formula>FLOOR(L123,1)=TODAY()</formula>
    </cfRule>
  </conditionalFormatting>
  <conditionalFormatting sqref="L123">
    <cfRule type="cellIs" dxfId="9183" priority="6268" operator="equal">
      <formula>2</formula>
    </cfRule>
  </conditionalFormatting>
  <conditionalFormatting sqref="L123">
    <cfRule type="cellIs" dxfId="9182" priority="6267" operator="equal">
      <formula>3</formula>
    </cfRule>
  </conditionalFormatting>
  <conditionalFormatting sqref="V131 V145 V138">
    <cfRule type="beginsWith" dxfId="9181" priority="6262" operator="beginsWith" text="S">
      <formula>LEFT(V131,LEN("S"))="S"</formula>
    </cfRule>
    <cfRule type="containsText" dxfId="9180" priority="6263" operator="containsText" text="D">
      <formula>NOT(ISERROR(SEARCH("D",V131)))</formula>
    </cfRule>
    <cfRule type="cellIs" dxfId="9179" priority="6264" operator="equal">
      <formula>1</formula>
    </cfRule>
  </conditionalFormatting>
  <conditionalFormatting sqref="V131 V145 V138">
    <cfRule type="expression" dxfId="9178" priority="6265">
      <formula>$E131="sob"</formula>
    </cfRule>
    <cfRule type="expression" dxfId="9177" priority="6266">
      <formula>$E131="nie"</formula>
    </cfRule>
  </conditionalFormatting>
  <conditionalFormatting sqref="V131 V145 V138">
    <cfRule type="timePeriod" dxfId="9176" priority="6261" timePeriod="today">
      <formula>FLOOR(V131,1)=TODAY()</formula>
    </cfRule>
  </conditionalFormatting>
  <conditionalFormatting sqref="V131 V145 V138">
    <cfRule type="cellIs" dxfId="9175" priority="6260" operator="equal">
      <formula>2</formula>
    </cfRule>
  </conditionalFormatting>
  <conditionalFormatting sqref="V131 V145 V138">
    <cfRule type="cellIs" dxfId="9174" priority="6259" operator="equal">
      <formula>3</formula>
    </cfRule>
  </conditionalFormatting>
  <conditionalFormatting sqref="V130">
    <cfRule type="beginsWith" dxfId="9173" priority="6254" operator="beginsWith" text="S">
      <formula>LEFT(V130,LEN("S"))="S"</formula>
    </cfRule>
    <cfRule type="containsText" dxfId="9172" priority="6255" operator="containsText" text="D">
      <formula>NOT(ISERROR(SEARCH("D",V130)))</formula>
    </cfRule>
    <cfRule type="cellIs" dxfId="9171" priority="6256" operator="equal">
      <formula>1</formula>
    </cfRule>
  </conditionalFormatting>
  <conditionalFormatting sqref="V130">
    <cfRule type="expression" dxfId="9170" priority="6257">
      <formula>$E130="sob"</formula>
    </cfRule>
    <cfRule type="expression" dxfId="9169" priority="6258">
      <formula>$E130="nie"</formula>
    </cfRule>
  </conditionalFormatting>
  <conditionalFormatting sqref="V130">
    <cfRule type="timePeriod" dxfId="9168" priority="6253" timePeriod="today">
      <formula>FLOOR(V130,1)=TODAY()</formula>
    </cfRule>
  </conditionalFormatting>
  <conditionalFormatting sqref="V130">
    <cfRule type="cellIs" dxfId="9167" priority="6252" operator="equal">
      <formula>2</formula>
    </cfRule>
  </conditionalFormatting>
  <conditionalFormatting sqref="V130">
    <cfRule type="cellIs" dxfId="9166" priority="6251" operator="equal">
      <formula>3</formula>
    </cfRule>
  </conditionalFormatting>
  <conditionalFormatting sqref="V137">
    <cfRule type="beginsWith" dxfId="9165" priority="6246" operator="beginsWith" text="S">
      <formula>LEFT(V137,LEN("S"))="S"</formula>
    </cfRule>
    <cfRule type="containsText" dxfId="9164" priority="6247" operator="containsText" text="D">
      <formula>NOT(ISERROR(SEARCH("D",V137)))</formula>
    </cfRule>
    <cfRule type="cellIs" dxfId="9163" priority="6248" operator="equal">
      <formula>1</formula>
    </cfRule>
  </conditionalFormatting>
  <conditionalFormatting sqref="V137">
    <cfRule type="expression" dxfId="9162" priority="6249">
      <formula>$E137="sob"</formula>
    </cfRule>
    <cfRule type="expression" dxfId="9161" priority="6250">
      <formula>$E137="nie"</formula>
    </cfRule>
  </conditionalFormatting>
  <conditionalFormatting sqref="V137">
    <cfRule type="timePeriod" dxfId="9160" priority="6245" timePeriod="today">
      <formula>FLOOR(V137,1)=TODAY()</formula>
    </cfRule>
  </conditionalFormatting>
  <conditionalFormatting sqref="V137">
    <cfRule type="cellIs" dxfId="9159" priority="6244" operator="equal">
      <formula>2</formula>
    </cfRule>
  </conditionalFormatting>
  <conditionalFormatting sqref="V137">
    <cfRule type="cellIs" dxfId="9158" priority="6243" operator="equal">
      <formula>3</formula>
    </cfRule>
  </conditionalFormatting>
  <conditionalFormatting sqref="V144">
    <cfRule type="beginsWith" dxfId="9157" priority="6238" operator="beginsWith" text="S">
      <formula>LEFT(V144,LEN("S"))="S"</formula>
    </cfRule>
    <cfRule type="containsText" dxfId="9156" priority="6239" operator="containsText" text="D">
      <formula>NOT(ISERROR(SEARCH("D",V144)))</formula>
    </cfRule>
    <cfRule type="cellIs" dxfId="9155" priority="6240" operator="equal">
      <formula>1</formula>
    </cfRule>
  </conditionalFormatting>
  <conditionalFormatting sqref="V144">
    <cfRule type="expression" dxfId="9154" priority="6241">
      <formula>$E144="sob"</formula>
    </cfRule>
    <cfRule type="expression" dxfId="9153" priority="6242">
      <formula>$E144="nie"</formula>
    </cfRule>
  </conditionalFormatting>
  <conditionalFormatting sqref="V144">
    <cfRule type="timePeriod" dxfId="9152" priority="6237" timePeriod="today">
      <formula>FLOOR(V144,1)=TODAY()</formula>
    </cfRule>
  </conditionalFormatting>
  <conditionalFormatting sqref="V144">
    <cfRule type="cellIs" dxfId="9151" priority="6236" operator="equal">
      <formula>2</formula>
    </cfRule>
  </conditionalFormatting>
  <conditionalFormatting sqref="V144">
    <cfRule type="cellIs" dxfId="9150" priority="6235" operator="equal">
      <formula>3</formula>
    </cfRule>
  </conditionalFormatting>
  <conditionalFormatting sqref="V151">
    <cfRule type="beginsWith" dxfId="9149" priority="6230" operator="beginsWith" text="S">
      <formula>LEFT(V151,LEN("S"))="S"</formula>
    </cfRule>
    <cfRule type="containsText" dxfId="9148" priority="6231" operator="containsText" text="D">
      <formula>NOT(ISERROR(SEARCH("D",V151)))</formula>
    </cfRule>
    <cfRule type="cellIs" dxfId="9147" priority="6232" operator="equal">
      <formula>1</formula>
    </cfRule>
  </conditionalFormatting>
  <conditionalFormatting sqref="V151">
    <cfRule type="expression" dxfId="9146" priority="6233">
      <formula>$E151="sob"</formula>
    </cfRule>
    <cfRule type="expression" dxfId="9145" priority="6234">
      <formula>$E151="nie"</formula>
    </cfRule>
  </conditionalFormatting>
  <conditionalFormatting sqref="V151">
    <cfRule type="timePeriod" dxfId="9144" priority="6229" timePeriod="today">
      <formula>FLOOR(V151,1)=TODAY()</formula>
    </cfRule>
  </conditionalFormatting>
  <conditionalFormatting sqref="V151">
    <cfRule type="cellIs" dxfId="9143" priority="6228" operator="equal">
      <formula>2</formula>
    </cfRule>
  </conditionalFormatting>
  <conditionalFormatting sqref="V151">
    <cfRule type="cellIs" dxfId="9142" priority="6227" operator="equal">
      <formula>3</formula>
    </cfRule>
  </conditionalFormatting>
  <conditionalFormatting sqref="X127:X162 X165">
    <cfRule type="beginsWith" dxfId="9141" priority="6220" operator="beginsWith" text="S">
      <formula>LEFT(X127,LEN("S"))="S"</formula>
    </cfRule>
    <cfRule type="containsText" dxfId="9140" priority="6221" operator="containsText" text="D">
      <formula>NOT(ISERROR(SEARCH("D",X127)))</formula>
    </cfRule>
    <cfRule type="cellIs" dxfId="9139" priority="6222" operator="equal">
      <formula>1</formula>
    </cfRule>
  </conditionalFormatting>
  <conditionalFormatting sqref="X127:X162 X165">
    <cfRule type="expression" dxfId="9138" priority="6223">
      <formula>$E127="sob"</formula>
    </cfRule>
    <cfRule type="expression" dxfId="9137" priority="6224">
      <formula>$E127="nie"</formula>
    </cfRule>
  </conditionalFormatting>
  <conditionalFormatting sqref="X127:X162 X165">
    <cfRule type="timePeriod" dxfId="9136" priority="6219" timePeriod="today">
      <formula>FLOOR(X127,1)=TODAY()</formula>
    </cfRule>
  </conditionalFormatting>
  <conditionalFormatting sqref="X127:X162 X165">
    <cfRule type="cellIs" dxfId="9135" priority="6218" operator="equal">
      <formula>2</formula>
    </cfRule>
  </conditionalFormatting>
  <conditionalFormatting sqref="X127:X162 X165">
    <cfRule type="cellIs" dxfId="9134" priority="6217" operator="equal">
      <formula>3</formula>
    </cfRule>
  </conditionalFormatting>
  <conditionalFormatting sqref="X144">
    <cfRule type="expression" dxfId="9133" priority="6225">
      <formula>$E147="sob"</formula>
    </cfRule>
    <cfRule type="expression" dxfId="9132" priority="6226">
      <formula>$E147="nie"</formula>
    </cfRule>
  </conditionalFormatting>
  <conditionalFormatting sqref="AC133:AC136">
    <cfRule type="beginsWith" dxfId="9131" priority="6212" operator="beginsWith" text="S">
      <formula>LEFT(AC133,LEN("S"))="S"</formula>
    </cfRule>
    <cfRule type="containsText" dxfId="9130" priority="6213" operator="containsText" text="D">
      <formula>NOT(ISERROR(SEARCH("D",AC133)))</formula>
    </cfRule>
    <cfRule type="cellIs" dxfId="9129" priority="6214" operator="equal">
      <formula>1</formula>
    </cfRule>
  </conditionalFormatting>
  <conditionalFormatting sqref="AC133:AC136">
    <cfRule type="expression" dxfId="9128" priority="6215">
      <formula>$E133="sob"</formula>
    </cfRule>
    <cfRule type="expression" dxfId="9127" priority="6216">
      <formula>$E133="nie"</formula>
    </cfRule>
  </conditionalFormatting>
  <conditionalFormatting sqref="AC133:AC136">
    <cfRule type="timePeriod" dxfId="9126" priority="6211" timePeriod="today">
      <formula>FLOOR(AC133,1)=TODAY()</formula>
    </cfRule>
  </conditionalFormatting>
  <conditionalFormatting sqref="AC133:AC136">
    <cfRule type="cellIs" dxfId="9125" priority="6210" operator="equal">
      <formula>2</formula>
    </cfRule>
  </conditionalFormatting>
  <conditionalFormatting sqref="AC133:AC136">
    <cfRule type="cellIs" dxfId="9124" priority="6209" operator="equal">
      <formula>3</formula>
    </cfRule>
  </conditionalFormatting>
  <conditionalFormatting sqref="AB137:AD137">
    <cfRule type="beginsWith" dxfId="9123" priority="6204" operator="beginsWith" text="S">
      <formula>LEFT(AB137,LEN("S"))="S"</formula>
    </cfRule>
    <cfRule type="containsText" dxfId="9122" priority="6205" operator="containsText" text="D">
      <formula>NOT(ISERROR(SEARCH("D",AB137)))</formula>
    </cfRule>
    <cfRule type="cellIs" dxfId="9121" priority="6206" operator="equal">
      <formula>1</formula>
    </cfRule>
  </conditionalFormatting>
  <conditionalFormatting sqref="AB137:AD137">
    <cfRule type="expression" dxfId="9120" priority="6207">
      <formula>$E137="sob"</formula>
    </cfRule>
    <cfRule type="expression" dxfId="9119" priority="6208">
      <formula>$E137="nie"</formula>
    </cfRule>
  </conditionalFormatting>
  <conditionalFormatting sqref="AB137:AD137">
    <cfRule type="timePeriod" dxfId="9118" priority="6203" timePeriod="today">
      <formula>FLOOR(AB137,1)=TODAY()</formula>
    </cfRule>
  </conditionalFormatting>
  <conditionalFormatting sqref="AB137:AD137">
    <cfRule type="cellIs" dxfId="9117" priority="6202" operator="equal">
      <formula>2</formula>
    </cfRule>
  </conditionalFormatting>
  <conditionalFormatting sqref="AB137:AD137">
    <cfRule type="cellIs" dxfId="9116" priority="6201" operator="equal">
      <formula>3</formula>
    </cfRule>
  </conditionalFormatting>
  <conditionalFormatting sqref="AB144:AD144 AC140:AC143">
    <cfRule type="beginsWith" dxfId="9115" priority="6196" operator="beginsWith" text="S">
      <formula>LEFT(AB140,LEN("S"))="S"</formula>
    </cfRule>
    <cfRule type="containsText" dxfId="9114" priority="6197" operator="containsText" text="D">
      <formula>NOT(ISERROR(SEARCH("D",AB140)))</formula>
    </cfRule>
    <cfRule type="cellIs" dxfId="9113" priority="6198" operator="equal">
      <formula>1</formula>
    </cfRule>
  </conditionalFormatting>
  <conditionalFormatting sqref="AB144:AD144 AC140:AC143">
    <cfRule type="expression" dxfId="9112" priority="6199">
      <formula>$E140="sob"</formula>
    </cfRule>
    <cfRule type="expression" dxfId="9111" priority="6200">
      <formula>$E140="nie"</formula>
    </cfRule>
  </conditionalFormatting>
  <conditionalFormatting sqref="AB144:AD144 AC140:AC143">
    <cfRule type="timePeriod" dxfId="9110" priority="6195" timePeriod="today">
      <formula>FLOOR(AB140,1)=TODAY()</formula>
    </cfRule>
  </conditionalFormatting>
  <conditionalFormatting sqref="AB144:AD144 AC140:AC143">
    <cfRule type="cellIs" dxfId="9109" priority="6194" operator="equal">
      <formula>2</formula>
    </cfRule>
  </conditionalFormatting>
  <conditionalFormatting sqref="AB144:AD144 AC140:AC143">
    <cfRule type="cellIs" dxfId="9108" priority="6193" operator="equal">
      <formula>3</formula>
    </cfRule>
  </conditionalFormatting>
  <conditionalFormatting sqref="AC147:AC150 AC151:AD151">
    <cfRule type="beginsWith" dxfId="9107" priority="6188" operator="beginsWith" text="S">
      <formula>LEFT(AC147,LEN("S"))="S"</formula>
    </cfRule>
    <cfRule type="containsText" dxfId="9106" priority="6189" operator="containsText" text="D">
      <formula>NOT(ISERROR(SEARCH("D",AC147)))</formula>
    </cfRule>
    <cfRule type="cellIs" dxfId="9105" priority="6190" operator="equal">
      <formula>1</formula>
    </cfRule>
  </conditionalFormatting>
  <conditionalFormatting sqref="AC147:AC150 AC151:AD151">
    <cfRule type="expression" dxfId="9104" priority="6191">
      <formula>$E147="sob"</formula>
    </cfRule>
    <cfRule type="expression" dxfId="9103" priority="6192">
      <formula>$E147="nie"</formula>
    </cfRule>
  </conditionalFormatting>
  <conditionalFormatting sqref="AC147:AC150 AC151:AD151">
    <cfRule type="timePeriod" dxfId="9102" priority="6187" timePeriod="today">
      <formula>FLOOR(AC147,1)=TODAY()</formula>
    </cfRule>
  </conditionalFormatting>
  <conditionalFormatting sqref="AC147:AC150 AC151:AD151">
    <cfRule type="cellIs" dxfId="9101" priority="6186" operator="equal">
      <formula>2</formula>
    </cfRule>
  </conditionalFormatting>
  <conditionalFormatting sqref="AC147:AC150 AC151:AD151">
    <cfRule type="cellIs" dxfId="9100" priority="6185" operator="equal">
      <formula>3</formula>
    </cfRule>
  </conditionalFormatting>
  <conditionalFormatting sqref="AC154:AC156">
    <cfRule type="beginsWith" dxfId="9099" priority="6180" operator="beginsWith" text="S">
      <formula>LEFT(AC154,LEN("S"))="S"</formula>
    </cfRule>
    <cfRule type="containsText" dxfId="9098" priority="6181" operator="containsText" text="D">
      <formula>NOT(ISERROR(SEARCH("D",AC154)))</formula>
    </cfRule>
    <cfRule type="cellIs" dxfId="9097" priority="6182" operator="equal">
      <formula>1</formula>
    </cfRule>
  </conditionalFormatting>
  <conditionalFormatting sqref="AC154:AC156">
    <cfRule type="expression" dxfId="9096" priority="6183">
      <formula>$E154="sob"</formula>
    </cfRule>
    <cfRule type="expression" dxfId="9095" priority="6184">
      <formula>$E154="nie"</formula>
    </cfRule>
  </conditionalFormatting>
  <conditionalFormatting sqref="AC154:AC156">
    <cfRule type="timePeriod" dxfId="9094" priority="6179" timePeriod="today">
      <formula>FLOOR(AC154,1)=TODAY()</formula>
    </cfRule>
  </conditionalFormatting>
  <conditionalFormatting sqref="AC154:AC156">
    <cfRule type="cellIs" dxfId="9093" priority="6178" operator="equal">
      <formula>2</formula>
    </cfRule>
  </conditionalFormatting>
  <conditionalFormatting sqref="AC154:AC156">
    <cfRule type="cellIs" dxfId="9092" priority="6177" operator="equal">
      <formula>3</formula>
    </cfRule>
  </conditionalFormatting>
  <conditionalFormatting sqref="AB158:AD158">
    <cfRule type="beginsWith" dxfId="9091" priority="6172" operator="beginsWith" text="S">
      <formula>LEFT(AB158,LEN("S"))="S"</formula>
    </cfRule>
    <cfRule type="containsText" dxfId="9090" priority="6173" operator="containsText" text="D">
      <formula>NOT(ISERROR(SEARCH("D",AB158)))</formula>
    </cfRule>
    <cfRule type="cellIs" dxfId="9089" priority="6174" operator="equal">
      <formula>1</formula>
    </cfRule>
  </conditionalFormatting>
  <conditionalFormatting sqref="AB158:AD158">
    <cfRule type="expression" dxfId="9088" priority="6175">
      <formula>$E158="sob"</formula>
    </cfRule>
    <cfRule type="expression" dxfId="9087" priority="6176">
      <formula>$E158="nie"</formula>
    </cfRule>
  </conditionalFormatting>
  <conditionalFormatting sqref="AB158:AD158">
    <cfRule type="timePeriod" dxfId="9086" priority="6171" timePeriod="today">
      <formula>FLOOR(AB158,1)=TODAY()</formula>
    </cfRule>
  </conditionalFormatting>
  <conditionalFormatting sqref="AB158:AD158">
    <cfRule type="cellIs" dxfId="9085" priority="6170" operator="equal">
      <formula>2</formula>
    </cfRule>
  </conditionalFormatting>
  <conditionalFormatting sqref="AB158:AD158">
    <cfRule type="cellIs" dxfId="9084" priority="6169" operator="equal">
      <formula>3</formula>
    </cfRule>
  </conditionalFormatting>
  <conditionalFormatting sqref="AB165:AD165 AC161:AC164">
    <cfRule type="beginsWith" dxfId="9083" priority="6164" operator="beginsWith" text="S">
      <formula>LEFT(AB161,LEN("S"))="S"</formula>
    </cfRule>
    <cfRule type="containsText" dxfId="9082" priority="6165" operator="containsText" text="D">
      <formula>NOT(ISERROR(SEARCH("D",AB161)))</formula>
    </cfRule>
    <cfRule type="cellIs" dxfId="9081" priority="6166" operator="equal">
      <formula>1</formula>
    </cfRule>
  </conditionalFormatting>
  <conditionalFormatting sqref="AB165:AD165 AC161:AC164">
    <cfRule type="expression" dxfId="9080" priority="6167">
      <formula>$E161="sob"</formula>
    </cfRule>
    <cfRule type="expression" dxfId="9079" priority="6168">
      <formula>$E161="nie"</formula>
    </cfRule>
  </conditionalFormatting>
  <conditionalFormatting sqref="AB165:AD165 AC161:AC164">
    <cfRule type="timePeriod" dxfId="9078" priority="6163" timePeriod="today">
      <formula>FLOOR(AB161,1)=TODAY()</formula>
    </cfRule>
  </conditionalFormatting>
  <conditionalFormatting sqref="AB165:AD165 AC161:AC164">
    <cfRule type="cellIs" dxfId="9077" priority="6162" operator="equal">
      <formula>2</formula>
    </cfRule>
  </conditionalFormatting>
  <conditionalFormatting sqref="AB165:AD165 AC161:AC164">
    <cfRule type="cellIs" dxfId="9076" priority="6161" operator="equal">
      <formula>3</formula>
    </cfRule>
  </conditionalFormatting>
  <conditionalFormatting sqref="V158">
    <cfRule type="beginsWith" dxfId="9075" priority="6156" operator="beginsWith" text="S">
      <formula>LEFT(V158,LEN("S"))="S"</formula>
    </cfRule>
    <cfRule type="containsText" dxfId="9074" priority="6157" operator="containsText" text="D">
      <formula>NOT(ISERROR(SEARCH("D",V158)))</formula>
    </cfRule>
    <cfRule type="cellIs" dxfId="9073" priority="6158" operator="equal">
      <formula>1</formula>
    </cfRule>
  </conditionalFormatting>
  <conditionalFormatting sqref="V158">
    <cfRule type="expression" dxfId="9072" priority="6159">
      <formula>$E158="sob"</formula>
    </cfRule>
    <cfRule type="expression" dxfId="9071" priority="6160">
      <formula>$E158="nie"</formula>
    </cfRule>
  </conditionalFormatting>
  <conditionalFormatting sqref="V158">
    <cfRule type="timePeriod" dxfId="9070" priority="6155" timePeriod="today">
      <formula>FLOOR(V158,1)=TODAY()</formula>
    </cfRule>
  </conditionalFormatting>
  <conditionalFormatting sqref="V158">
    <cfRule type="cellIs" dxfId="9069" priority="6154" operator="equal">
      <formula>2</formula>
    </cfRule>
  </conditionalFormatting>
  <conditionalFormatting sqref="V158">
    <cfRule type="cellIs" dxfId="9068" priority="6153" operator="equal">
      <formula>3</formula>
    </cfRule>
  </conditionalFormatting>
  <conditionalFormatting sqref="U158">
    <cfRule type="beginsWith" dxfId="9067" priority="6148" operator="beginsWith" text="S">
      <formula>LEFT(U158,LEN("S"))="S"</formula>
    </cfRule>
    <cfRule type="containsText" dxfId="9066" priority="6149" operator="containsText" text="D">
      <formula>NOT(ISERROR(SEARCH("D",U158)))</formula>
    </cfRule>
    <cfRule type="cellIs" dxfId="9065" priority="6150" operator="equal">
      <formula>1</formula>
    </cfRule>
  </conditionalFormatting>
  <conditionalFormatting sqref="U158">
    <cfRule type="expression" dxfId="9064" priority="6151">
      <formula>$E158="sob"</formula>
    </cfRule>
    <cfRule type="expression" dxfId="9063" priority="6152">
      <formula>$E158="nie"</formula>
    </cfRule>
  </conditionalFormatting>
  <conditionalFormatting sqref="U158">
    <cfRule type="timePeriod" dxfId="9062" priority="6147" timePeriod="today">
      <formula>FLOOR(U158,1)=TODAY()</formula>
    </cfRule>
  </conditionalFormatting>
  <conditionalFormatting sqref="U158">
    <cfRule type="cellIs" dxfId="9061" priority="6146" operator="equal">
      <formula>2</formula>
    </cfRule>
  </conditionalFormatting>
  <conditionalFormatting sqref="U158">
    <cfRule type="cellIs" dxfId="9060" priority="6145" operator="equal">
      <formula>3</formula>
    </cfRule>
  </conditionalFormatting>
  <conditionalFormatting sqref="AC170:AD170 AC168:AC169 AB172:AD172 AC171">
    <cfRule type="beginsWith" dxfId="9059" priority="6140" operator="beginsWith" text="S">
      <formula>LEFT(AB168,LEN("S"))="S"</formula>
    </cfRule>
    <cfRule type="containsText" dxfId="9058" priority="6141" operator="containsText" text="D">
      <formula>NOT(ISERROR(SEARCH("D",AB168)))</formula>
    </cfRule>
    <cfRule type="cellIs" dxfId="9057" priority="6142" operator="equal">
      <formula>1</formula>
    </cfRule>
  </conditionalFormatting>
  <conditionalFormatting sqref="AC170:AD170 AC168:AC169 AB172:AD172 AC171">
    <cfRule type="expression" dxfId="9056" priority="6143">
      <formula>$E168="sob"</formula>
    </cfRule>
    <cfRule type="expression" dxfId="9055" priority="6144">
      <formula>$E168="nie"</formula>
    </cfRule>
  </conditionalFormatting>
  <conditionalFormatting sqref="AC170:AD170 AC168:AC169 AB172:AD172 AC171">
    <cfRule type="timePeriod" dxfId="9054" priority="6139" timePeriod="today">
      <formula>FLOOR(AB168,1)=TODAY()</formula>
    </cfRule>
  </conditionalFormatting>
  <conditionalFormatting sqref="AC170:AD170 AC168:AC169 AB172:AD172 AC171">
    <cfRule type="cellIs" dxfId="9053" priority="6138" operator="equal">
      <formula>2</formula>
    </cfRule>
  </conditionalFormatting>
  <conditionalFormatting sqref="AC170:AD170 AC168:AC169 AB172:AD172 AC171">
    <cfRule type="cellIs" dxfId="9052" priority="6137" operator="equal">
      <formula>3</formula>
    </cfRule>
  </conditionalFormatting>
  <conditionalFormatting sqref="K154">
    <cfRule type="beginsWith" dxfId="9051" priority="6132" operator="beginsWith" text="S">
      <formula>LEFT(K154,LEN("S"))="S"</formula>
    </cfRule>
    <cfRule type="containsText" dxfId="9050" priority="6133" operator="containsText" text="D">
      <formula>NOT(ISERROR(SEARCH("D",K154)))</formula>
    </cfRule>
    <cfRule type="cellIs" dxfId="9049" priority="6134" operator="equal">
      <formula>1</formula>
    </cfRule>
  </conditionalFormatting>
  <conditionalFormatting sqref="K154">
    <cfRule type="expression" dxfId="9048" priority="6135">
      <formula>$E154="sob"</formula>
    </cfRule>
    <cfRule type="expression" dxfId="9047" priority="6136">
      <formula>$E154="nie"</formula>
    </cfRule>
  </conditionalFormatting>
  <conditionalFormatting sqref="K154">
    <cfRule type="timePeriod" dxfId="9046" priority="6131" timePeriod="today">
      <formula>FLOOR(K154,1)=TODAY()</formula>
    </cfRule>
  </conditionalFormatting>
  <conditionalFormatting sqref="K154">
    <cfRule type="cellIs" dxfId="9045" priority="6130" operator="equal">
      <formula>2</formula>
    </cfRule>
  </conditionalFormatting>
  <conditionalFormatting sqref="K154">
    <cfRule type="cellIs" dxfId="9044" priority="6129" operator="equal">
      <formula>3</formula>
    </cfRule>
  </conditionalFormatting>
  <conditionalFormatting sqref="K155">
    <cfRule type="beginsWith" dxfId="9043" priority="6124" operator="beginsWith" text="S">
      <formula>LEFT(K155,LEN("S"))="S"</formula>
    </cfRule>
    <cfRule type="containsText" dxfId="9042" priority="6125" operator="containsText" text="D">
      <formula>NOT(ISERROR(SEARCH("D",K155)))</formula>
    </cfRule>
    <cfRule type="cellIs" dxfId="9041" priority="6126" operator="equal">
      <formula>1</formula>
    </cfRule>
  </conditionalFormatting>
  <conditionalFormatting sqref="K155">
    <cfRule type="expression" dxfId="9040" priority="6127">
      <formula>$E155="sob"</formula>
    </cfRule>
    <cfRule type="expression" dxfId="9039" priority="6128">
      <formula>$E155="nie"</formula>
    </cfRule>
  </conditionalFormatting>
  <conditionalFormatting sqref="K155">
    <cfRule type="timePeriod" dxfId="9038" priority="6123" timePeriod="today">
      <formula>FLOOR(K155,1)=TODAY()</formula>
    </cfRule>
  </conditionalFormatting>
  <conditionalFormatting sqref="K155">
    <cfRule type="cellIs" dxfId="9037" priority="6122" operator="equal">
      <formula>2</formula>
    </cfRule>
  </conditionalFormatting>
  <conditionalFormatting sqref="K155">
    <cfRule type="cellIs" dxfId="9036" priority="6121" operator="equal">
      <formula>3</formula>
    </cfRule>
  </conditionalFormatting>
  <conditionalFormatting sqref="K156">
    <cfRule type="beginsWith" dxfId="9035" priority="6116" operator="beginsWith" text="S">
      <formula>LEFT(K156,LEN("S"))="S"</formula>
    </cfRule>
    <cfRule type="containsText" dxfId="9034" priority="6117" operator="containsText" text="D">
      <formula>NOT(ISERROR(SEARCH("D",K156)))</formula>
    </cfRule>
    <cfRule type="cellIs" dxfId="9033" priority="6118" operator="equal">
      <formula>1</formula>
    </cfRule>
  </conditionalFormatting>
  <conditionalFormatting sqref="K156">
    <cfRule type="expression" dxfId="9032" priority="6119">
      <formula>$E156="sob"</formula>
    </cfRule>
    <cfRule type="expression" dxfId="9031" priority="6120">
      <formula>$E156="nie"</formula>
    </cfRule>
  </conditionalFormatting>
  <conditionalFormatting sqref="K156">
    <cfRule type="timePeriod" dxfId="9030" priority="6115" timePeriod="today">
      <formula>FLOOR(K156,1)=TODAY()</formula>
    </cfRule>
  </conditionalFormatting>
  <conditionalFormatting sqref="K156">
    <cfRule type="cellIs" dxfId="9029" priority="6114" operator="equal">
      <formula>2</formula>
    </cfRule>
  </conditionalFormatting>
  <conditionalFormatting sqref="K156">
    <cfRule type="cellIs" dxfId="9028" priority="6113" operator="equal">
      <formula>3</formula>
    </cfRule>
  </conditionalFormatting>
  <conditionalFormatting sqref="K162">
    <cfRule type="beginsWith" dxfId="9027" priority="6108" operator="beginsWith" text="S">
      <formula>LEFT(K162,LEN("S"))="S"</formula>
    </cfRule>
    <cfRule type="containsText" dxfId="9026" priority="6109" operator="containsText" text="D">
      <formula>NOT(ISERROR(SEARCH("D",K162)))</formula>
    </cfRule>
    <cfRule type="cellIs" dxfId="9025" priority="6110" operator="equal">
      <formula>1</formula>
    </cfRule>
  </conditionalFormatting>
  <conditionalFormatting sqref="K162">
    <cfRule type="expression" dxfId="9024" priority="6111">
      <formula>$E162="sob"</formula>
    </cfRule>
    <cfRule type="expression" dxfId="9023" priority="6112">
      <formula>$E162="nie"</formula>
    </cfRule>
  </conditionalFormatting>
  <conditionalFormatting sqref="K162">
    <cfRule type="timePeriod" dxfId="9022" priority="6107" timePeriod="today">
      <formula>FLOOR(K162,1)=TODAY()</formula>
    </cfRule>
  </conditionalFormatting>
  <conditionalFormatting sqref="K162">
    <cfRule type="cellIs" dxfId="9021" priority="6106" operator="equal">
      <formula>2</formula>
    </cfRule>
  </conditionalFormatting>
  <conditionalFormatting sqref="K162">
    <cfRule type="cellIs" dxfId="9020" priority="6105" operator="equal">
      <formula>3</formula>
    </cfRule>
  </conditionalFormatting>
  <conditionalFormatting sqref="K163">
    <cfRule type="beginsWith" dxfId="9019" priority="6100" operator="beginsWith" text="S">
      <formula>LEFT(K163,LEN("S"))="S"</formula>
    </cfRule>
    <cfRule type="containsText" dxfId="9018" priority="6101" operator="containsText" text="D">
      <formula>NOT(ISERROR(SEARCH("D",K163)))</formula>
    </cfRule>
    <cfRule type="cellIs" dxfId="9017" priority="6102" operator="equal">
      <formula>1</formula>
    </cfRule>
  </conditionalFormatting>
  <conditionalFormatting sqref="K163">
    <cfRule type="expression" dxfId="9016" priority="6103">
      <formula>$E163="sob"</formula>
    </cfRule>
    <cfRule type="expression" dxfId="9015" priority="6104">
      <formula>$E163="nie"</formula>
    </cfRule>
  </conditionalFormatting>
  <conditionalFormatting sqref="K163">
    <cfRule type="timePeriod" dxfId="9014" priority="6099" timePeriod="today">
      <formula>FLOOR(K163,1)=TODAY()</formula>
    </cfRule>
  </conditionalFormatting>
  <conditionalFormatting sqref="K163">
    <cfRule type="cellIs" dxfId="9013" priority="6098" operator="equal">
      <formula>2</formula>
    </cfRule>
  </conditionalFormatting>
  <conditionalFormatting sqref="K163">
    <cfRule type="cellIs" dxfId="9012" priority="6097" operator="equal">
      <formula>3</formula>
    </cfRule>
  </conditionalFormatting>
  <conditionalFormatting sqref="K164">
    <cfRule type="beginsWith" dxfId="9011" priority="6092" operator="beginsWith" text="S">
      <formula>LEFT(K164,LEN("S"))="S"</formula>
    </cfRule>
    <cfRule type="containsText" dxfId="9010" priority="6093" operator="containsText" text="D">
      <formula>NOT(ISERROR(SEARCH("D",K164)))</formula>
    </cfRule>
    <cfRule type="cellIs" dxfId="9009" priority="6094" operator="equal">
      <formula>1</formula>
    </cfRule>
  </conditionalFormatting>
  <conditionalFormatting sqref="K164">
    <cfRule type="expression" dxfId="9008" priority="6095">
      <formula>$E164="sob"</formula>
    </cfRule>
    <cfRule type="expression" dxfId="9007" priority="6096">
      <formula>$E164="nie"</formula>
    </cfRule>
  </conditionalFormatting>
  <conditionalFormatting sqref="K164">
    <cfRule type="timePeriod" dxfId="9006" priority="6091" timePeriod="today">
      <formula>FLOOR(K164,1)=TODAY()</formula>
    </cfRule>
  </conditionalFormatting>
  <conditionalFormatting sqref="K164">
    <cfRule type="cellIs" dxfId="9005" priority="6090" operator="equal">
      <formula>2</formula>
    </cfRule>
  </conditionalFormatting>
  <conditionalFormatting sqref="K164">
    <cfRule type="cellIs" dxfId="9004" priority="6089" operator="equal">
      <formula>3</formula>
    </cfRule>
  </conditionalFormatting>
  <conditionalFormatting sqref="K165">
    <cfRule type="beginsWith" dxfId="9003" priority="6084" operator="beginsWith" text="S">
      <formula>LEFT(K165,LEN("S"))="S"</formula>
    </cfRule>
    <cfRule type="containsText" dxfId="9002" priority="6085" operator="containsText" text="D">
      <formula>NOT(ISERROR(SEARCH("D",K165)))</formula>
    </cfRule>
    <cfRule type="cellIs" dxfId="9001" priority="6086" operator="equal">
      <formula>1</formula>
    </cfRule>
  </conditionalFormatting>
  <conditionalFormatting sqref="K165">
    <cfRule type="expression" dxfId="9000" priority="6087">
      <formula>$E165="sob"</formula>
    </cfRule>
    <cfRule type="expression" dxfId="8999" priority="6088">
      <formula>$E165="nie"</formula>
    </cfRule>
  </conditionalFormatting>
  <conditionalFormatting sqref="K165">
    <cfRule type="timePeriod" dxfId="8998" priority="6083" timePeriod="today">
      <formula>FLOOR(K165,1)=TODAY()</formula>
    </cfRule>
  </conditionalFormatting>
  <conditionalFormatting sqref="K165">
    <cfRule type="cellIs" dxfId="8997" priority="6082" operator="equal">
      <formula>2</formula>
    </cfRule>
  </conditionalFormatting>
  <conditionalFormatting sqref="K165">
    <cfRule type="cellIs" dxfId="8996" priority="6081" operator="equal">
      <formula>3</formula>
    </cfRule>
  </conditionalFormatting>
  <conditionalFormatting sqref="U165">
    <cfRule type="beginsWith" dxfId="8995" priority="6076" operator="beginsWith" text="S">
      <formula>LEFT(U165,LEN("S"))="S"</formula>
    </cfRule>
    <cfRule type="containsText" dxfId="8994" priority="6077" operator="containsText" text="D">
      <formula>NOT(ISERROR(SEARCH("D",U165)))</formula>
    </cfRule>
    <cfRule type="cellIs" dxfId="8993" priority="6078" operator="equal">
      <formula>1</formula>
    </cfRule>
  </conditionalFormatting>
  <conditionalFormatting sqref="U165">
    <cfRule type="expression" dxfId="8992" priority="6079">
      <formula>$E165="sob"</formula>
    </cfRule>
    <cfRule type="expression" dxfId="8991" priority="6080">
      <formula>$E165="nie"</formula>
    </cfRule>
  </conditionalFormatting>
  <conditionalFormatting sqref="U165">
    <cfRule type="timePeriod" dxfId="8990" priority="6075" timePeriod="today">
      <formula>FLOOR(U165,1)=TODAY()</formula>
    </cfRule>
  </conditionalFormatting>
  <conditionalFormatting sqref="U165">
    <cfRule type="cellIs" dxfId="8989" priority="6074" operator="equal">
      <formula>2</formula>
    </cfRule>
  </conditionalFormatting>
  <conditionalFormatting sqref="U165">
    <cfRule type="cellIs" dxfId="8988" priority="6073" operator="equal">
      <formula>3</formula>
    </cfRule>
  </conditionalFormatting>
  <conditionalFormatting sqref="AC175">
    <cfRule type="beginsWith" dxfId="8987" priority="6068" operator="beginsWith" text="S">
      <formula>LEFT(AC175,LEN("S"))="S"</formula>
    </cfRule>
    <cfRule type="containsText" dxfId="8986" priority="6069" operator="containsText" text="D">
      <formula>NOT(ISERROR(SEARCH("D",AC175)))</formula>
    </cfRule>
    <cfRule type="cellIs" dxfId="8985" priority="6070" operator="equal">
      <formula>1</formula>
    </cfRule>
  </conditionalFormatting>
  <conditionalFormatting sqref="AC175">
    <cfRule type="expression" dxfId="8984" priority="6071">
      <formula>$E175="sob"</formula>
    </cfRule>
    <cfRule type="expression" dxfId="8983" priority="6072">
      <formula>$E175="nie"</formula>
    </cfRule>
  </conditionalFormatting>
  <conditionalFormatting sqref="AC175">
    <cfRule type="timePeriod" dxfId="8982" priority="6067" timePeriod="today">
      <formula>FLOOR(AC175,1)=TODAY()</formula>
    </cfRule>
  </conditionalFormatting>
  <conditionalFormatting sqref="AC175">
    <cfRule type="cellIs" dxfId="8981" priority="6066" operator="equal">
      <formula>2</formula>
    </cfRule>
  </conditionalFormatting>
  <conditionalFormatting sqref="AC175">
    <cfRule type="cellIs" dxfId="8980" priority="6065" operator="equal">
      <formula>3</formula>
    </cfRule>
  </conditionalFormatting>
  <conditionalFormatting sqref="AB179:AD179 AC176:AC178">
    <cfRule type="beginsWith" dxfId="8979" priority="6060" operator="beginsWith" text="S">
      <formula>LEFT(AB176,LEN("S"))="S"</formula>
    </cfRule>
    <cfRule type="containsText" dxfId="8978" priority="6061" operator="containsText" text="D">
      <formula>NOT(ISERROR(SEARCH("D",AB176)))</formula>
    </cfRule>
    <cfRule type="cellIs" dxfId="8977" priority="6062" operator="equal">
      <formula>1</formula>
    </cfRule>
  </conditionalFormatting>
  <conditionalFormatting sqref="AB179:AD179 AC176:AC178">
    <cfRule type="expression" dxfId="8976" priority="6063">
      <formula>$E176="sob"</formula>
    </cfRule>
    <cfRule type="expression" dxfId="8975" priority="6064">
      <formula>$E176="nie"</formula>
    </cfRule>
  </conditionalFormatting>
  <conditionalFormatting sqref="AB179:AD179 AC176:AC178">
    <cfRule type="timePeriod" dxfId="8974" priority="6059" timePeriod="today">
      <formula>FLOOR(AB176,1)=TODAY()</formula>
    </cfRule>
  </conditionalFormatting>
  <conditionalFormatting sqref="AB179:AD179 AC176:AC178">
    <cfRule type="cellIs" dxfId="8973" priority="6058" operator="equal">
      <formula>2</formula>
    </cfRule>
  </conditionalFormatting>
  <conditionalFormatting sqref="AB179:AD179 AC176:AC178">
    <cfRule type="cellIs" dxfId="8972" priority="6057" operator="equal">
      <formula>3</formula>
    </cfRule>
  </conditionalFormatting>
  <conditionalFormatting sqref="AC182:AC184">
    <cfRule type="beginsWith" dxfId="8971" priority="6052" operator="beginsWith" text="S">
      <formula>LEFT(AC182,LEN("S"))="S"</formula>
    </cfRule>
    <cfRule type="containsText" dxfId="8970" priority="6053" operator="containsText" text="D">
      <formula>NOT(ISERROR(SEARCH("D",AC182)))</formula>
    </cfRule>
    <cfRule type="cellIs" dxfId="8969" priority="6054" operator="equal">
      <formula>1</formula>
    </cfRule>
  </conditionalFormatting>
  <conditionalFormatting sqref="AC182:AC184">
    <cfRule type="expression" dxfId="8968" priority="6055">
      <formula>$E182="sob"</formula>
    </cfRule>
    <cfRule type="expression" dxfId="8967" priority="6056">
      <formula>$E182="nie"</formula>
    </cfRule>
  </conditionalFormatting>
  <conditionalFormatting sqref="AC182:AC184">
    <cfRule type="timePeriod" dxfId="8966" priority="6051" timePeriod="today">
      <formula>FLOOR(AC182,1)=TODAY()</formula>
    </cfRule>
  </conditionalFormatting>
  <conditionalFormatting sqref="AC182:AC184">
    <cfRule type="cellIs" dxfId="8965" priority="6050" operator="equal">
      <formula>2</formula>
    </cfRule>
  </conditionalFormatting>
  <conditionalFormatting sqref="AC182:AC184">
    <cfRule type="cellIs" dxfId="8964" priority="6049" operator="equal">
      <formula>3</formula>
    </cfRule>
  </conditionalFormatting>
  <conditionalFormatting sqref="V200">
    <cfRule type="beginsWith" dxfId="8963" priority="6044" operator="beginsWith" text="S">
      <formula>LEFT(V200,LEN("S"))="S"</formula>
    </cfRule>
    <cfRule type="containsText" dxfId="8962" priority="6045" operator="containsText" text="D">
      <formula>NOT(ISERROR(SEARCH("D",V200)))</formula>
    </cfRule>
    <cfRule type="cellIs" dxfId="8961" priority="6046" operator="equal">
      <formula>1</formula>
    </cfRule>
  </conditionalFormatting>
  <conditionalFormatting sqref="V200">
    <cfRule type="expression" dxfId="8960" priority="6047">
      <formula>$E200="sob"</formula>
    </cfRule>
    <cfRule type="expression" dxfId="8959" priority="6048">
      <formula>$E200="nie"</formula>
    </cfRule>
  </conditionalFormatting>
  <conditionalFormatting sqref="V200">
    <cfRule type="timePeriod" dxfId="8958" priority="6043" timePeriod="today">
      <formula>FLOOR(V200,1)=TODAY()</formula>
    </cfRule>
  </conditionalFormatting>
  <conditionalFormatting sqref="V200">
    <cfRule type="cellIs" dxfId="8957" priority="6042" operator="equal">
      <formula>2</formula>
    </cfRule>
  </conditionalFormatting>
  <conditionalFormatting sqref="V200">
    <cfRule type="cellIs" dxfId="8956" priority="6041" operator="equal">
      <formula>3</formula>
    </cfRule>
  </conditionalFormatting>
  <conditionalFormatting sqref="V170 V172">
    <cfRule type="beginsWith" dxfId="8955" priority="6036" operator="beginsWith" text="S">
      <formula>LEFT(V170,LEN("S"))="S"</formula>
    </cfRule>
    <cfRule type="containsText" dxfId="8954" priority="6037" operator="containsText" text="D">
      <formula>NOT(ISERROR(SEARCH("D",V170)))</formula>
    </cfRule>
    <cfRule type="cellIs" dxfId="8953" priority="6038" operator="equal">
      <formula>1</formula>
    </cfRule>
  </conditionalFormatting>
  <conditionalFormatting sqref="V170 V172">
    <cfRule type="expression" dxfId="8952" priority="6039">
      <formula>$E170="sob"</formula>
    </cfRule>
    <cfRule type="expression" dxfId="8951" priority="6040">
      <formula>$E170="nie"</formula>
    </cfRule>
  </conditionalFormatting>
  <conditionalFormatting sqref="V170 V172">
    <cfRule type="timePeriod" dxfId="8950" priority="6035" timePeriod="today">
      <formula>FLOOR(V170,1)=TODAY()</formula>
    </cfRule>
  </conditionalFormatting>
  <conditionalFormatting sqref="V170 V172">
    <cfRule type="cellIs" dxfId="8949" priority="6034" operator="equal">
      <formula>2</formula>
    </cfRule>
  </conditionalFormatting>
  <conditionalFormatting sqref="V170 V172">
    <cfRule type="cellIs" dxfId="8948" priority="6033" operator="equal">
      <formula>3</formula>
    </cfRule>
  </conditionalFormatting>
  <conditionalFormatting sqref="V165">
    <cfRule type="beginsWith" dxfId="8947" priority="6028" operator="beginsWith" text="S">
      <formula>LEFT(V165,LEN("S"))="S"</formula>
    </cfRule>
    <cfRule type="containsText" dxfId="8946" priority="6029" operator="containsText" text="D">
      <formula>NOT(ISERROR(SEARCH("D",V165)))</formula>
    </cfRule>
    <cfRule type="cellIs" dxfId="8945" priority="6030" operator="equal">
      <formula>1</formula>
    </cfRule>
  </conditionalFormatting>
  <conditionalFormatting sqref="V165">
    <cfRule type="expression" dxfId="8944" priority="6031">
      <formula>$E165="sob"</formula>
    </cfRule>
    <cfRule type="expression" dxfId="8943" priority="6032">
      <formula>$E165="nie"</formula>
    </cfRule>
  </conditionalFormatting>
  <conditionalFormatting sqref="V165">
    <cfRule type="timePeriod" dxfId="8942" priority="6027" timePeriod="today">
      <formula>FLOOR(V165,1)=TODAY()</formula>
    </cfRule>
  </conditionalFormatting>
  <conditionalFormatting sqref="V165">
    <cfRule type="cellIs" dxfId="8941" priority="6026" operator="equal">
      <formula>2</formula>
    </cfRule>
  </conditionalFormatting>
  <conditionalFormatting sqref="V165">
    <cfRule type="cellIs" dxfId="8940" priority="6025" operator="equal">
      <formula>3</formula>
    </cfRule>
  </conditionalFormatting>
  <conditionalFormatting sqref="U172">
    <cfRule type="beginsWith" dxfId="8939" priority="6020" operator="beginsWith" text="S">
      <formula>LEFT(U172,LEN("S"))="S"</formula>
    </cfRule>
    <cfRule type="containsText" dxfId="8938" priority="6021" operator="containsText" text="D">
      <formula>NOT(ISERROR(SEARCH("D",U172)))</formula>
    </cfRule>
    <cfRule type="cellIs" dxfId="8937" priority="6022" operator="equal">
      <formula>1</formula>
    </cfRule>
  </conditionalFormatting>
  <conditionalFormatting sqref="U172">
    <cfRule type="expression" dxfId="8936" priority="6023">
      <formula>$E172="sob"</formula>
    </cfRule>
    <cfRule type="expression" dxfId="8935" priority="6024">
      <formula>$E172="nie"</formula>
    </cfRule>
  </conditionalFormatting>
  <conditionalFormatting sqref="U172">
    <cfRule type="timePeriod" dxfId="8934" priority="6019" timePeriod="today">
      <formula>FLOOR(U172,1)=TODAY()</formula>
    </cfRule>
  </conditionalFormatting>
  <conditionalFormatting sqref="U172">
    <cfRule type="cellIs" dxfId="8933" priority="6018" operator="equal">
      <formula>2</formula>
    </cfRule>
  </conditionalFormatting>
  <conditionalFormatting sqref="U172">
    <cfRule type="cellIs" dxfId="8932" priority="6017" operator="equal">
      <formula>3</formula>
    </cfRule>
  </conditionalFormatting>
  <conditionalFormatting sqref="U170">
    <cfRule type="beginsWith" dxfId="8931" priority="6012" operator="beginsWith" text="S">
      <formula>LEFT(U170,LEN("S"))="S"</formula>
    </cfRule>
    <cfRule type="containsText" dxfId="8930" priority="6013" operator="containsText" text="D">
      <formula>NOT(ISERROR(SEARCH("D",U170)))</formula>
    </cfRule>
    <cfRule type="cellIs" dxfId="8929" priority="6014" operator="equal">
      <formula>1</formula>
    </cfRule>
  </conditionalFormatting>
  <conditionalFormatting sqref="U170">
    <cfRule type="expression" dxfId="8928" priority="6015">
      <formula>$E170="sob"</formula>
    </cfRule>
    <cfRule type="expression" dxfId="8927" priority="6016">
      <formula>$E170="nie"</formula>
    </cfRule>
  </conditionalFormatting>
  <conditionalFormatting sqref="U170">
    <cfRule type="timePeriod" dxfId="8926" priority="6011" timePeriod="today">
      <formula>FLOOR(U170,1)=TODAY()</formula>
    </cfRule>
  </conditionalFormatting>
  <conditionalFormatting sqref="U170">
    <cfRule type="cellIs" dxfId="8925" priority="6010" operator="equal">
      <formula>2</formula>
    </cfRule>
  </conditionalFormatting>
  <conditionalFormatting sqref="U170">
    <cfRule type="cellIs" dxfId="8924" priority="6009" operator="equal">
      <formula>3</formula>
    </cfRule>
  </conditionalFormatting>
  <conditionalFormatting sqref="U179">
    <cfRule type="beginsWith" dxfId="8923" priority="6004" operator="beginsWith" text="S">
      <formula>LEFT(U179,LEN("S"))="S"</formula>
    </cfRule>
    <cfRule type="containsText" dxfId="8922" priority="6005" operator="containsText" text="D">
      <formula>NOT(ISERROR(SEARCH("D",U179)))</formula>
    </cfRule>
    <cfRule type="cellIs" dxfId="8921" priority="6006" operator="equal">
      <formula>1</formula>
    </cfRule>
  </conditionalFormatting>
  <conditionalFormatting sqref="U179">
    <cfRule type="expression" dxfId="8920" priority="6007">
      <formula>$E179="sob"</formula>
    </cfRule>
    <cfRule type="expression" dxfId="8919" priority="6008">
      <formula>$E179="nie"</formula>
    </cfRule>
  </conditionalFormatting>
  <conditionalFormatting sqref="U179">
    <cfRule type="timePeriod" dxfId="8918" priority="6003" timePeriod="today">
      <formula>FLOOR(U179,1)=TODAY()</formula>
    </cfRule>
  </conditionalFormatting>
  <conditionalFormatting sqref="U179">
    <cfRule type="cellIs" dxfId="8917" priority="6002" operator="equal">
      <formula>2</formula>
    </cfRule>
  </conditionalFormatting>
  <conditionalFormatting sqref="U179">
    <cfRule type="cellIs" dxfId="8916" priority="6001" operator="equal">
      <formula>3</formula>
    </cfRule>
  </conditionalFormatting>
  <conditionalFormatting sqref="AA203">
    <cfRule type="beginsWith" dxfId="8915" priority="5996" operator="beginsWith" text="S">
      <formula>LEFT(AA203,LEN("S"))="S"</formula>
    </cfRule>
    <cfRule type="containsText" dxfId="8914" priority="5997" operator="containsText" text="D">
      <formula>NOT(ISERROR(SEARCH("D",AA203)))</formula>
    </cfRule>
    <cfRule type="cellIs" dxfId="8913" priority="5998" operator="equal">
      <formula>1</formula>
    </cfRule>
  </conditionalFormatting>
  <conditionalFormatting sqref="AA203">
    <cfRule type="expression" dxfId="8912" priority="5999">
      <formula>$E203="sob"</formula>
    </cfRule>
    <cfRule type="expression" dxfId="8911" priority="6000">
      <formula>$E203="nie"</formula>
    </cfRule>
  </conditionalFormatting>
  <conditionalFormatting sqref="AA203">
    <cfRule type="timePeriod" dxfId="8910" priority="5995" timePeriod="today">
      <formula>FLOOR(AA203,1)=TODAY()</formula>
    </cfRule>
  </conditionalFormatting>
  <conditionalFormatting sqref="AA203">
    <cfRule type="cellIs" dxfId="8909" priority="5994" operator="equal">
      <formula>2</formula>
    </cfRule>
  </conditionalFormatting>
  <conditionalFormatting sqref="AA203">
    <cfRule type="cellIs" dxfId="8908" priority="5993" operator="equal">
      <formula>3</formula>
    </cfRule>
  </conditionalFormatting>
  <conditionalFormatting sqref="Z189:Z191">
    <cfRule type="beginsWith" dxfId="8907" priority="5988" operator="beginsWith" text="S">
      <formula>LEFT(Z189,LEN("S"))="S"</formula>
    </cfRule>
    <cfRule type="containsText" dxfId="8906" priority="5989" operator="containsText" text="D">
      <formula>NOT(ISERROR(SEARCH("D",Z189)))</formula>
    </cfRule>
    <cfRule type="cellIs" dxfId="8905" priority="5990" operator="equal">
      <formula>1</formula>
    </cfRule>
  </conditionalFormatting>
  <conditionalFormatting sqref="Z189:Z191">
    <cfRule type="expression" dxfId="8904" priority="5991">
      <formula>$E189="sob"</formula>
    </cfRule>
    <cfRule type="expression" dxfId="8903" priority="5992">
      <formula>$E189="nie"</formula>
    </cfRule>
  </conditionalFormatting>
  <conditionalFormatting sqref="Z189:Z191">
    <cfRule type="timePeriod" dxfId="8902" priority="5987" timePeriod="today">
      <formula>FLOOR(Z189,1)=TODAY()</formula>
    </cfRule>
  </conditionalFormatting>
  <conditionalFormatting sqref="Z189:Z191">
    <cfRule type="cellIs" dxfId="8901" priority="5986" operator="equal">
      <formula>2</formula>
    </cfRule>
  </conditionalFormatting>
  <conditionalFormatting sqref="Z189:Z191">
    <cfRule type="cellIs" dxfId="8900" priority="5985" operator="equal">
      <formula>3</formula>
    </cfRule>
  </conditionalFormatting>
  <conditionalFormatting sqref="S152 S158:S159 S187 S193 S165:S166 S170 S172:S173 S179:S180">
    <cfRule type="beginsWith" dxfId="8899" priority="5980" operator="beginsWith" text="S">
      <formula>LEFT(S152,LEN("S"))="S"</formula>
    </cfRule>
    <cfRule type="containsText" dxfId="8898" priority="5981" operator="containsText" text="D">
      <formula>NOT(ISERROR(SEARCH("D",S152)))</formula>
    </cfRule>
    <cfRule type="cellIs" dxfId="8897" priority="5982" operator="equal">
      <formula>1</formula>
    </cfRule>
  </conditionalFormatting>
  <conditionalFormatting sqref="S152 S158:S159 S187 S193 S165:S166 S170 S172:S173 S179:S180">
    <cfRule type="expression" dxfId="8896" priority="5983">
      <formula>$E152="sob"</formula>
    </cfRule>
    <cfRule type="expression" dxfId="8895" priority="5984">
      <formula>$E152="nie"</formula>
    </cfRule>
  </conditionalFormatting>
  <conditionalFormatting sqref="S152 S158:S159 S187 S193 S165:S166 S170 S172:S173 S179:S180">
    <cfRule type="timePeriod" dxfId="8894" priority="5979" timePeriod="today">
      <formula>FLOOR(S152,1)=TODAY()</formula>
    </cfRule>
  </conditionalFormatting>
  <conditionalFormatting sqref="S152 S158:S159 S187 S193 S165:S166 S170 S172:S173 S179:S180">
    <cfRule type="cellIs" dxfId="8893" priority="5978" operator="equal">
      <formula>2</formula>
    </cfRule>
  </conditionalFormatting>
  <conditionalFormatting sqref="S152 S158:S159 S187 S193 S165:S166 S170 S172:S173 S179:S180">
    <cfRule type="cellIs" dxfId="8892" priority="5977" operator="equal">
      <formula>3</formula>
    </cfRule>
  </conditionalFormatting>
  <conditionalFormatting sqref="S151">
    <cfRule type="beginsWith" dxfId="8891" priority="5972" operator="beginsWith" text="S">
      <formula>LEFT(S151,LEN("S"))="S"</formula>
    </cfRule>
    <cfRule type="containsText" dxfId="8890" priority="5973" operator="containsText" text="D">
      <formula>NOT(ISERROR(SEARCH("D",S151)))</formula>
    </cfRule>
    <cfRule type="cellIs" dxfId="8889" priority="5974" operator="equal">
      <formula>1</formula>
    </cfRule>
  </conditionalFormatting>
  <conditionalFormatting sqref="S151">
    <cfRule type="expression" dxfId="8888" priority="5975">
      <formula>$E151="sob"</formula>
    </cfRule>
    <cfRule type="expression" dxfId="8887" priority="5976">
      <formula>$E151="nie"</formula>
    </cfRule>
  </conditionalFormatting>
  <conditionalFormatting sqref="S151">
    <cfRule type="timePeriod" dxfId="8886" priority="5971" timePeriod="today">
      <formula>FLOOR(S151,1)=TODAY()</formula>
    </cfRule>
  </conditionalFormatting>
  <conditionalFormatting sqref="S151">
    <cfRule type="cellIs" dxfId="8885" priority="5970" operator="equal">
      <formula>2</formula>
    </cfRule>
  </conditionalFormatting>
  <conditionalFormatting sqref="S151">
    <cfRule type="cellIs" dxfId="8884" priority="5969" operator="equal">
      <formula>3</formula>
    </cfRule>
  </conditionalFormatting>
  <conditionalFormatting sqref="S221:S222 S228">
    <cfRule type="beginsWith" dxfId="8883" priority="5964" operator="beginsWith" text="S">
      <formula>LEFT(S221,LEN("S"))="S"</formula>
    </cfRule>
    <cfRule type="containsText" dxfId="8882" priority="5965" operator="containsText" text="D">
      <formula>NOT(ISERROR(SEARCH("D",S221)))</formula>
    </cfRule>
    <cfRule type="cellIs" dxfId="8881" priority="5966" operator="equal">
      <formula>1</formula>
    </cfRule>
  </conditionalFormatting>
  <conditionalFormatting sqref="S221:S222 S228">
    <cfRule type="expression" dxfId="8880" priority="5967">
      <formula>$E221="sob"</formula>
    </cfRule>
    <cfRule type="expression" dxfId="8879" priority="5968">
      <formula>$E221="nie"</formula>
    </cfRule>
  </conditionalFormatting>
  <conditionalFormatting sqref="S221:S222 S228">
    <cfRule type="timePeriod" dxfId="8878" priority="5963" timePeriod="today">
      <formula>FLOOR(S221,1)=TODAY()</formula>
    </cfRule>
  </conditionalFormatting>
  <conditionalFormatting sqref="S221:S222 S228">
    <cfRule type="cellIs" dxfId="8877" priority="5962" operator="equal">
      <formula>2</formula>
    </cfRule>
  </conditionalFormatting>
  <conditionalFormatting sqref="S221:S222 S228">
    <cfRule type="cellIs" dxfId="8876" priority="5961" operator="equal">
      <formula>3</formula>
    </cfRule>
  </conditionalFormatting>
  <conditionalFormatting sqref="AB200:AD200 AC189:AC192 AB186:AD186 AC193:AD193 AC185 AC196:AC199">
    <cfRule type="beginsWith" dxfId="8875" priority="5956" operator="beginsWith" text="S">
      <formula>LEFT(AB185,LEN("S"))="S"</formula>
    </cfRule>
    <cfRule type="containsText" dxfId="8874" priority="5957" operator="containsText" text="D">
      <formula>NOT(ISERROR(SEARCH("D",AB185)))</formula>
    </cfRule>
    <cfRule type="cellIs" dxfId="8873" priority="5958" operator="equal">
      <formula>1</formula>
    </cfRule>
  </conditionalFormatting>
  <conditionalFormatting sqref="AB200:AD200 AC189:AC192 AB186:AD186 AC193:AD193 AC185 AC196:AC199">
    <cfRule type="expression" dxfId="8872" priority="5959">
      <formula>$E185="sob"</formula>
    </cfRule>
    <cfRule type="expression" dxfId="8871" priority="5960">
      <formula>$E185="nie"</formula>
    </cfRule>
  </conditionalFormatting>
  <conditionalFormatting sqref="AB200:AD200 AC189:AC192 AB186:AD186 AC193:AD193 AC185 AC196:AC199">
    <cfRule type="timePeriod" dxfId="8870" priority="5955" timePeriod="today">
      <formula>FLOOR(AB185,1)=TODAY()</formula>
    </cfRule>
  </conditionalFormatting>
  <conditionalFormatting sqref="AB200:AD200 AC189:AC192 AB186:AD186 AC193:AD193 AC185 AC196:AC199">
    <cfRule type="cellIs" dxfId="8869" priority="5954" operator="equal">
      <formula>2</formula>
    </cfRule>
  </conditionalFormatting>
  <conditionalFormatting sqref="AB200:AD200 AC189:AC192 AB186:AD186 AC193:AD193 AC185 AC196:AC199">
    <cfRule type="cellIs" dxfId="8868" priority="5953" operator="equal">
      <formula>3</formula>
    </cfRule>
  </conditionalFormatting>
  <conditionalFormatting sqref="U186">
    <cfRule type="beginsWith" dxfId="8867" priority="5948" operator="beginsWith" text="S">
      <formula>LEFT(U186,LEN("S"))="S"</formula>
    </cfRule>
    <cfRule type="containsText" dxfId="8866" priority="5949" operator="containsText" text="D">
      <formula>NOT(ISERROR(SEARCH("D",U186)))</formula>
    </cfRule>
    <cfRule type="cellIs" dxfId="8865" priority="5950" operator="equal">
      <formula>1</formula>
    </cfRule>
  </conditionalFormatting>
  <conditionalFormatting sqref="U186">
    <cfRule type="expression" dxfId="8864" priority="5951">
      <formula>$E186="sob"</formula>
    </cfRule>
    <cfRule type="expression" dxfId="8863" priority="5952">
      <formula>$E186="nie"</formula>
    </cfRule>
  </conditionalFormatting>
  <conditionalFormatting sqref="U186">
    <cfRule type="timePeriod" dxfId="8862" priority="5947" timePeriod="today">
      <formula>FLOOR(U186,1)=TODAY()</formula>
    </cfRule>
  </conditionalFormatting>
  <conditionalFormatting sqref="U186">
    <cfRule type="cellIs" dxfId="8861" priority="5946" operator="equal">
      <formula>2</formula>
    </cfRule>
  </conditionalFormatting>
  <conditionalFormatting sqref="U186">
    <cfRule type="cellIs" dxfId="8860" priority="5945" operator="equal">
      <formula>3</formula>
    </cfRule>
  </conditionalFormatting>
  <conditionalFormatting sqref="V186">
    <cfRule type="beginsWith" dxfId="8859" priority="5940" operator="beginsWith" text="S">
      <formula>LEFT(V186,LEN("S"))="S"</formula>
    </cfRule>
    <cfRule type="containsText" dxfId="8858" priority="5941" operator="containsText" text="D">
      <formula>NOT(ISERROR(SEARCH("D",V186)))</formula>
    </cfRule>
    <cfRule type="cellIs" dxfId="8857" priority="5942" operator="equal">
      <formula>1</formula>
    </cfRule>
  </conditionalFormatting>
  <conditionalFormatting sqref="V186">
    <cfRule type="expression" dxfId="8856" priority="5943">
      <formula>$E186="sob"</formula>
    </cfRule>
    <cfRule type="expression" dxfId="8855" priority="5944">
      <formula>$E186="nie"</formula>
    </cfRule>
  </conditionalFormatting>
  <conditionalFormatting sqref="V186">
    <cfRule type="timePeriod" dxfId="8854" priority="5939" timePeriod="today">
      <formula>FLOOR(V186,1)=TODAY()</formula>
    </cfRule>
  </conditionalFormatting>
  <conditionalFormatting sqref="V186">
    <cfRule type="cellIs" dxfId="8853" priority="5938" operator="equal">
      <formula>2</formula>
    </cfRule>
  </conditionalFormatting>
  <conditionalFormatting sqref="V186">
    <cfRule type="cellIs" dxfId="8852" priority="5937" operator="equal">
      <formula>3</formula>
    </cfRule>
  </conditionalFormatting>
  <conditionalFormatting sqref="Z200">
    <cfRule type="beginsWith" dxfId="8851" priority="5932" operator="beginsWith" text="S">
      <formula>LEFT(Z200,LEN("S"))="S"</formula>
    </cfRule>
    <cfRule type="containsText" dxfId="8850" priority="5933" operator="containsText" text="D">
      <formula>NOT(ISERROR(SEARCH("D",Z200)))</formula>
    </cfRule>
    <cfRule type="cellIs" dxfId="8849" priority="5934" operator="equal">
      <formula>1</formula>
    </cfRule>
  </conditionalFormatting>
  <conditionalFormatting sqref="Z200">
    <cfRule type="expression" dxfId="8848" priority="5935">
      <formula>$E200="sob"</formula>
    </cfRule>
    <cfRule type="expression" dxfId="8847" priority="5936">
      <formula>$E200="nie"</formula>
    </cfRule>
  </conditionalFormatting>
  <conditionalFormatting sqref="Z200">
    <cfRule type="timePeriod" dxfId="8846" priority="5931" timePeriod="today">
      <formula>FLOOR(Z200,1)=TODAY()</formula>
    </cfRule>
  </conditionalFormatting>
  <conditionalFormatting sqref="Z200">
    <cfRule type="cellIs" dxfId="8845" priority="5930" operator="equal">
      <formula>2</formula>
    </cfRule>
  </conditionalFormatting>
  <conditionalFormatting sqref="Z200">
    <cfRule type="cellIs" dxfId="8844" priority="5929" operator="equal">
      <formula>3</formula>
    </cfRule>
  </conditionalFormatting>
  <conditionalFormatting sqref="Z193">
    <cfRule type="beginsWith" dxfId="8843" priority="5924" operator="beginsWith" text="S">
      <formula>LEFT(Z193,LEN("S"))="S"</formula>
    </cfRule>
    <cfRule type="containsText" dxfId="8842" priority="5925" operator="containsText" text="D">
      <formula>NOT(ISERROR(SEARCH("D",Z193)))</formula>
    </cfRule>
    <cfRule type="cellIs" dxfId="8841" priority="5926" operator="equal">
      <formula>1</formula>
    </cfRule>
  </conditionalFormatting>
  <conditionalFormatting sqref="Z193">
    <cfRule type="expression" dxfId="8840" priority="5927">
      <formula>$E193="sob"</formula>
    </cfRule>
    <cfRule type="expression" dxfId="8839" priority="5928">
      <formula>$E193="nie"</formula>
    </cfRule>
  </conditionalFormatting>
  <conditionalFormatting sqref="Z193">
    <cfRule type="timePeriod" dxfId="8838" priority="5923" timePeriod="today">
      <formula>FLOOR(Z193,1)=TODAY()</formula>
    </cfRule>
  </conditionalFormatting>
  <conditionalFormatting sqref="Z193">
    <cfRule type="cellIs" dxfId="8837" priority="5922" operator="equal">
      <formula>2</formula>
    </cfRule>
  </conditionalFormatting>
  <conditionalFormatting sqref="Z193">
    <cfRule type="cellIs" dxfId="8836" priority="5921" operator="equal">
      <formula>3</formula>
    </cfRule>
  </conditionalFormatting>
  <conditionalFormatting sqref="Z185:Z186">
    <cfRule type="beginsWith" dxfId="8835" priority="5916" operator="beginsWith" text="S">
      <formula>LEFT(Z185,LEN("S"))="S"</formula>
    </cfRule>
    <cfRule type="containsText" dxfId="8834" priority="5917" operator="containsText" text="D">
      <formula>NOT(ISERROR(SEARCH("D",Z185)))</formula>
    </cfRule>
    <cfRule type="cellIs" dxfId="8833" priority="5918" operator="equal">
      <formula>1</formula>
    </cfRule>
  </conditionalFormatting>
  <conditionalFormatting sqref="Z185:Z186">
    <cfRule type="expression" dxfId="8832" priority="5919">
      <formula>$E185="sob"</formula>
    </cfRule>
    <cfRule type="expression" dxfId="8831" priority="5920">
      <formula>$E185="nie"</formula>
    </cfRule>
  </conditionalFormatting>
  <conditionalFormatting sqref="Z185:Z186">
    <cfRule type="timePeriod" dxfId="8830" priority="5915" timePeriod="today">
      <formula>FLOOR(Z185,1)=TODAY()</formula>
    </cfRule>
  </conditionalFormatting>
  <conditionalFormatting sqref="Z185:Z186">
    <cfRule type="cellIs" dxfId="8829" priority="5914" operator="equal">
      <formula>2</formula>
    </cfRule>
  </conditionalFormatting>
  <conditionalFormatting sqref="Z185:Z186">
    <cfRule type="cellIs" dxfId="8828" priority="5913" operator="equal">
      <formula>3</formula>
    </cfRule>
  </conditionalFormatting>
  <conditionalFormatting sqref="M165">
    <cfRule type="beginsWith" dxfId="8827" priority="5908" operator="beginsWith" text="S">
      <formula>LEFT(M165,LEN("S"))="S"</formula>
    </cfRule>
    <cfRule type="containsText" dxfId="8826" priority="5909" operator="containsText" text="D">
      <formula>NOT(ISERROR(SEARCH("D",M165)))</formula>
    </cfRule>
    <cfRule type="cellIs" dxfId="8825" priority="5910" operator="equal">
      <formula>1</formula>
    </cfRule>
  </conditionalFormatting>
  <conditionalFormatting sqref="M165">
    <cfRule type="expression" dxfId="8824" priority="5911">
      <formula>$E165="sob"</formula>
    </cfRule>
    <cfRule type="expression" dxfId="8823" priority="5912">
      <formula>$E165="nie"</formula>
    </cfRule>
  </conditionalFormatting>
  <conditionalFormatting sqref="M165">
    <cfRule type="timePeriod" dxfId="8822" priority="5907" timePeriod="today">
      <formula>FLOOR(M165,1)=TODAY()</formula>
    </cfRule>
  </conditionalFormatting>
  <conditionalFormatting sqref="M165">
    <cfRule type="cellIs" dxfId="8821" priority="5906" operator="equal">
      <formula>2</formula>
    </cfRule>
  </conditionalFormatting>
  <conditionalFormatting sqref="M165">
    <cfRule type="cellIs" dxfId="8820" priority="5905" operator="equal">
      <formula>3</formula>
    </cfRule>
  </conditionalFormatting>
  <conditionalFormatting sqref="M172 M170">
    <cfRule type="beginsWith" dxfId="8819" priority="5900" operator="beginsWith" text="S">
      <formula>LEFT(M170,LEN("S"))="S"</formula>
    </cfRule>
    <cfRule type="containsText" dxfId="8818" priority="5901" operator="containsText" text="D">
      <formula>NOT(ISERROR(SEARCH("D",M170)))</formula>
    </cfRule>
    <cfRule type="cellIs" dxfId="8817" priority="5902" operator="equal">
      <formula>1</formula>
    </cfRule>
  </conditionalFormatting>
  <conditionalFormatting sqref="M172 M170">
    <cfRule type="expression" dxfId="8816" priority="5903">
      <formula>$E170="sob"</formula>
    </cfRule>
    <cfRule type="expression" dxfId="8815" priority="5904">
      <formula>$E170="nie"</formula>
    </cfRule>
  </conditionalFormatting>
  <conditionalFormatting sqref="M172 M170">
    <cfRule type="timePeriod" dxfId="8814" priority="5899" timePeriod="today">
      <formula>FLOOR(M170,1)=TODAY()</formula>
    </cfRule>
  </conditionalFormatting>
  <conditionalFormatting sqref="M172 M170">
    <cfRule type="cellIs" dxfId="8813" priority="5898" operator="equal">
      <formula>2</formula>
    </cfRule>
  </conditionalFormatting>
  <conditionalFormatting sqref="M172 M170">
    <cfRule type="cellIs" dxfId="8812" priority="5897" operator="equal">
      <formula>3</formula>
    </cfRule>
  </conditionalFormatting>
  <conditionalFormatting sqref="M179">
    <cfRule type="beginsWith" dxfId="8811" priority="5892" operator="beginsWith" text="S">
      <formula>LEFT(M179,LEN("S"))="S"</formula>
    </cfRule>
    <cfRule type="containsText" dxfId="8810" priority="5893" operator="containsText" text="D">
      <formula>NOT(ISERROR(SEARCH("D",M179)))</formula>
    </cfRule>
    <cfRule type="cellIs" dxfId="8809" priority="5894" operator="equal">
      <formula>1</formula>
    </cfRule>
  </conditionalFormatting>
  <conditionalFormatting sqref="M179">
    <cfRule type="expression" dxfId="8808" priority="5895">
      <formula>$E179="sob"</formula>
    </cfRule>
    <cfRule type="expression" dxfId="8807" priority="5896">
      <formula>$E179="nie"</formula>
    </cfRule>
  </conditionalFormatting>
  <conditionalFormatting sqref="M179">
    <cfRule type="timePeriod" dxfId="8806" priority="5891" timePeriod="today">
      <formula>FLOOR(M179,1)=TODAY()</formula>
    </cfRule>
  </conditionalFormatting>
  <conditionalFormatting sqref="M179">
    <cfRule type="cellIs" dxfId="8805" priority="5890" operator="equal">
      <formula>2</formula>
    </cfRule>
  </conditionalFormatting>
  <conditionalFormatting sqref="M179">
    <cfRule type="cellIs" dxfId="8804" priority="5889" operator="equal">
      <formula>3</formula>
    </cfRule>
  </conditionalFormatting>
  <conditionalFormatting sqref="M186">
    <cfRule type="beginsWith" dxfId="8803" priority="5884" operator="beginsWith" text="S">
      <formula>LEFT(M186,LEN("S"))="S"</formula>
    </cfRule>
    <cfRule type="containsText" dxfId="8802" priority="5885" operator="containsText" text="D">
      <formula>NOT(ISERROR(SEARCH("D",M186)))</formula>
    </cfRule>
    <cfRule type="cellIs" dxfId="8801" priority="5886" operator="equal">
      <formula>1</formula>
    </cfRule>
  </conditionalFormatting>
  <conditionalFormatting sqref="M186">
    <cfRule type="expression" dxfId="8800" priority="5887">
      <formula>$E186="sob"</formula>
    </cfRule>
    <cfRule type="expression" dxfId="8799" priority="5888">
      <formula>$E186="nie"</formula>
    </cfRule>
  </conditionalFormatting>
  <conditionalFormatting sqref="M186">
    <cfRule type="timePeriod" dxfId="8798" priority="5883" timePeriod="today">
      <formula>FLOOR(M186,1)=TODAY()</formula>
    </cfRule>
  </conditionalFormatting>
  <conditionalFormatting sqref="M186">
    <cfRule type="cellIs" dxfId="8797" priority="5882" operator="equal">
      <formula>2</formula>
    </cfRule>
  </conditionalFormatting>
  <conditionalFormatting sqref="M186">
    <cfRule type="cellIs" dxfId="8796" priority="5881" operator="equal">
      <formula>3</formula>
    </cfRule>
  </conditionalFormatting>
  <conditionalFormatting sqref="M193">
    <cfRule type="beginsWith" dxfId="8795" priority="5876" operator="beginsWith" text="S">
      <formula>LEFT(M193,LEN("S"))="S"</formula>
    </cfRule>
    <cfRule type="containsText" dxfId="8794" priority="5877" operator="containsText" text="D">
      <formula>NOT(ISERROR(SEARCH("D",M193)))</formula>
    </cfRule>
    <cfRule type="cellIs" dxfId="8793" priority="5878" operator="equal">
      <formula>1</formula>
    </cfRule>
  </conditionalFormatting>
  <conditionalFormatting sqref="M193">
    <cfRule type="expression" dxfId="8792" priority="5879">
      <formula>$E193="sob"</formula>
    </cfRule>
    <cfRule type="expression" dxfId="8791" priority="5880">
      <formula>$E193="nie"</formula>
    </cfRule>
  </conditionalFormatting>
  <conditionalFormatting sqref="M193">
    <cfRule type="timePeriod" dxfId="8790" priority="5875" timePeriod="today">
      <formula>FLOOR(M193,1)=TODAY()</formula>
    </cfRule>
  </conditionalFormatting>
  <conditionalFormatting sqref="M193">
    <cfRule type="cellIs" dxfId="8789" priority="5874" operator="equal">
      <formula>2</formula>
    </cfRule>
  </conditionalFormatting>
  <conditionalFormatting sqref="M193">
    <cfRule type="cellIs" dxfId="8788" priority="5873" operator="equal">
      <formula>3</formula>
    </cfRule>
  </conditionalFormatting>
  <conditionalFormatting sqref="V193">
    <cfRule type="beginsWith" dxfId="8787" priority="5868" operator="beginsWith" text="S">
      <formula>LEFT(V193,LEN("S"))="S"</formula>
    </cfRule>
    <cfRule type="containsText" dxfId="8786" priority="5869" operator="containsText" text="D">
      <formula>NOT(ISERROR(SEARCH("D",V193)))</formula>
    </cfRule>
    <cfRule type="cellIs" dxfId="8785" priority="5870" operator="equal">
      <formula>1</formula>
    </cfRule>
  </conditionalFormatting>
  <conditionalFormatting sqref="V193">
    <cfRule type="expression" dxfId="8784" priority="5871">
      <formula>$E193="sob"</formula>
    </cfRule>
    <cfRule type="expression" dxfId="8783" priority="5872">
      <formula>$E193="nie"</formula>
    </cfRule>
  </conditionalFormatting>
  <conditionalFormatting sqref="V193">
    <cfRule type="timePeriod" dxfId="8782" priority="5867" timePeriod="today">
      <formula>FLOOR(V193,1)=TODAY()</formula>
    </cfRule>
  </conditionalFormatting>
  <conditionalFormatting sqref="V193">
    <cfRule type="cellIs" dxfId="8781" priority="5866" operator="equal">
      <formula>2</formula>
    </cfRule>
  </conditionalFormatting>
  <conditionalFormatting sqref="V193">
    <cfRule type="cellIs" dxfId="8780" priority="5865" operator="equal">
      <formula>3</formula>
    </cfRule>
  </conditionalFormatting>
  <conditionalFormatting sqref="S186">
    <cfRule type="beginsWith" dxfId="8779" priority="5860" operator="beginsWith" text="S">
      <formula>LEFT(S186,LEN("S"))="S"</formula>
    </cfRule>
    <cfRule type="containsText" dxfId="8778" priority="5861" operator="containsText" text="D">
      <formula>NOT(ISERROR(SEARCH("D",S186)))</formula>
    </cfRule>
    <cfRule type="cellIs" dxfId="8777" priority="5862" operator="equal">
      <formula>1</formula>
    </cfRule>
  </conditionalFormatting>
  <conditionalFormatting sqref="S186">
    <cfRule type="expression" dxfId="8776" priority="5863">
      <formula>$E186="sob"</formula>
    </cfRule>
    <cfRule type="expression" dxfId="8775" priority="5864">
      <formula>$E186="nie"</formula>
    </cfRule>
  </conditionalFormatting>
  <conditionalFormatting sqref="S186">
    <cfRule type="timePeriod" dxfId="8774" priority="5859" timePeriod="today">
      <formula>FLOOR(S186,1)=TODAY()</formula>
    </cfRule>
  </conditionalFormatting>
  <conditionalFormatting sqref="S186">
    <cfRule type="cellIs" dxfId="8773" priority="5858" operator="equal">
      <formula>2</formula>
    </cfRule>
  </conditionalFormatting>
  <conditionalFormatting sqref="S186">
    <cfRule type="cellIs" dxfId="8772" priority="5857" operator="equal">
      <formula>3</formula>
    </cfRule>
  </conditionalFormatting>
  <conditionalFormatting sqref="V207">
    <cfRule type="beginsWith" dxfId="8771" priority="5852" operator="beginsWith" text="S">
      <formula>LEFT(V207,LEN("S"))="S"</formula>
    </cfRule>
    <cfRule type="containsText" dxfId="8770" priority="5853" operator="containsText" text="D">
      <formula>NOT(ISERROR(SEARCH("D",V207)))</formula>
    </cfRule>
    <cfRule type="cellIs" dxfId="8769" priority="5854" operator="equal">
      <formula>1</formula>
    </cfRule>
  </conditionalFormatting>
  <conditionalFormatting sqref="V207">
    <cfRule type="expression" dxfId="8768" priority="5855">
      <formula>$E207="sob"</formula>
    </cfRule>
    <cfRule type="expression" dxfId="8767" priority="5856">
      <formula>$E207="nie"</formula>
    </cfRule>
  </conditionalFormatting>
  <conditionalFormatting sqref="V207">
    <cfRule type="timePeriod" dxfId="8766" priority="5851" timePeriod="today">
      <formula>FLOOR(V207,1)=TODAY()</formula>
    </cfRule>
  </conditionalFormatting>
  <conditionalFormatting sqref="V207">
    <cfRule type="cellIs" dxfId="8765" priority="5850" operator="equal">
      <formula>2</formula>
    </cfRule>
  </conditionalFormatting>
  <conditionalFormatting sqref="V207">
    <cfRule type="cellIs" dxfId="8764" priority="5849" operator="equal">
      <formula>3</formula>
    </cfRule>
  </conditionalFormatting>
  <conditionalFormatting sqref="AB207">
    <cfRule type="beginsWith" dxfId="8763" priority="5844" operator="beginsWith" text="S">
      <formula>LEFT(AB207,LEN("S"))="S"</formula>
    </cfRule>
    <cfRule type="containsText" dxfId="8762" priority="5845" operator="containsText" text="D">
      <formula>NOT(ISERROR(SEARCH("D",AB207)))</formula>
    </cfRule>
    <cfRule type="cellIs" dxfId="8761" priority="5846" operator="equal">
      <formula>1</formula>
    </cfRule>
  </conditionalFormatting>
  <conditionalFormatting sqref="AB207">
    <cfRule type="expression" dxfId="8760" priority="5847">
      <formula>$E207="sob"</formula>
    </cfRule>
    <cfRule type="expression" dxfId="8759" priority="5848">
      <formula>$E207="nie"</formula>
    </cfRule>
  </conditionalFormatting>
  <conditionalFormatting sqref="AB207">
    <cfRule type="timePeriod" dxfId="8758" priority="5843" timePeriod="today">
      <formula>FLOOR(AB207,1)=TODAY()</formula>
    </cfRule>
  </conditionalFormatting>
  <conditionalFormatting sqref="AB207">
    <cfRule type="cellIs" dxfId="8757" priority="5842" operator="equal">
      <formula>2</formula>
    </cfRule>
  </conditionalFormatting>
  <conditionalFormatting sqref="AB207">
    <cfRule type="cellIs" dxfId="8756" priority="5841" operator="equal">
      <formula>3</formula>
    </cfRule>
  </conditionalFormatting>
  <conditionalFormatting sqref="S200">
    <cfRule type="beginsWith" dxfId="8755" priority="5836" operator="beginsWith" text="S">
      <formula>LEFT(S200,LEN("S"))="S"</formula>
    </cfRule>
    <cfRule type="containsText" dxfId="8754" priority="5837" operator="containsText" text="D">
      <formula>NOT(ISERROR(SEARCH("D",S200)))</formula>
    </cfRule>
    <cfRule type="cellIs" dxfId="8753" priority="5838" operator="equal">
      <formula>1</formula>
    </cfRule>
  </conditionalFormatting>
  <conditionalFormatting sqref="S200">
    <cfRule type="expression" dxfId="8752" priority="5839">
      <formula>$E200="sob"</formula>
    </cfRule>
    <cfRule type="expression" dxfId="8751" priority="5840">
      <formula>$E200="nie"</formula>
    </cfRule>
  </conditionalFormatting>
  <conditionalFormatting sqref="S200">
    <cfRule type="timePeriod" dxfId="8750" priority="5835" timePeriod="today">
      <formula>FLOOR(S200,1)=TODAY()</formula>
    </cfRule>
  </conditionalFormatting>
  <conditionalFormatting sqref="S200">
    <cfRule type="cellIs" dxfId="8749" priority="5834" operator="equal">
      <formula>2</formula>
    </cfRule>
  </conditionalFormatting>
  <conditionalFormatting sqref="S200">
    <cfRule type="cellIs" dxfId="8748" priority="5833" operator="equal">
      <formula>3</formula>
    </cfRule>
  </conditionalFormatting>
  <conditionalFormatting sqref="S214">
    <cfRule type="beginsWith" dxfId="8747" priority="5828" operator="beginsWith" text="S">
      <formula>LEFT(S214,LEN("S"))="S"</formula>
    </cfRule>
    <cfRule type="containsText" dxfId="8746" priority="5829" operator="containsText" text="D">
      <formula>NOT(ISERROR(SEARCH("D",S214)))</formula>
    </cfRule>
    <cfRule type="cellIs" dxfId="8745" priority="5830" operator="equal">
      <formula>1</formula>
    </cfRule>
  </conditionalFormatting>
  <conditionalFormatting sqref="S214">
    <cfRule type="expression" dxfId="8744" priority="5831">
      <formula>$E214="sob"</formula>
    </cfRule>
    <cfRule type="expression" dxfId="8743" priority="5832">
      <formula>$E214="nie"</formula>
    </cfRule>
  </conditionalFormatting>
  <conditionalFormatting sqref="S214">
    <cfRule type="timePeriod" dxfId="8742" priority="5827" timePeriod="today">
      <formula>FLOOR(S214,1)=TODAY()</formula>
    </cfRule>
  </conditionalFormatting>
  <conditionalFormatting sqref="S214">
    <cfRule type="cellIs" dxfId="8741" priority="5826" operator="equal">
      <formula>2</formula>
    </cfRule>
  </conditionalFormatting>
  <conditionalFormatting sqref="S214">
    <cfRule type="cellIs" dxfId="8740" priority="5825" operator="equal">
      <formula>3</formula>
    </cfRule>
  </conditionalFormatting>
  <conditionalFormatting sqref="S207">
    <cfRule type="beginsWith" dxfId="8739" priority="5820" operator="beginsWith" text="S">
      <formula>LEFT(S207,LEN("S"))="S"</formula>
    </cfRule>
    <cfRule type="containsText" dxfId="8738" priority="5821" operator="containsText" text="D">
      <formula>NOT(ISERROR(SEARCH("D",S207)))</formula>
    </cfRule>
    <cfRule type="cellIs" dxfId="8737" priority="5822" operator="equal">
      <formula>1</formula>
    </cfRule>
  </conditionalFormatting>
  <conditionalFormatting sqref="S207">
    <cfRule type="expression" dxfId="8736" priority="5823">
      <formula>$E207="sob"</formula>
    </cfRule>
    <cfRule type="expression" dxfId="8735" priority="5824">
      <formula>$E207="nie"</formula>
    </cfRule>
  </conditionalFormatting>
  <conditionalFormatting sqref="S207">
    <cfRule type="timePeriod" dxfId="8734" priority="5819" timePeriod="today">
      <formula>FLOOR(S207,1)=TODAY()</formula>
    </cfRule>
  </conditionalFormatting>
  <conditionalFormatting sqref="S207">
    <cfRule type="cellIs" dxfId="8733" priority="5818" operator="equal">
      <formula>2</formula>
    </cfRule>
  </conditionalFormatting>
  <conditionalFormatting sqref="S207">
    <cfRule type="cellIs" dxfId="8732" priority="5817" operator="equal">
      <formula>3</formula>
    </cfRule>
  </conditionalFormatting>
  <conditionalFormatting sqref="J221">
    <cfRule type="beginsWith" dxfId="8731" priority="5812" operator="beginsWith" text="S">
      <formula>LEFT(J221,LEN("S"))="S"</formula>
    </cfRule>
    <cfRule type="containsText" dxfId="8730" priority="5813" operator="containsText" text="D">
      <formula>NOT(ISERROR(SEARCH("D",J221)))</formula>
    </cfRule>
    <cfRule type="cellIs" dxfId="8729" priority="5814" operator="equal">
      <formula>1</formula>
    </cfRule>
  </conditionalFormatting>
  <conditionalFormatting sqref="J221">
    <cfRule type="expression" dxfId="8728" priority="5815">
      <formula>$E221="sob"</formula>
    </cfRule>
    <cfRule type="expression" dxfId="8727" priority="5816">
      <formula>$E221="nie"</formula>
    </cfRule>
  </conditionalFormatting>
  <conditionalFormatting sqref="J221">
    <cfRule type="timePeriod" dxfId="8726" priority="5811" timePeriod="today">
      <formula>FLOOR(J221,1)=TODAY()</formula>
    </cfRule>
  </conditionalFormatting>
  <conditionalFormatting sqref="J221">
    <cfRule type="cellIs" dxfId="8725" priority="5810" operator="equal">
      <formula>2</formula>
    </cfRule>
  </conditionalFormatting>
  <conditionalFormatting sqref="J221">
    <cfRule type="cellIs" dxfId="8724" priority="5809" operator="equal">
      <formula>3</formula>
    </cfRule>
  </conditionalFormatting>
  <conditionalFormatting sqref="J228">
    <cfRule type="beginsWith" dxfId="8723" priority="5804" operator="beginsWith" text="S">
      <formula>LEFT(J228,LEN("S"))="S"</formula>
    </cfRule>
    <cfRule type="containsText" dxfId="8722" priority="5805" operator="containsText" text="D">
      <formula>NOT(ISERROR(SEARCH("D",J228)))</formula>
    </cfRule>
    <cfRule type="cellIs" dxfId="8721" priority="5806" operator="equal">
      <formula>1</formula>
    </cfRule>
  </conditionalFormatting>
  <conditionalFormatting sqref="J228">
    <cfRule type="expression" dxfId="8720" priority="5807">
      <formula>$E228="sob"</formula>
    </cfRule>
    <cfRule type="expression" dxfId="8719" priority="5808">
      <formula>$E228="nie"</formula>
    </cfRule>
  </conditionalFormatting>
  <conditionalFormatting sqref="J228">
    <cfRule type="timePeriod" dxfId="8718" priority="5803" timePeriod="today">
      <formula>FLOOR(J228,1)=TODAY()</formula>
    </cfRule>
  </conditionalFormatting>
  <conditionalFormatting sqref="J228">
    <cfRule type="cellIs" dxfId="8717" priority="5802" operator="equal">
      <formula>2</formula>
    </cfRule>
  </conditionalFormatting>
  <conditionalFormatting sqref="J228">
    <cfRule type="cellIs" dxfId="8716" priority="5801" operator="equal">
      <formula>3</formula>
    </cfRule>
  </conditionalFormatting>
  <conditionalFormatting sqref="U193">
    <cfRule type="beginsWith" dxfId="8715" priority="5796" operator="beginsWith" text="S">
      <formula>LEFT(U193,LEN("S"))="S"</formula>
    </cfRule>
    <cfRule type="containsText" dxfId="8714" priority="5797" operator="containsText" text="D">
      <formula>NOT(ISERROR(SEARCH("D",U193)))</formula>
    </cfRule>
    <cfRule type="cellIs" dxfId="8713" priority="5798" operator="equal">
      <formula>1</formula>
    </cfRule>
  </conditionalFormatting>
  <conditionalFormatting sqref="U193">
    <cfRule type="expression" dxfId="8712" priority="5799">
      <formula>$E193="sob"</formula>
    </cfRule>
    <cfRule type="expression" dxfId="8711" priority="5800">
      <formula>$E193="nie"</formula>
    </cfRule>
  </conditionalFormatting>
  <conditionalFormatting sqref="U193">
    <cfRule type="timePeriod" dxfId="8710" priority="5795" timePeriod="today">
      <formula>FLOOR(U193,1)=TODAY()</formula>
    </cfRule>
  </conditionalFormatting>
  <conditionalFormatting sqref="U193">
    <cfRule type="cellIs" dxfId="8709" priority="5794" operator="equal">
      <formula>2</formula>
    </cfRule>
  </conditionalFormatting>
  <conditionalFormatting sqref="U193">
    <cfRule type="cellIs" dxfId="8708" priority="5793" operator="equal">
      <formula>3</formula>
    </cfRule>
  </conditionalFormatting>
  <conditionalFormatting sqref="Z192">
    <cfRule type="beginsWith" dxfId="8707" priority="5788" operator="beginsWith" text="S">
      <formula>LEFT(Z192,LEN("S"))="S"</formula>
    </cfRule>
    <cfRule type="containsText" dxfId="8706" priority="5789" operator="containsText" text="D">
      <formula>NOT(ISERROR(SEARCH("D",Z192)))</formula>
    </cfRule>
    <cfRule type="cellIs" dxfId="8705" priority="5790" operator="equal">
      <formula>1</formula>
    </cfRule>
  </conditionalFormatting>
  <conditionalFormatting sqref="Z192">
    <cfRule type="expression" dxfId="8704" priority="5791">
      <formula>$E192="sob"</formula>
    </cfRule>
    <cfRule type="expression" dxfId="8703" priority="5792">
      <formula>$E192="nie"</formula>
    </cfRule>
  </conditionalFormatting>
  <conditionalFormatting sqref="Z192">
    <cfRule type="timePeriod" dxfId="8702" priority="5787" timePeriod="today">
      <formula>FLOOR(Z192,1)=TODAY()</formula>
    </cfRule>
  </conditionalFormatting>
  <conditionalFormatting sqref="Z192">
    <cfRule type="cellIs" dxfId="8701" priority="5786" operator="equal">
      <formula>2</formula>
    </cfRule>
  </conditionalFormatting>
  <conditionalFormatting sqref="Z192">
    <cfRule type="cellIs" dxfId="8700" priority="5785" operator="equal">
      <formula>3</formula>
    </cfRule>
  </conditionalFormatting>
  <conditionalFormatting sqref="Z207">
    <cfRule type="beginsWith" dxfId="8699" priority="5780" operator="beginsWith" text="S">
      <formula>LEFT(Z207,LEN("S"))="S"</formula>
    </cfRule>
    <cfRule type="containsText" dxfId="8698" priority="5781" operator="containsText" text="D">
      <formula>NOT(ISERROR(SEARCH("D",Z207)))</formula>
    </cfRule>
    <cfRule type="cellIs" dxfId="8697" priority="5782" operator="equal">
      <formula>1</formula>
    </cfRule>
  </conditionalFormatting>
  <conditionalFormatting sqref="Z207">
    <cfRule type="expression" dxfId="8696" priority="5783">
      <formula>$E207="sob"</formula>
    </cfRule>
    <cfRule type="expression" dxfId="8695" priority="5784">
      <formula>$E207="nie"</formula>
    </cfRule>
  </conditionalFormatting>
  <conditionalFormatting sqref="Z207">
    <cfRule type="timePeriod" dxfId="8694" priority="5779" timePeriod="today">
      <formula>FLOOR(Z207,1)=TODAY()</formula>
    </cfRule>
  </conditionalFormatting>
  <conditionalFormatting sqref="Z207">
    <cfRule type="cellIs" dxfId="8693" priority="5778" operator="equal">
      <formula>2</formula>
    </cfRule>
  </conditionalFormatting>
  <conditionalFormatting sqref="Z207">
    <cfRule type="cellIs" dxfId="8692" priority="5777" operator="equal">
      <formula>3</formula>
    </cfRule>
  </conditionalFormatting>
  <conditionalFormatting sqref="M207">
    <cfRule type="beginsWith" dxfId="8691" priority="5772" operator="beginsWith" text="S">
      <formula>LEFT(M207,LEN("S"))="S"</formula>
    </cfRule>
    <cfRule type="containsText" dxfId="8690" priority="5773" operator="containsText" text="D">
      <formula>NOT(ISERROR(SEARCH("D",M207)))</formula>
    </cfRule>
    <cfRule type="cellIs" dxfId="8689" priority="5774" operator="equal">
      <formula>1</formula>
    </cfRule>
  </conditionalFormatting>
  <conditionalFormatting sqref="M207">
    <cfRule type="expression" dxfId="8688" priority="5775">
      <formula>$E207="sob"</formula>
    </cfRule>
    <cfRule type="expression" dxfId="8687" priority="5776">
      <formula>$E207="nie"</formula>
    </cfRule>
  </conditionalFormatting>
  <conditionalFormatting sqref="M207">
    <cfRule type="timePeriod" dxfId="8686" priority="5771" timePeriod="today">
      <formula>FLOOR(M207,1)=TODAY()</formula>
    </cfRule>
  </conditionalFormatting>
  <conditionalFormatting sqref="M207">
    <cfRule type="cellIs" dxfId="8685" priority="5770" operator="equal">
      <formula>2</formula>
    </cfRule>
  </conditionalFormatting>
  <conditionalFormatting sqref="M207">
    <cfRule type="cellIs" dxfId="8684" priority="5769" operator="equal">
      <formula>3</formula>
    </cfRule>
  </conditionalFormatting>
  <conditionalFormatting sqref="M214">
    <cfRule type="beginsWith" dxfId="8683" priority="5764" operator="beginsWith" text="S">
      <formula>LEFT(M214,LEN("S"))="S"</formula>
    </cfRule>
    <cfRule type="containsText" dxfId="8682" priority="5765" operator="containsText" text="D">
      <formula>NOT(ISERROR(SEARCH("D",M214)))</formula>
    </cfRule>
    <cfRule type="cellIs" dxfId="8681" priority="5766" operator="equal">
      <formula>1</formula>
    </cfRule>
  </conditionalFormatting>
  <conditionalFormatting sqref="M214">
    <cfRule type="expression" dxfId="8680" priority="5767">
      <formula>$E214="sob"</formula>
    </cfRule>
    <cfRule type="expression" dxfId="8679" priority="5768">
      <formula>$E214="nie"</formula>
    </cfRule>
  </conditionalFormatting>
  <conditionalFormatting sqref="M214">
    <cfRule type="timePeriod" dxfId="8678" priority="5763" timePeriod="today">
      <formula>FLOOR(M214,1)=TODAY()</formula>
    </cfRule>
  </conditionalFormatting>
  <conditionalFormatting sqref="M214">
    <cfRule type="cellIs" dxfId="8677" priority="5762" operator="equal">
      <formula>2</formula>
    </cfRule>
  </conditionalFormatting>
  <conditionalFormatting sqref="M214">
    <cfRule type="cellIs" dxfId="8676" priority="5761" operator="equal">
      <formula>3</formula>
    </cfRule>
  </conditionalFormatting>
  <conditionalFormatting sqref="M221">
    <cfRule type="beginsWith" dxfId="8675" priority="5756" operator="beginsWith" text="S">
      <formula>LEFT(M221,LEN("S"))="S"</formula>
    </cfRule>
    <cfRule type="containsText" dxfId="8674" priority="5757" operator="containsText" text="D">
      <formula>NOT(ISERROR(SEARCH("D",M221)))</formula>
    </cfRule>
    <cfRule type="cellIs" dxfId="8673" priority="5758" operator="equal">
      <formula>1</formula>
    </cfRule>
  </conditionalFormatting>
  <conditionalFormatting sqref="M221">
    <cfRule type="expression" dxfId="8672" priority="5759">
      <formula>$E221="sob"</formula>
    </cfRule>
    <cfRule type="expression" dxfId="8671" priority="5760">
      <formula>$E221="nie"</formula>
    </cfRule>
  </conditionalFormatting>
  <conditionalFormatting sqref="M221">
    <cfRule type="timePeriod" dxfId="8670" priority="5755" timePeriod="today">
      <formula>FLOOR(M221,1)=TODAY()</formula>
    </cfRule>
  </conditionalFormatting>
  <conditionalFormatting sqref="M221">
    <cfRule type="cellIs" dxfId="8669" priority="5754" operator="equal">
      <formula>2</formula>
    </cfRule>
  </conditionalFormatting>
  <conditionalFormatting sqref="M221">
    <cfRule type="cellIs" dxfId="8668" priority="5753" operator="equal">
      <formula>3</formula>
    </cfRule>
  </conditionalFormatting>
  <conditionalFormatting sqref="M228">
    <cfRule type="beginsWith" dxfId="8667" priority="5748" operator="beginsWith" text="S">
      <formula>LEFT(M228,LEN("S"))="S"</formula>
    </cfRule>
    <cfRule type="containsText" dxfId="8666" priority="5749" operator="containsText" text="D">
      <formula>NOT(ISERROR(SEARCH("D",M228)))</formula>
    </cfRule>
    <cfRule type="cellIs" dxfId="8665" priority="5750" operator="equal">
      <formula>1</formula>
    </cfRule>
  </conditionalFormatting>
  <conditionalFormatting sqref="M228">
    <cfRule type="expression" dxfId="8664" priority="5751">
      <formula>$E228="sob"</formula>
    </cfRule>
    <cfRule type="expression" dxfId="8663" priority="5752">
      <formula>$E228="nie"</formula>
    </cfRule>
  </conditionalFormatting>
  <conditionalFormatting sqref="M228">
    <cfRule type="timePeriod" dxfId="8662" priority="5747" timePeriod="today">
      <formula>FLOOR(M228,1)=TODAY()</formula>
    </cfRule>
  </conditionalFormatting>
  <conditionalFormatting sqref="M228">
    <cfRule type="cellIs" dxfId="8661" priority="5746" operator="equal">
      <formula>2</formula>
    </cfRule>
  </conditionalFormatting>
  <conditionalFormatting sqref="M228">
    <cfRule type="cellIs" dxfId="8660" priority="5745" operator="equal">
      <formula>3</formula>
    </cfRule>
  </conditionalFormatting>
  <conditionalFormatting sqref="V214">
    <cfRule type="beginsWith" dxfId="8659" priority="5740" operator="beginsWith" text="S">
      <formula>LEFT(V214,LEN("S"))="S"</formula>
    </cfRule>
    <cfRule type="containsText" dxfId="8658" priority="5741" operator="containsText" text="D">
      <formula>NOT(ISERROR(SEARCH("D",V214)))</formula>
    </cfRule>
    <cfRule type="cellIs" dxfId="8657" priority="5742" operator="equal">
      <formula>1</formula>
    </cfRule>
  </conditionalFormatting>
  <conditionalFormatting sqref="V214">
    <cfRule type="expression" dxfId="8656" priority="5743">
      <formula>$E214="sob"</formula>
    </cfRule>
    <cfRule type="expression" dxfId="8655" priority="5744">
      <formula>$E214="nie"</formula>
    </cfRule>
  </conditionalFormatting>
  <conditionalFormatting sqref="V214">
    <cfRule type="timePeriod" dxfId="8654" priority="5739" timePeriod="today">
      <formula>FLOOR(V214,1)=TODAY()</formula>
    </cfRule>
  </conditionalFormatting>
  <conditionalFormatting sqref="V214">
    <cfRule type="cellIs" dxfId="8653" priority="5738" operator="equal">
      <formula>2</formula>
    </cfRule>
  </conditionalFormatting>
  <conditionalFormatting sqref="V214">
    <cfRule type="cellIs" dxfId="8652" priority="5737" operator="equal">
      <formula>3</formula>
    </cfRule>
  </conditionalFormatting>
  <conditionalFormatting sqref="M200">
    <cfRule type="beginsWith" dxfId="8651" priority="5732" operator="beginsWith" text="S">
      <formula>LEFT(M200,LEN("S"))="S"</formula>
    </cfRule>
    <cfRule type="containsText" dxfId="8650" priority="5733" operator="containsText" text="D">
      <formula>NOT(ISERROR(SEARCH("D",M200)))</formula>
    </cfRule>
    <cfRule type="cellIs" dxfId="8649" priority="5734" operator="equal">
      <formula>1</formula>
    </cfRule>
  </conditionalFormatting>
  <conditionalFormatting sqref="M200">
    <cfRule type="expression" dxfId="8648" priority="5735">
      <formula>$E200="sob"</formula>
    </cfRule>
    <cfRule type="expression" dxfId="8647" priority="5736">
      <formula>$E200="nie"</formula>
    </cfRule>
  </conditionalFormatting>
  <conditionalFormatting sqref="M200">
    <cfRule type="timePeriod" dxfId="8646" priority="5731" timePeriod="today">
      <formula>FLOOR(M200,1)=TODAY()</formula>
    </cfRule>
  </conditionalFormatting>
  <conditionalFormatting sqref="M200">
    <cfRule type="cellIs" dxfId="8645" priority="5730" operator="equal">
      <formula>2</formula>
    </cfRule>
  </conditionalFormatting>
  <conditionalFormatting sqref="M200">
    <cfRule type="cellIs" dxfId="8644" priority="5729" operator="equal">
      <formula>3</formula>
    </cfRule>
  </conditionalFormatting>
  <conditionalFormatting sqref="Z210:Z212">
    <cfRule type="beginsWith" dxfId="8643" priority="5724" operator="beginsWith" text="S">
      <formula>LEFT(Z210,LEN("S"))="S"</formula>
    </cfRule>
    <cfRule type="containsText" dxfId="8642" priority="5725" operator="containsText" text="D">
      <formula>NOT(ISERROR(SEARCH("D",Z210)))</formula>
    </cfRule>
    <cfRule type="cellIs" dxfId="8641" priority="5726" operator="equal">
      <formula>1</formula>
    </cfRule>
  </conditionalFormatting>
  <conditionalFormatting sqref="Z210:Z212">
    <cfRule type="expression" dxfId="8640" priority="5727">
      <formula>$E210="sob"</formula>
    </cfRule>
    <cfRule type="expression" dxfId="8639" priority="5728">
      <formula>$E210="nie"</formula>
    </cfRule>
  </conditionalFormatting>
  <conditionalFormatting sqref="Z210:Z212">
    <cfRule type="timePeriod" dxfId="8638" priority="5723" timePeriod="today">
      <formula>FLOOR(Z210,1)=TODAY()</formula>
    </cfRule>
  </conditionalFormatting>
  <conditionalFormatting sqref="Z210:Z212">
    <cfRule type="cellIs" dxfId="8637" priority="5722" operator="equal">
      <formula>2</formula>
    </cfRule>
  </conditionalFormatting>
  <conditionalFormatting sqref="Z210:Z212">
    <cfRule type="cellIs" dxfId="8636" priority="5721" operator="equal">
      <formula>3</formula>
    </cfRule>
  </conditionalFormatting>
  <conditionalFormatting sqref="Z212:Z213">
    <cfRule type="beginsWith" dxfId="8635" priority="5716" operator="beginsWith" text="S">
      <formula>LEFT(Z212,LEN("S"))="S"</formula>
    </cfRule>
    <cfRule type="containsText" dxfId="8634" priority="5717" operator="containsText" text="D">
      <formula>NOT(ISERROR(SEARCH("D",Z212)))</formula>
    </cfRule>
    <cfRule type="cellIs" dxfId="8633" priority="5718" operator="equal">
      <formula>1</formula>
    </cfRule>
  </conditionalFormatting>
  <conditionalFormatting sqref="Z212:Z213">
    <cfRule type="expression" dxfId="8632" priority="5719">
      <formula>$E212="sob"</formula>
    </cfRule>
    <cfRule type="expression" dxfId="8631" priority="5720">
      <formula>$E212="nie"</formula>
    </cfRule>
  </conditionalFormatting>
  <conditionalFormatting sqref="Z212:Z213">
    <cfRule type="timePeriod" dxfId="8630" priority="5715" timePeriod="today">
      <formula>FLOOR(Z212,1)=TODAY()</formula>
    </cfRule>
  </conditionalFormatting>
  <conditionalFormatting sqref="Z212:Z213">
    <cfRule type="cellIs" dxfId="8629" priority="5714" operator="equal">
      <formula>2</formula>
    </cfRule>
  </conditionalFormatting>
  <conditionalFormatting sqref="Z212:Z213">
    <cfRule type="cellIs" dxfId="8628" priority="5713" operator="equal">
      <formula>3</formula>
    </cfRule>
  </conditionalFormatting>
  <conditionalFormatting sqref="Z217">
    <cfRule type="beginsWith" dxfId="8627" priority="5708" operator="beginsWith" text="S">
      <formula>LEFT(Z217,LEN("S"))="S"</formula>
    </cfRule>
    <cfRule type="containsText" dxfId="8626" priority="5709" operator="containsText" text="D">
      <formula>NOT(ISERROR(SEARCH("D",Z217)))</formula>
    </cfRule>
    <cfRule type="cellIs" dxfId="8625" priority="5710" operator="equal">
      <formula>1</formula>
    </cfRule>
  </conditionalFormatting>
  <conditionalFormatting sqref="Z217">
    <cfRule type="expression" dxfId="8624" priority="5711">
      <formula>$E217="sob"</formula>
    </cfRule>
    <cfRule type="expression" dxfId="8623" priority="5712">
      <formula>$E217="nie"</formula>
    </cfRule>
  </conditionalFormatting>
  <conditionalFormatting sqref="Z217">
    <cfRule type="timePeriod" dxfId="8622" priority="5707" timePeriod="today">
      <formula>FLOOR(Z217,1)=TODAY()</formula>
    </cfRule>
  </conditionalFormatting>
  <conditionalFormatting sqref="Z217">
    <cfRule type="cellIs" dxfId="8621" priority="5706" operator="equal">
      <formula>2</formula>
    </cfRule>
  </conditionalFormatting>
  <conditionalFormatting sqref="Z217">
    <cfRule type="cellIs" dxfId="8620" priority="5705" operator="equal">
      <formula>3</formula>
    </cfRule>
  </conditionalFormatting>
  <conditionalFormatting sqref="Z214">
    <cfRule type="beginsWith" dxfId="8619" priority="5700" operator="beginsWith" text="S">
      <formula>LEFT(Z214,LEN("S"))="S"</formula>
    </cfRule>
    <cfRule type="containsText" dxfId="8618" priority="5701" operator="containsText" text="D">
      <formula>NOT(ISERROR(SEARCH("D",Z214)))</formula>
    </cfRule>
    <cfRule type="cellIs" dxfId="8617" priority="5702" operator="equal">
      <formula>1</formula>
    </cfRule>
  </conditionalFormatting>
  <conditionalFormatting sqref="Z214">
    <cfRule type="expression" dxfId="8616" priority="5703">
      <formula>$E214="sob"</formula>
    </cfRule>
    <cfRule type="expression" dxfId="8615" priority="5704">
      <formula>$E214="nie"</formula>
    </cfRule>
  </conditionalFormatting>
  <conditionalFormatting sqref="Z214">
    <cfRule type="timePeriod" dxfId="8614" priority="5699" timePeriod="today">
      <formula>FLOOR(Z214,1)=TODAY()</formula>
    </cfRule>
  </conditionalFormatting>
  <conditionalFormatting sqref="Z214">
    <cfRule type="cellIs" dxfId="8613" priority="5698" operator="equal">
      <formula>2</formula>
    </cfRule>
  </conditionalFormatting>
  <conditionalFormatting sqref="Z214">
    <cfRule type="cellIs" dxfId="8612" priority="5697" operator="equal">
      <formula>3</formula>
    </cfRule>
  </conditionalFormatting>
  <conditionalFormatting sqref="Z266:Z272">
    <cfRule type="beginsWith" dxfId="8611" priority="5692" operator="beginsWith" text="S">
      <formula>LEFT(Z266,LEN("S"))="S"</formula>
    </cfRule>
    <cfRule type="containsText" dxfId="8610" priority="5693" operator="containsText" text="D">
      <formula>NOT(ISERROR(SEARCH("D",Z266)))</formula>
    </cfRule>
    <cfRule type="cellIs" dxfId="8609" priority="5694" operator="equal">
      <formula>1</formula>
    </cfRule>
  </conditionalFormatting>
  <conditionalFormatting sqref="Z266:Z272">
    <cfRule type="expression" dxfId="8608" priority="5695">
      <formula>$E266="sob"</formula>
    </cfRule>
    <cfRule type="expression" dxfId="8607" priority="5696">
      <formula>$E266="nie"</formula>
    </cfRule>
  </conditionalFormatting>
  <conditionalFormatting sqref="Z266:Z272">
    <cfRule type="timePeriod" dxfId="8606" priority="5691" timePeriod="today">
      <formula>FLOOR(Z266,1)=TODAY()</formula>
    </cfRule>
  </conditionalFormatting>
  <conditionalFormatting sqref="Z266:Z272">
    <cfRule type="cellIs" dxfId="8605" priority="5690" operator="equal">
      <formula>2</formula>
    </cfRule>
  </conditionalFormatting>
  <conditionalFormatting sqref="Z266:Z272">
    <cfRule type="cellIs" dxfId="8604" priority="5689" operator="equal">
      <formula>3</formula>
    </cfRule>
  </conditionalFormatting>
  <conditionalFormatting sqref="Z273:Z274">
    <cfRule type="beginsWith" dxfId="8603" priority="5684" operator="beginsWith" text="S">
      <formula>LEFT(Z273,LEN("S"))="S"</formula>
    </cfRule>
    <cfRule type="containsText" dxfId="8602" priority="5685" operator="containsText" text="D">
      <formula>NOT(ISERROR(SEARCH("D",Z273)))</formula>
    </cfRule>
    <cfRule type="cellIs" dxfId="8601" priority="5686" operator="equal">
      <formula>1</formula>
    </cfRule>
  </conditionalFormatting>
  <conditionalFormatting sqref="Z273:Z274">
    <cfRule type="expression" dxfId="8600" priority="5687">
      <formula>$E273="sob"</formula>
    </cfRule>
    <cfRule type="expression" dxfId="8599" priority="5688">
      <formula>$E273="nie"</formula>
    </cfRule>
  </conditionalFormatting>
  <conditionalFormatting sqref="Z273:Z274">
    <cfRule type="timePeriod" dxfId="8598" priority="5683" timePeriod="today">
      <formula>FLOOR(Z273,1)=TODAY()</formula>
    </cfRule>
  </conditionalFormatting>
  <conditionalFormatting sqref="Z273:Z274">
    <cfRule type="cellIs" dxfId="8597" priority="5682" operator="equal">
      <formula>2</formula>
    </cfRule>
  </conditionalFormatting>
  <conditionalFormatting sqref="Z273:Z274">
    <cfRule type="cellIs" dxfId="8596" priority="5681" operator="equal">
      <formula>3</formula>
    </cfRule>
  </conditionalFormatting>
  <conditionalFormatting sqref="Z250:Z251">
    <cfRule type="beginsWith" dxfId="8595" priority="5676" operator="beginsWith" text="S">
      <formula>LEFT(Z250,LEN("S"))="S"</formula>
    </cfRule>
    <cfRule type="containsText" dxfId="8594" priority="5677" operator="containsText" text="D">
      <formula>NOT(ISERROR(SEARCH("D",Z250)))</formula>
    </cfRule>
    <cfRule type="cellIs" dxfId="8593" priority="5678" operator="equal">
      <formula>1</formula>
    </cfRule>
  </conditionalFormatting>
  <conditionalFormatting sqref="Z250:Z251">
    <cfRule type="expression" dxfId="8592" priority="5679">
      <formula>$E250="sob"</formula>
    </cfRule>
    <cfRule type="expression" dxfId="8591" priority="5680">
      <formula>$E250="nie"</formula>
    </cfRule>
  </conditionalFormatting>
  <conditionalFormatting sqref="Z250:Z251">
    <cfRule type="timePeriod" dxfId="8590" priority="5675" timePeriod="today">
      <formula>FLOOR(Z250,1)=TODAY()</formula>
    </cfRule>
  </conditionalFormatting>
  <conditionalFormatting sqref="Z250:Z251">
    <cfRule type="cellIs" dxfId="8589" priority="5674" operator="equal">
      <formula>2</formula>
    </cfRule>
  </conditionalFormatting>
  <conditionalFormatting sqref="Z250:Z251">
    <cfRule type="cellIs" dxfId="8588" priority="5673" operator="equal">
      <formula>3</formula>
    </cfRule>
  </conditionalFormatting>
  <conditionalFormatting sqref="U214">
    <cfRule type="beginsWith" dxfId="8587" priority="5668" operator="beginsWith" text="S">
      <formula>LEFT(U214,LEN("S"))="S"</formula>
    </cfRule>
    <cfRule type="containsText" dxfId="8586" priority="5669" operator="containsText" text="D">
      <formula>NOT(ISERROR(SEARCH("D",U214)))</formula>
    </cfRule>
    <cfRule type="cellIs" dxfId="8585" priority="5670" operator="equal">
      <formula>1</formula>
    </cfRule>
  </conditionalFormatting>
  <conditionalFormatting sqref="U214">
    <cfRule type="expression" dxfId="8584" priority="5671">
      <formula>$E214="sob"</formula>
    </cfRule>
    <cfRule type="expression" dxfId="8583" priority="5672">
      <formula>$E214="nie"</formula>
    </cfRule>
  </conditionalFormatting>
  <conditionalFormatting sqref="U214">
    <cfRule type="timePeriod" dxfId="8582" priority="5667" timePeriod="today">
      <formula>FLOOR(U214,1)=TODAY()</formula>
    </cfRule>
  </conditionalFormatting>
  <conditionalFormatting sqref="U214">
    <cfRule type="cellIs" dxfId="8581" priority="5666" operator="equal">
      <formula>2</formula>
    </cfRule>
  </conditionalFormatting>
  <conditionalFormatting sqref="U214">
    <cfRule type="cellIs" dxfId="8580" priority="5665" operator="equal">
      <formula>3</formula>
    </cfRule>
  </conditionalFormatting>
  <conditionalFormatting sqref="AB214">
    <cfRule type="beginsWith" dxfId="8579" priority="5660" operator="beginsWith" text="S">
      <formula>LEFT(AB214,LEN("S"))="S"</formula>
    </cfRule>
    <cfRule type="containsText" dxfId="8578" priority="5661" operator="containsText" text="D">
      <formula>NOT(ISERROR(SEARCH("D",AB214)))</formula>
    </cfRule>
    <cfRule type="cellIs" dxfId="8577" priority="5662" operator="equal">
      <formula>1</formula>
    </cfRule>
  </conditionalFormatting>
  <conditionalFormatting sqref="AB214">
    <cfRule type="expression" dxfId="8576" priority="5663">
      <formula>$E214="sob"</formula>
    </cfRule>
    <cfRule type="expression" dxfId="8575" priority="5664">
      <formula>$E214="nie"</formula>
    </cfRule>
  </conditionalFormatting>
  <conditionalFormatting sqref="AB214">
    <cfRule type="timePeriod" dxfId="8574" priority="5659" timePeriod="today">
      <formula>FLOOR(AB214,1)=TODAY()</formula>
    </cfRule>
  </conditionalFormatting>
  <conditionalFormatting sqref="AB214">
    <cfRule type="cellIs" dxfId="8573" priority="5658" operator="equal">
      <formula>2</formula>
    </cfRule>
  </conditionalFormatting>
  <conditionalFormatting sqref="AB214">
    <cfRule type="cellIs" dxfId="8572" priority="5657" operator="equal">
      <formula>3</formula>
    </cfRule>
  </conditionalFormatting>
  <conditionalFormatting sqref="Z218">
    <cfRule type="beginsWith" dxfId="8571" priority="5652" operator="beginsWith" text="S">
      <formula>LEFT(Z218,LEN("S"))="S"</formula>
    </cfRule>
    <cfRule type="containsText" dxfId="8570" priority="5653" operator="containsText" text="D">
      <formula>NOT(ISERROR(SEARCH("D",Z218)))</formula>
    </cfRule>
    <cfRule type="cellIs" dxfId="8569" priority="5654" operator="equal">
      <formula>1</formula>
    </cfRule>
  </conditionalFormatting>
  <conditionalFormatting sqref="Z218">
    <cfRule type="expression" dxfId="8568" priority="5655">
      <formula>$E218="sob"</formula>
    </cfRule>
    <cfRule type="expression" dxfId="8567" priority="5656">
      <formula>$E218="nie"</formula>
    </cfRule>
  </conditionalFormatting>
  <conditionalFormatting sqref="Z218">
    <cfRule type="timePeriod" dxfId="8566" priority="5651" timePeriod="today">
      <formula>FLOOR(Z218,1)=TODAY()</formula>
    </cfRule>
  </conditionalFormatting>
  <conditionalFormatting sqref="Z218">
    <cfRule type="cellIs" dxfId="8565" priority="5650" operator="equal">
      <formula>2</formula>
    </cfRule>
  </conditionalFormatting>
  <conditionalFormatting sqref="Z218">
    <cfRule type="cellIs" dxfId="8564" priority="5649" operator="equal">
      <formula>3</formula>
    </cfRule>
  </conditionalFormatting>
  <conditionalFormatting sqref="U228">
    <cfRule type="beginsWith" dxfId="8563" priority="5644" operator="beginsWith" text="S">
      <formula>LEFT(U228,LEN("S"))="S"</formula>
    </cfRule>
    <cfRule type="containsText" dxfId="8562" priority="5645" operator="containsText" text="D">
      <formula>NOT(ISERROR(SEARCH("D",U228)))</formula>
    </cfRule>
    <cfRule type="cellIs" dxfId="8561" priority="5646" operator="equal">
      <formula>1</formula>
    </cfRule>
  </conditionalFormatting>
  <conditionalFormatting sqref="U228">
    <cfRule type="expression" dxfId="8560" priority="5647">
      <formula>$E228="sob"</formula>
    </cfRule>
    <cfRule type="expression" dxfId="8559" priority="5648">
      <formula>$E228="nie"</formula>
    </cfRule>
  </conditionalFormatting>
  <conditionalFormatting sqref="U228">
    <cfRule type="timePeriod" dxfId="8558" priority="5643" timePeriod="today">
      <formula>FLOOR(U228,1)=TODAY()</formula>
    </cfRule>
  </conditionalFormatting>
  <conditionalFormatting sqref="U228">
    <cfRule type="cellIs" dxfId="8557" priority="5642" operator="equal">
      <formula>2</formula>
    </cfRule>
  </conditionalFormatting>
  <conditionalFormatting sqref="U228">
    <cfRule type="cellIs" dxfId="8556" priority="5641" operator="equal">
      <formula>3</formula>
    </cfRule>
  </conditionalFormatting>
  <conditionalFormatting sqref="Z219">
    <cfRule type="beginsWith" dxfId="8555" priority="5636" operator="beginsWith" text="S">
      <formula>LEFT(Z219,LEN("S"))="S"</formula>
    </cfRule>
    <cfRule type="containsText" dxfId="8554" priority="5637" operator="containsText" text="D">
      <formula>NOT(ISERROR(SEARCH("D",Z219)))</formula>
    </cfRule>
    <cfRule type="cellIs" dxfId="8553" priority="5638" operator="equal">
      <formula>1</formula>
    </cfRule>
  </conditionalFormatting>
  <conditionalFormatting sqref="Z219">
    <cfRule type="expression" dxfId="8552" priority="5639">
      <formula>$E219="sob"</formula>
    </cfRule>
    <cfRule type="expression" dxfId="8551" priority="5640">
      <formula>$E219="nie"</formula>
    </cfRule>
  </conditionalFormatting>
  <conditionalFormatting sqref="Z219">
    <cfRule type="timePeriod" dxfId="8550" priority="5635" timePeriod="today">
      <formula>FLOOR(Z219,1)=TODAY()</formula>
    </cfRule>
  </conditionalFormatting>
  <conditionalFormatting sqref="Z219">
    <cfRule type="cellIs" dxfId="8549" priority="5634" operator="equal">
      <formula>2</formula>
    </cfRule>
  </conditionalFormatting>
  <conditionalFormatting sqref="Z219">
    <cfRule type="cellIs" dxfId="8548" priority="5633" operator="equal">
      <formula>3</formula>
    </cfRule>
  </conditionalFormatting>
  <conditionalFormatting sqref="U221">
    <cfRule type="beginsWith" dxfId="8547" priority="5628" operator="beginsWith" text="S">
      <formula>LEFT(U221,LEN("S"))="S"</formula>
    </cfRule>
    <cfRule type="containsText" dxfId="8546" priority="5629" operator="containsText" text="D">
      <formula>NOT(ISERROR(SEARCH("D",U221)))</formula>
    </cfRule>
    <cfRule type="cellIs" dxfId="8545" priority="5630" operator="equal">
      <formula>1</formula>
    </cfRule>
  </conditionalFormatting>
  <conditionalFormatting sqref="U221">
    <cfRule type="expression" dxfId="8544" priority="5631">
      <formula>$E221="sob"</formula>
    </cfRule>
    <cfRule type="expression" dxfId="8543" priority="5632">
      <formula>$E221="nie"</formula>
    </cfRule>
  </conditionalFormatting>
  <conditionalFormatting sqref="U221">
    <cfRule type="timePeriod" dxfId="8542" priority="5627" timePeriod="today">
      <formula>FLOOR(U221,1)=TODAY()</formula>
    </cfRule>
  </conditionalFormatting>
  <conditionalFormatting sqref="U221">
    <cfRule type="cellIs" dxfId="8541" priority="5626" operator="equal">
      <formula>2</formula>
    </cfRule>
  </conditionalFormatting>
  <conditionalFormatting sqref="U221">
    <cfRule type="cellIs" dxfId="8540" priority="5625" operator="equal">
      <formula>3</formula>
    </cfRule>
  </conditionalFormatting>
  <conditionalFormatting sqref="Z220">
    <cfRule type="beginsWith" dxfId="8539" priority="5620" operator="beginsWith" text="S">
      <formula>LEFT(Z220,LEN("S"))="S"</formula>
    </cfRule>
    <cfRule type="containsText" dxfId="8538" priority="5621" operator="containsText" text="D">
      <formula>NOT(ISERROR(SEARCH("D",Z220)))</formula>
    </cfRule>
    <cfRule type="cellIs" dxfId="8537" priority="5622" operator="equal">
      <formula>1</formula>
    </cfRule>
  </conditionalFormatting>
  <conditionalFormatting sqref="Z220">
    <cfRule type="expression" dxfId="8536" priority="5623">
      <formula>$E220="sob"</formula>
    </cfRule>
    <cfRule type="expression" dxfId="8535" priority="5624">
      <formula>$E220="nie"</formula>
    </cfRule>
  </conditionalFormatting>
  <conditionalFormatting sqref="Z220">
    <cfRule type="timePeriod" dxfId="8534" priority="5619" timePeriod="today">
      <formula>FLOOR(Z220,1)=TODAY()</formula>
    </cfRule>
  </conditionalFormatting>
  <conditionalFormatting sqref="Z220">
    <cfRule type="cellIs" dxfId="8533" priority="5618" operator="equal">
      <formula>2</formula>
    </cfRule>
  </conditionalFormatting>
  <conditionalFormatting sqref="Z220">
    <cfRule type="cellIs" dxfId="8532" priority="5617" operator="equal">
      <formula>3</formula>
    </cfRule>
  </conditionalFormatting>
  <conditionalFormatting sqref="Z228">
    <cfRule type="beginsWith" dxfId="8531" priority="5612" operator="beginsWith" text="S">
      <formula>LEFT(Z228,LEN("S"))="S"</formula>
    </cfRule>
    <cfRule type="containsText" dxfId="8530" priority="5613" operator="containsText" text="D">
      <formula>NOT(ISERROR(SEARCH("D",Z228)))</formula>
    </cfRule>
    <cfRule type="cellIs" dxfId="8529" priority="5614" operator="equal">
      <formula>1</formula>
    </cfRule>
  </conditionalFormatting>
  <conditionalFormatting sqref="Z228">
    <cfRule type="expression" dxfId="8528" priority="5615">
      <formula>$E228="sob"</formula>
    </cfRule>
    <cfRule type="expression" dxfId="8527" priority="5616">
      <formula>$E228="nie"</formula>
    </cfRule>
  </conditionalFormatting>
  <conditionalFormatting sqref="Z228">
    <cfRule type="timePeriod" dxfId="8526" priority="5611" timePeriod="today">
      <formula>FLOOR(Z228,1)=TODAY()</formula>
    </cfRule>
  </conditionalFormatting>
  <conditionalFormatting sqref="Z228">
    <cfRule type="cellIs" dxfId="8525" priority="5610" operator="equal">
      <formula>2</formula>
    </cfRule>
  </conditionalFormatting>
  <conditionalFormatting sqref="Z228">
    <cfRule type="cellIs" dxfId="8524" priority="5609" operator="equal">
      <formula>3</formula>
    </cfRule>
  </conditionalFormatting>
  <conditionalFormatting sqref="Z221">
    <cfRule type="beginsWith" dxfId="8523" priority="5604" operator="beginsWith" text="S">
      <formula>LEFT(Z221,LEN("S"))="S"</formula>
    </cfRule>
    <cfRule type="containsText" dxfId="8522" priority="5605" operator="containsText" text="D">
      <formula>NOT(ISERROR(SEARCH("D",Z221)))</formula>
    </cfRule>
    <cfRule type="cellIs" dxfId="8521" priority="5606" operator="equal">
      <formula>1</formula>
    </cfRule>
  </conditionalFormatting>
  <conditionalFormatting sqref="Z221">
    <cfRule type="expression" dxfId="8520" priority="5607">
      <formula>$E221="sob"</formula>
    </cfRule>
    <cfRule type="expression" dxfId="8519" priority="5608">
      <formula>$E221="nie"</formula>
    </cfRule>
  </conditionalFormatting>
  <conditionalFormatting sqref="Z221">
    <cfRule type="timePeriod" dxfId="8518" priority="5603" timePeriod="today">
      <formula>FLOOR(Z221,1)=TODAY()</formula>
    </cfRule>
  </conditionalFormatting>
  <conditionalFormatting sqref="Z221">
    <cfRule type="cellIs" dxfId="8517" priority="5602" operator="equal">
      <formula>2</formula>
    </cfRule>
  </conditionalFormatting>
  <conditionalFormatting sqref="Z221">
    <cfRule type="cellIs" dxfId="8516" priority="5601" operator="equal">
      <formula>3</formula>
    </cfRule>
  </conditionalFormatting>
  <conditionalFormatting sqref="U235">
    <cfRule type="beginsWith" dxfId="8515" priority="5596" operator="beginsWith" text="S">
      <formula>LEFT(U235,LEN("S"))="S"</formula>
    </cfRule>
    <cfRule type="containsText" dxfId="8514" priority="5597" operator="containsText" text="D">
      <formula>NOT(ISERROR(SEARCH("D",U235)))</formula>
    </cfRule>
    <cfRule type="cellIs" dxfId="8513" priority="5598" operator="equal">
      <formula>1</formula>
    </cfRule>
  </conditionalFormatting>
  <conditionalFormatting sqref="U235">
    <cfRule type="expression" dxfId="8512" priority="5599">
      <formula>$E235="sob"</formula>
    </cfRule>
    <cfRule type="expression" dxfId="8511" priority="5600">
      <formula>$E235="nie"</formula>
    </cfRule>
  </conditionalFormatting>
  <conditionalFormatting sqref="U235">
    <cfRule type="timePeriod" dxfId="8510" priority="5595" timePeriod="today">
      <formula>FLOOR(U235,1)=TODAY()</formula>
    </cfRule>
  </conditionalFormatting>
  <conditionalFormatting sqref="U235">
    <cfRule type="cellIs" dxfId="8509" priority="5594" operator="equal">
      <formula>2</formula>
    </cfRule>
  </conditionalFormatting>
  <conditionalFormatting sqref="U235">
    <cfRule type="cellIs" dxfId="8508" priority="5593" operator="equal">
      <formula>3</formula>
    </cfRule>
  </conditionalFormatting>
  <conditionalFormatting sqref="Z231">
    <cfRule type="beginsWith" dxfId="8507" priority="5588" operator="beginsWith" text="S">
      <formula>LEFT(Z231,LEN("S"))="S"</formula>
    </cfRule>
    <cfRule type="containsText" dxfId="8506" priority="5589" operator="containsText" text="D">
      <formula>NOT(ISERROR(SEARCH("D",Z231)))</formula>
    </cfRule>
    <cfRule type="cellIs" dxfId="8505" priority="5590" operator="equal">
      <formula>1</formula>
    </cfRule>
  </conditionalFormatting>
  <conditionalFormatting sqref="Z231">
    <cfRule type="expression" dxfId="8504" priority="5591">
      <formula>$E231="sob"</formula>
    </cfRule>
    <cfRule type="expression" dxfId="8503" priority="5592">
      <formula>$E231="nie"</formula>
    </cfRule>
  </conditionalFormatting>
  <conditionalFormatting sqref="Z231">
    <cfRule type="timePeriod" dxfId="8502" priority="5587" timePeriod="today">
      <formula>FLOOR(Z231,1)=TODAY()</formula>
    </cfRule>
  </conditionalFormatting>
  <conditionalFormatting sqref="Z231">
    <cfRule type="cellIs" dxfId="8501" priority="5586" operator="equal">
      <formula>2</formula>
    </cfRule>
  </conditionalFormatting>
  <conditionalFormatting sqref="Z231">
    <cfRule type="cellIs" dxfId="8500" priority="5585" operator="equal">
      <formula>3</formula>
    </cfRule>
  </conditionalFormatting>
  <conditionalFormatting sqref="Z232">
    <cfRule type="beginsWith" dxfId="8499" priority="5580" operator="beginsWith" text="S">
      <formula>LEFT(Z232,LEN("S"))="S"</formula>
    </cfRule>
    <cfRule type="containsText" dxfId="8498" priority="5581" operator="containsText" text="D">
      <formula>NOT(ISERROR(SEARCH("D",Z232)))</formula>
    </cfRule>
    <cfRule type="cellIs" dxfId="8497" priority="5582" operator="equal">
      <formula>1</formula>
    </cfRule>
  </conditionalFormatting>
  <conditionalFormatting sqref="Z232">
    <cfRule type="expression" dxfId="8496" priority="5583">
      <formula>$E232="sob"</formula>
    </cfRule>
    <cfRule type="expression" dxfId="8495" priority="5584">
      <formula>$E232="nie"</formula>
    </cfRule>
  </conditionalFormatting>
  <conditionalFormatting sqref="Z232">
    <cfRule type="timePeriod" dxfId="8494" priority="5579" timePeriod="today">
      <formula>FLOOR(Z232,1)=TODAY()</formula>
    </cfRule>
  </conditionalFormatting>
  <conditionalFormatting sqref="Z232">
    <cfRule type="cellIs" dxfId="8493" priority="5578" operator="equal">
      <formula>2</formula>
    </cfRule>
  </conditionalFormatting>
  <conditionalFormatting sqref="Z232">
    <cfRule type="cellIs" dxfId="8492" priority="5577" operator="equal">
      <formula>3</formula>
    </cfRule>
  </conditionalFormatting>
  <conditionalFormatting sqref="Z233">
    <cfRule type="beginsWith" dxfId="8491" priority="5572" operator="beginsWith" text="S">
      <formula>LEFT(Z233,LEN("S"))="S"</formula>
    </cfRule>
    <cfRule type="containsText" dxfId="8490" priority="5573" operator="containsText" text="D">
      <formula>NOT(ISERROR(SEARCH("D",Z233)))</formula>
    </cfRule>
    <cfRule type="cellIs" dxfId="8489" priority="5574" operator="equal">
      <formula>1</formula>
    </cfRule>
  </conditionalFormatting>
  <conditionalFormatting sqref="Z233">
    <cfRule type="expression" dxfId="8488" priority="5575">
      <formula>$E233="sob"</formula>
    </cfRule>
    <cfRule type="expression" dxfId="8487" priority="5576">
      <formula>$E233="nie"</formula>
    </cfRule>
  </conditionalFormatting>
  <conditionalFormatting sqref="Z233">
    <cfRule type="timePeriod" dxfId="8486" priority="5571" timePeriod="today">
      <formula>FLOOR(Z233,1)=TODAY()</formula>
    </cfRule>
  </conditionalFormatting>
  <conditionalFormatting sqref="Z233">
    <cfRule type="cellIs" dxfId="8485" priority="5570" operator="equal">
      <formula>2</formula>
    </cfRule>
  </conditionalFormatting>
  <conditionalFormatting sqref="Z233">
    <cfRule type="cellIs" dxfId="8484" priority="5569" operator="equal">
      <formula>3</formula>
    </cfRule>
  </conditionalFormatting>
  <conditionalFormatting sqref="Z235">
    <cfRule type="beginsWith" dxfId="8483" priority="5564" operator="beginsWith" text="S">
      <formula>LEFT(Z235,LEN("S"))="S"</formula>
    </cfRule>
    <cfRule type="containsText" dxfId="8482" priority="5565" operator="containsText" text="D">
      <formula>NOT(ISERROR(SEARCH("D",Z235)))</formula>
    </cfRule>
    <cfRule type="cellIs" dxfId="8481" priority="5566" operator="equal">
      <formula>1</formula>
    </cfRule>
  </conditionalFormatting>
  <conditionalFormatting sqref="Z235">
    <cfRule type="expression" dxfId="8480" priority="5567">
      <formula>$E235="sob"</formula>
    </cfRule>
    <cfRule type="expression" dxfId="8479" priority="5568">
      <formula>$E235="nie"</formula>
    </cfRule>
  </conditionalFormatting>
  <conditionalFormatting sqref="Z235">
    <cfRule type="timePeriod" dxfId="8478" priority="5563" timePeriod="today">
      <formula>FLOOR(Z235,1)=TODAY()</formula>
    </cfRule>
  </conditionalFormatting>
  <conditionalFormatting sqref="Z235">
    <cfRule type="cellIs" dxfId="8477" priority="5562" operator="equal">
      <formula>2</formula>
    </cfRule>
  </conditionalFormatting>
  <conditionalFormatting sqref="Z235">
    <cfRule type="cellIs" dxfId="8476" priority="5561" operator="equal">
      <formula>3</formula>
    </cfRule>
  </conditionalFormatting>
  <conditionalFormatting sqref="Z235">
    <cfRule type="beginsWith" dxfId="8475" priority="5556" operator="beginsWith" text="S">
      <formula>LEFT(Z235,LEN("S"))="S"</formula>
    </cfRule>
    <cfRule type="containsText" dxfId="8474" priority="5557" operator="containsText" text="D">
      <formula>NOT(ISERROR(SEARCH("D",Z235)))</formula>
    </cfRule>
    <cfRule type="cellIs" dxfId="8473" priority="5558" operator="equal">
      <formula>1</formula>
    </cfRule>
  </conditionalFormatting>
  <conditionalFormatting sqref="Z235">
    <cfRule type="expression" dxfId="8472" priority="5559">
      <formula>$E235="sob"</formula>
    </cfRule>
    <cfRule type="expression" dxfId="8471" priority="5560">
      <formula>$E235="nie"</formula>
    </cfRule>
  </conditionalFormatting>
  <conditionalFormatting sqref="Z235">
    <cfRule type="timePeriod" dxfId="8470" priority="5555" timePeriod="today">
      <formula>FLOOR(Z235,1)=TODAY()</formula>
    </cfRule>
  </conditionalFormatting>
  <conditionalFormatting sqref="Z235">
    <cfRule type="cellIs" dxfId="8469" priority="5554" operator="equal">
      <formula>2</formula>
    </cfRule>
  </conditionalFormatting>
  <conditionalFormatting sqref="Z235">
    <cfRule type="cellIs" dxfId="8468" priority="5553" operator="equal">
      <formula>3</formula>
    </cfRule>
  </conditionalFormatting>
  <conditionalFormatting sqref="Z234">
    <cfRule type="beginsWith" dxfId="8467" priority="5548" operator="beginsWith" text="S">
      <formula>LEFT(Z234,LEN("S"))="S"</formula>
    </cfRule>
    <cfRule type="containsText" dxfId="8466" priority="5549" operator="containsText" text="D">
      <formula>NOT(ISERROR(SEARCH("D",Z234)))</formula>
    </cfRule>
    <cfRule type="cellIs" dxfId="8465" priority="5550" operator="equal">
      <formula>1</formula>
    </cfRule>
  </conditionalFormatting>
  <conditionalFormatting sqref="Z234">
    <cfRule type="expression" dxfId="8464" priority="5551">
      <formula>$E234="sob"</formula>
    </cfRule>
    <cfRule type="expression" dxfId="8463" priority="5552">
      <formula>$E234="nie"</formula>
    </cfRule>
  </conditionalFormatting>
  <conditionalFormatting sqref="Z234">
    <cfRule type="timePeriod" dxfId="8462" priority="5547" timePeriod="today">
      <formula>FLOOR(Z234,1)=TODAY()</formula>
    </cfRule>
  </conditionalFormatting>
  <conditionalFormatting sqref="Z234">
    <cfRule type="cellIs" dxfId="8461" priority="5546" operator="equal">
      <formula>2</formula>
    </cfRule>
  </conditionalFormatting>
  <conditionalFormatting sqref="Z234">
    <cfRule type="cellIs" dxfId="8460" priority="5545" operator="equal">
      <formula>3</formula>
    </cfRule>
  </conditionalFormatting>
  <conditionalFormatting sqref="Z234">
    <cfRule type="beginsWith" dxfId="8459" priority="5540" operator="beginsWith" text="S">
      <formula>LEFT(Z234,LEN("S"))="S"</formula>
    </cfRule>
    <cfRule type="containsText" dxfId="8458" priority="5541" operator="containsText" text="D">
      <formula>NOT(ISERROR(SEARCH("D",Z234)))</formula>
    </cfRule>
    <cfRule type="cellIs" dxfId="8457" priority="5542" operator="equal">
      <formula>1</formula>
    </cfRule>
  </conditionalFormatting>
  <conditionalFormatting sqref="Z234">
    <cfRule type="expression" dxfId="8456" priority="5543">
      <formula>$E234="sob"</formula>
    </cfRule>
    <cfRule type="expression" dxfId="8455" priority="5544">
      <formula>$E234="nie"</formula>
    </cfRule>
  </conditionalFormatting>
  <conditionalFormatting sqref="Z234">
    <cfRule type="timePeriod" dxfId="8454" priority="5539" timePeriod="today">
      <formula>FLOOR(Z234,1)=TODAY()</formula>
    </cfRule>
  </conditionalFormatting>
  <conditionalFormatting sqref="Z234">
    <cfRule type="cellIs" dxfId="8453" priority="5538" operator="equal">
      <formula>2</formula>
    </cfRule>
  </conditionalFormatting>
  <conditionalFormatting sqref="Z234">
    <cfRule type="cellIs" dxfId="8452" priority="5537" operator="equal">
      <formula>3</formula>
    </cfRule>
  </conditionalFormatting>
  <conditionalFormatting sqref="Z224">
    <cfRule type="beginsWith" dxfId="8451" priority="5532" operator="beginsWith" text="S">
      <formula>LEFT(Z224,LEN("S"))="S"</formula>
    </cfRule>
    <cfRule type="containsText" dxfId="8450" priority="5533" operator="containsText" text="D">
      <formula>NOT(ISERROR(SEARCH("D",Z224)))</formula>
    </cfRule>
    <cfRule type="cellIs" dxfId="8449" priority="5534" operator="equal">
      <formula>1</formula>
    </cfRule>
  </conditionalFormatting>
  <conditionalFormatting sqref="Z223:Z224 U241">
    <cfRule type="expression" dxfId="8448" priority="5535">
      <formula>$E237="sob"</formula>
    </cfRule>
    <cfRule type="expression" dxfId="8447" priority="5536">
      <formula>$E237="nie"</formula>
    </cfRule>
  </conditionalFormatting>
  <conditionalFormatting sqref="Z224">
    <cfRule type="timePeriod" dxfId="8446" priority="5531" timePeriod="today">
      <formula>FLOOR(Z224,1)=TODAY()</formula>
    </cfRule>
  </conditionalFormatting>
  <conditionalFormatting sqref="Z224">
    <cfRule type="cellIs" dxfId="8445" priority="5530" operator="equal">
      <formula>2</formula>
    </cfRule>
  </conditionalFormatting>
  <conditionalFormatting sqref="Z224">
    <cfRule type="cellIs" dxfId="8444" priority="5529" operator="equal">
      <formula>3</formula>
    </cfRule>
  </conditionalFormatting>
  <conditionalFormatting sqref="Z225">
    <cfRule type="beginsWith" dxfId="8443" priority="5524" operator="beginsWith" text="S">
      <formula>LEFT(Z225,LEN("S"))="S"</formula>
    </cfRule>
    <cfRule type="containsText" dxfId="8442" priority="5525" operator="containsText" text="D">
      <formula>NOT(ISERROR(SEARCH("D",Z225)))</formula>
    </cfRule>
    <cfRule type="cellIs" dxfId="8441" priority="5526" operator="equal">
      <formula>1</formula>
    </cfRule>
  </conditionalFormatting>
  <conditionalFormatting sqref="Z225">
    <cfRule type="expression" dxfId="8440" priority="5527">
      <formula>$E239="sob"</formula>
    </cfRule>
    <cfRule type="expression" dxfId="8439" priority="5528">
      <formula>$E239="nie"</formula>
    </cfRule>
  </conditionalFormatting>
  <conditionalFormatting sqref="Z225">
    <cfRule type="timePeriod" dxfId="8438" priority="5523" timePeriod="today">
      <formula>FLOOR(Z225,1)=TODAY()</formula>
    </cfRule>
  </conditionalFormatting>
  <conditionalFormatting sqref="Z225">
    <cfRule type="cellIs" dxfId="8437" priority="5522" operator="equal">
      <formula>2</formula>
    </cfRule>
  </conditionalFormatting>
  <conditionalFormatting sqref="Z225">
    <cfRule type="cellIs" dxfId="8436" priority="5521" operator="equal">
      <formula>3</formula>
    </cfRule>
  </conditionalFormatting>
  <conditionalFormatting sqref="Z242">
    <cfRule type="beginsWith" dxfId="8435" priority="5516" operator="beginsWith" text="S">
      <formula>LEFT(Z242,LEN("S"))="S"</formula>
    </cfRule>
    <cfRule type="containsText" dxfId="8434" priority="5517" operator="containsText" text="D">
      <formula>NOT(ISERROR(SEARCH("D",Z242)))</formula>
    </cfRule>
    <cfRule type="cellIs" dxfId="8433" priority="5518" operator="equal">
      <formula>1</formula>
    </cfRule>
  </conditionalFormatting>
  <conditionalFormatting sqref="Z242">
    <cfRule type="expression" dxfId="8432" priority="5519">
      <formula>$E242="sob"</formula>
    </cfRule>
    <cfRule type="expression" dxfId="8431" priority="5520">
      <formula>$E242="nie"</formula>
    </cfRule>
  </conditionalFormatting>
  <conditionalFormatting sqref="Z242">
    <cfRule type="timePeriod" dxfId="8430" priority="5515" timePeriod="today">
      <formula>FLOOR(Z242,1)=TODAY()</formula>
    </cfRule>
  </conditionalFormatting>
  <conditionalFormatting sqref="Z242">
    <cfRule type="cellIs" dxfId="8429" priority="5514" operator="equal">
      <formula>2</formula>
    </cfRule>
  </conditionalFormatting>
  <conditionalFormatting sqref="Z242">
    <cfRule type="cellIs" dxfId="8428" priority="5513" operator="equal">
      <formula>3</formula>
    </cfRule>
  </conditionalFormatting>
  <conditionalFormatting sqref="Z242">
    <cfRule type="beginsWith" dxfId="8427" priority="5508" operator="beginsWith" text="S">
      <formula>LEFT(Z242,LEN("S"))="S"</formula>
    </cfRule>
    <cfRule type="containsText" dxfId="8426" priority="5509" operator="containsText" text="D">
      <formula>NOT(ISERROR(SEARCH("D",Z242)))</formula>
    </cfRule>
    <cfRule type="cellIs" dxfId="8425" priority="5510" operator="equal">
      <formula>1</formula>
    </cfRule>
  </conditionalFormatting>
  <conditionalFormatting sqref="Z242">
    <cfRule type="expression" dxfId="8424" priority="5511">
      <formula>$E242="sob"</formula>
    </cfRule>
    <cfRule type="expression" dxfId="8423" priority="5512">
      <formula>$E242="nie"</formula>
    </cfRule>
  </conditionalFormatting>
  <conditionalFormatting sqref="Z242">
    <cfRule type="timePeriod" dxfId="8422" priority="5507" timePeriod="today">
      <formula>FLOOR(Z242,1)=TODAY()</formula>
    </cfRule>
  </conditionalFormatting>
  <conditionalFormatting sqref="Z242">
    <cfRule type="cellIs" dxfId="8421" priority="5506" operator="equal">
      <formula>2</formula>
    </cfRule>
  </conditionalFormatting>
  <conditionalFormatting sqref="Z242">
    <cfRule type="cellIs" dxfId="8420" priority="5505" operator="equal">
      <formula>3</formula>
    </cfRule>
  </conditionalFormatting>
  <conditionalFormatting sqref="Z227">
    <cfRule type="beginsWith" dxfId="8419" priority="5500" operator="beginsWith" text="S">
      <formula>LEFT(Z227,LEN("S"))="S"</formula>
    </cfRule>
    <cfRule type="containsText" dxfId="8418" priority="5501" operator="containsText" text="D">
      <formula>NOT(ISERROR(SEARCH("D",Z227)))</formula>
    </cfRule>
    <cfRule type="cellIs" dxfId="8417" priority="5502" operator="equal">
      <formula>1</formula>
    </cfRule>
  </conditionalFormatting>
  <conditionalFormatting sqref="Z227">
    <cfRule type="expression" dxfId="8416" priority="5503">
      <formula>$E241="sob"</formula>
    </cfRule>
    <cfRule type="expression" dxfId="8415" priority="5504">
      <formula>$E241="nie"</formula>
    </cfRule>
  </conditionalFormatting>
  <conditionalFormatting sqref="Z227">
    <cfRule type="timePeriod" dxfId="8414" priority="5499" timePeriod="today">
      <formula>FLOOR(Z227,1)=TODAY()</formula>
    </cfRule>
  </conditionalFormatting>
  <conditionalFormatting sqref="Z227">
    <cfRule type="cellIs" dxfId="8413" priority="5498" operator="equal">
      <formula>2</formula>
    </cfRule>
  </conditionalFormatting>
  <conditionalFormatting sqref="Z227">
    <cfRule type="cellIs" dxfId="8412" priority="5497" operator="equal">
      <formula>3</formula>
    </cfRule>
  </conditionalFormatting>
  <conditionalFormatting sqref="Z227">
    <cfRule type="beginsWith" dxfId="8411" priority="5492" operator="beginsWith" text="S">
      <formula>LEFT(Z227,LEN("S"))="S"</formula>
    </cfRule>
    <cfRule type="containsText" dxfId="8410" priority="5493" operator="containsText" text="D">
      <formula>NOT(ISERROR(SEARCH("D",Z227)))</formula>
    </cfRule>
    <cfRule type="cellIs" dxfId="8409" priority="5494" operator="equal">
      <formula>1</formula>
    </cfRule>
  </conditionalFormatting>
  <conditionalFormatting sqref="Z227">
    <cfRule type="expression" dxfId="8408" priority="5495">
      <formula>$E241="sob"</formula>
    </cfRule>
    <cfRule type="expression" dxfId="8407" priority="5496">
      <formula>$E241="nie"</formula>
    </cfRule>
  </conditionalFormatting>
  <conditionalFormatting sqref="Z227">
    <cfRule type="timePeriod" dxfId="8406" priority="5491" timePeriod="today">
      <formula>FLOOR(Z227,1)=TODAY()</formula>
    </cfRule>
  </conditionalFormatting>
  <conditionalFormatting sqref="Z227">
    <cfRule type="cellIs" dxfId="8405" priority="5490" operator="equal">
      <formula>2</formula>
    </cfRule>
  </conditionalFormatting>
  <conditionalFormatting sqref="Z227">
    <cfRule type="cellIs" dxfId="8404" priority="5489" operator="equal">
      <formula>3</formula>
    </cfRule>
  </conditionalFormatting>
  <conditionalFormatting sqref="M235">
    <cfRule type="beginsWith" dxfId="8403" priority="5484" operator="beginsWith" text="S">
      <formula>LEFT(M235,LEN("S"))="S"</formula>
    </cfRule>
    <cfRule type="containsText" dxfId="8402" priority="5485" operator="containsText" text="D">
      <formula>NOT(ISERROR(SEARCH("D",M235)))</formula>
    </cfRule>
    <cfRule type="cellIs" dxfId="8401" priority="5486" operator="equal">
      <formula>1</formula>
    </cfRule>
  </conditionalFormatting>
  <conditionalFormatting sqref="M235">
    <cfRule type="expression" dxfId="8400" priority="5487">
      <formula>$E235="sob"</formula>
    </cfRule>
    <cfRule type="expression" dxfId="8399" priority="5488">
      <formula>$E235="nie"</formula>
    </cfRule>
  </conditionalFormatting>
  <conditionalFormatting sqref="M235">
    <cfRule type="timePeriod" dxfId="8398" priority="5483" timePeriod="today">
      <formula>FLOOR(M235,1)=TODAY()</formula>
    </cfRule>
  </conditionalFormatting>
  <conditionalFormatting sqref="M235">
    <cfRule type="cellIs" dxfId="8397" priority="5482" operator="equal">
      <formula>2</formula>
    </cfRule>
  </conditionalFormatting>
  <conditionalFormatting sqref="M235">
    <cfRule type="cellIs" dxfId="8396" priority="5481" operator="equal">
      <formula>3</formula>
    </cfRule>
  </conditionalFormatting>
  <conditionalFormatting sqref="M242">
    <cfRule type="beginsWith" dxfId="8395" priority="5476" operator="beginsWith" text="S">
      <formula>LEFT(M242,LEN("S"))="S"</formula>
    </cfRule>
    <cfRule type="containsText" dxfId="8394" priority="5477" operator="containsText" text="D">
      <formula>NOT(ISERROR(SEARCH("D",M242)))</formula>
    </cfRule>
    <cfRule type="cellIs" dxfId="8393" priority="5478" operator="equal">
      <formula>1</formula>
    </cfRule>
  </conditionalFormatting>
  <conditionalFormatting sqref="M242">
    <cfRule type="expression" dxfId="8392" priority="5479">
      <formula>$E242="sob"</formula>
    </cfRule>
    <cfRule type="expression" dxfId="8391" priority="5480">
      <formula>$E242="nie"</formula>
    </cfRule>
  </conditionalFormatting>
  <conditionalFormatting sqref="M242">
    <cfRule type="timePeriod" dxfId="8390" priority="5475" timePeriod="today">
      <formula>FLOOR(M242,1)=TODAY()</formula>
    </cfRule>
  </conditionalFormatting>
  <conditionalFormatting sqref="M242">
    <cfRule type="cellIs" dxfId="8389" priority="5474" operator="equal">
      <formula>2</formula>
    </cfRule>
  </conditionalFormatting>
  <conditionalFormatting sqref="M242">
    <cfRule type="cellIs" dxfId="8388" priority="5473" operator="equal">
      <formula>3</formula>
    </cfRule>
  </conditionalFormatting>
  <conditionalFormatting sqref="U242">
    <cfRule type="beginsWith" dxfId="8387" priority="5468" operator="beginsWith" text="S">
      <formula>LEFT(U242,LEN("S"))="S"</formula>
    </cfRule>
    <cfRule type="containsText" dxfId="8386" priority="5469" operator="containsText" text="D">
      <formula>NOT(ISERROR(SEARCH("D",U242)))</formula>
    </cfRule>
    <cfRule type="cellIs" dxfId="8385" priority="5470" operator="equal">
      <formula>1</formula>
    </cfRule>
  </conditionalFormatting>
  <conditionalFormatting sqref="U242">
    <cfRule type="expression" dxfId="8384" priority="5471">
      <formula>$E242="sob"</formula>
    </cfRule>
    <cfRule type="expression" dxfId="8383" priority="5472">
      <formula>$E242="nie"</formula>
    </cfRule>
  </conditionalFormatting>
  <conditionalFormatting sqref="U242">
    <cfRule type="timePeriod" dxfId="8382" priority="5467" timePeriod="today">
      <formula>FLOOR(U242,1)=TODAY()</formula>
    </cfRule>
  </conditionalFormatting>
  <conditionalFormatting sqref="U242">
    <cfRule type="cellIs" dxfId="8381" priority="5466" operator="equal">
      <formula>2</formula>
    </cfRule>
  </conditionalFormatting>
  <conditionalFormatting sqref="U242">
    <cfRule type="cellIs" dxfId="8380" priority="5465" operator="equal">
      <formula>3</formula>
    </cfRule>
  </conditionalFormatting>
  <conditionalFormatting sqref="Z247">
    <cfRule type="beginsWith" dxfId="8379" priority="5460" operator="beginsWith" text="S">
      <formula>LEFT(Z247,LEN("S"))="S"</formula>
    </cfRule>
    <cfRule type="containsText" dxfId="8378" priority="5461" operator="containsText" text="D">
      <formula>NOT(ISERROR(SEARCH("D",Z247)))</formula>
    </cfRule>
    <cfRule type="cellIs" dxfId="8377" priority="5462" operator="equal">
      <formula>1</formula>
    </cfRule>
  </conditionalFormatting>
  <conditionalFormatting sqref="Z247">
    <cfRule type="expression" dxfId="8376" priority="5463">
      <formula>$E247="sob"</formula>
    </cfRule>
    <cfRule type="expression" dxfId="8375" priority="5464">
      <formula>$E247="nie"</formula>
    </cfRule>
  </conditionalFormatting>
  <conditionalFormatting sqref="Z247">
    <cfRule type="timePeriod" dxfId="8374" priority="5459" timePeriod="today">
      <formula>FLOOR(Z247,1)=TODAY()</formula>
    </cfRule>
  </conditionalFormatting>
  <conditionalFormatting sqref="Z247">
    <cfRule type="cellIs" dxfId="8373" priority="5458" operator="equal">
      <formula>2</formula>
    </cfRule>
  </conditionalFormatting>
  <conditionalFormatting sqref="Z247">
    <cfRule type="cellIs" dxfId="8372" priority="5457" operator="equal">
      <formula>3</formula>
    </cfRule>
  </conditionalFormatting>
  <conditionalFormatting sqref="Z245">
    <cfRule type="beginsWith" dxfId="8371" priority="5452" operator="beginsWith" text="S">
      <formula>LEFT(Z245,LEN("S"))="S"</formula>
    </cfRule>
    <cfRule type="containsText" dxfId="8370" priority="5453" operator="containsText" text="D">
      <formula>NOT(ISERROR(SEARCH("D",Z245)))</formula>
    </cfRule>
    <cfRule type="cellIs" dxfId="8369" priority="5454" operator="equal">
      <formula>1</formula>
    </cfRule>
  </conditionalFormatting>
  <conditionalFormatting sqref="Z245">
    <cfRule type="expression" dxfId="8368" priority="5455">
      <formula>$E248="sob"</formula>
    </cfRule>
    <cfRule type="expression" dxfId="8367" priority="5456">
      <formula>$E248="nie"</formula>
    </cfRule>
  </conditionalFormatting>
  <conditionalFormatting sqref="Z245">
    <cfRule type="timePeriod" dxfId="8366" priority="5451" timePeriod="today">
      <formula>FLOOR(Z245,1)=TODAY()</formula>
    </cfRule>
  </conditionalFormatting>
  <conditionalFormatting sqref="Z245">
    <cfRule type="cellIs" dxfId="8365" priority="5450" operator="equal">
      <formula>2</formula>
    </cfRule>
  </conditionalFormatting>
  <conditionalFormatting sqref="Z245">
    <cfRule type="cellIs" dxfId="8364" priority="5449" operator="equal">
      <formula>3</formula>
    </cfRule>
  </conditionalFormatting>
  <conditionalFormatting sqref="Z245">
    <cfRule type="beginsWith" dxfId="8363" priority="5444" operator="beginsWith" text="S">
      <formula>LEFT(Z245,LEN("S"))="S"</formula>
    </cfRule>
    <cfRule type="containsText" dxfId="8362" priority="5445" operator="containsText" text="D">
      <formula>NOT(ISERROR(SEARCH("D",Z245)))</formula>
    </cfRule>
    <cfRule type="cellIs" dxfId="8361" priority="5446" operator="equal">
      <formula>1</formula>
    </cfRule>
  </conditionalFormatting>
  <conditionalFormatting sqref="Z245">
    <cfRule type="expression" dxfId="8360" priority="5447">
      <formula>$E248="sob"</formula>
    </cfRule>
    <cfRule type="expression" dxfId="8359" priority="5448">
      <formula>$E248="nie"</formula>
    </cfRule>
  </conditionalFormatting>
  <conditionalFormatting sqref="Z245">
    <cfRule type="timePeriod" dxfId="8358" priority="5443" timePeriod="today">
      <formula>FLOOR(Z245,1)=TODAY()</formula>
    </cfRule>
  </conditionalFormatting>
  <conditionalFormatting sqref="Z245">
    <cfRule type="cellIs" dxfId="8357" priority="5442" operator="equal">
      <formula>2</formula>
    </cfRule>
  </conditionalFormatting>
  <conditionalFormatting sqref="Z245">
    <cfRule type="cellIs" dxfId="8356" priority="5441" operator="equal">
      <formula>3</formula>
    </cfRule>
  </conditionalFormatting>
  <conditionalFormatting sqref="Z226">
    <cfRule type="beginsWith" dxfId="8355" priority="5436" operator="beginsWith" text="S">
      <formula>LEFT(Z226,LEN("S"))="S"</formula>
    </cfRule>
    <cfRule type="containsText" dxfId="8354" priority="5437" operator="containsText" text="D">
      <formula>NOT(ISERROR(SEARCH("D",Z226)))</formula>
    </cfRule>
    <cfRule type="cellIs" dxfId="8353" priority="5438" operator="equal">
      <formula>1</formula>
    </cfRule>
  </conditionalFormatting>
  <conditionalFormatting sqref="Z226">
    <cfRule type="expression" dxfId="8352" priority="5439">
      <formula>$E240="sob"</formula>
    </cfRule>
    <cfRule type="expression" dxfId="8351" priority="5440">
      <formula>$E240="nie"</formula>
    </cfRule>
  </conditionalFormatting>
  <conditionalFormatting sqref="Z226">
    <cfRule type="timePeriod" dxfId="8350" priority="5435" timePeriod="today">
      <formula>FLOOR(Z226,1)=TODAY()</formula>
    </cfRule>
  </conditionalFormatting>
  <conditionalFormatting sqref="Z226">
    <cfRule type="cellIs" dxfId="8349" priority="5434" operator="equal">
      <formula>2</formula>
    </cfRule>
  </conditionalFormatting>
  <conditionalFormatting sqref="Z226">
    <cfRule type="cellIs" dxfId="8348" priority="5433" operator="equal">
      <formula>3</formula>
    </cfRule>
  </conditionalFormatting>
  <conditionalFormatting sqref="Z226">
    <cfRule type="beginsWith" dxfId="8347" priority="5428" operator="beginsWith" text="S">
      <formula>LEFT(Z226,LEN("S"))="S"</formula>
    </cfRule>
    <cfRule type="containsText" dxfId="8346" priority="5429" operator="containsText" text="D">
      <formula>NOT(ISERROR(SEARCH("D",Z226)))</formula>
    </cfRule>
    <cfRule type="cellIs" dxfId="8345" priority="5430" operator="equal">
      <formula>1</formula>
    </cfRule>
  </conditionalFormatting>
  <conditionalFormatting sqref="Z226">
    <cfRule type="expression" dxfId="8344" priority="5431">
      <formula>$E240="sob"</formula>
    </cfRule>
    <cfRule type="expression" dxfId="8343" priority="5432">
      <formula>$E240="nie"</formula>
    </cfRule>
  </conditionalFormatting>
  <conditionalFormatting sqref="Z226">
    <cfRule type="timePeriod" dxfId="8342" priority="5427" timePeriod="today">
      <formula>FLOOR(Z226,1)=TODAY()</formula>
    </cfRule>
  </conditionalFormatting>
  <conditionalFormatting sqref="Z226">
    <cfRule type="cellIs" dxfId="8341" priority="5426" operator="equal">
      <formula>2</formula>
    </cfRule>
  </conditionalFormatting>
  <conditionalFormatting sqref="Z226">
    <cfRule type="cellIs" dxfId="8340" priority="5425" operator="equal">
      <formula>3</formula>
    </cfRule>
  </conditionalFormatting>
  <conditionalFormatting sqref="Z248">
    <cfRule type="beginsWith" dxfId="8339" priority="5420" operator="beginsWith" text="S">
      <formula>LEFT(Z248,LEN("S"))="S"</formula>
    </cfRule>
    <cfRule type="containsText" dxfId="8338" priority="5421" operator="containsText" text="D">
      <formula>NOT(ISERROR(SEARCH("D",Z248)))</formula>
    </cfRule>
    <cfRule type="cellIs" dxfId="8337" priority="5422" operator="equal">
      <formula>1</formula>
    </cfRule>
  </conditionalFormatting>
  <conditionalFormatting sqref="Z248">
    <cfRule type="expression" dxfId="8336" priority="5423">
      <formula>$E248="sob"</formula>
    </cfRule>
    <cfRule type="expression" dxfId="8335" priority="5424">
      <formula>$E248="nie"</formula>
    </cfRule>
  </conditionalFormatting>
  <conditionalFormatting sqref="Z248">
    <cfRule type="timePeriod" dxfId="8334" priority="5419" timePeriod="today">
      <formula>FLOOR(Z248,1)=TODAY()</formula>
    </cfRule>
  </conditionalFormatting>
  <conditionalFormatting sqref="Z248">
    <cfRule type="cellIs" dxfId="8333" priority="5418" operator="equal">
      <formula>2</formula>
    </cfRule>
  </conditionalFormatting>
  <conditionalFormatting sqref="Z248">
    <cfRule type="cellIs" dxfId="8332" priority="5417" operator="equal">
      <formula>3</formula>
    </cfRule>
  </conditionalFormatting>
  <conditionalFormatting sqref="U249">
    <cfRule type="beginsWith" dxfId="8331" priority="5412" operator="beginsWith" text="S">
      <formula>LEFT(U249,LEN("S"))="S"</formula>
    </cfRule>
    <cfRule type="containsText" dxfId="8330" priority="5413" operator="containsText" text="D">
      <formula>NOT(ISERROR(SEARCH("D",U249)))</formula>
    </cfRule>
    <cfRule type="cellIs" dxfId="8329" priority="5414" operator="equal">
      <formula>1</formula>
    </cfRule>
  </conditionalFormatting>
  <conditionalFormatting sqref="U249">
    <cfRule type="expression" dxfId="8328" priority="5415">
      <formula>$E249="sob"</formula>
    </cfRule>
    <cfRule type="expression" dxfId="8327" priority="5416">
      <formula>$E249="nie"</formula>
    </cfRule>
  </conditionalFormatting>
  <conditionalFormatting sqref="U249">
    <cfRule type="timePeriod" dxfId="8326" priority="5411" timePeriod="today">
      <formula>FLOOR(U249,1)=TODAY()</formula>
    </cfRule>
  </conditionalFormatting>
  <conditionalFormatting sqref="U249">
    <cfRule type="cellIs" dxfId="8325" priority="5410" operator="equal">
      <formula>2</formula>
    </cfRule>
  </conditionalFormatting>
  <conditionalFormatting sqref="U249">
    <cfRule type="cellIs" dxfId="8324" priority="5409" operator="equal">
      <formula>3</formula>
    </cfRule>
  </conditionalFormatting>
  <conditionalFormatting sqref="Z246">
    <cfRule type="beginsWith" dxfId="8323" priority="5404" operator="beginsWith" text="S">
      <formula>LEFT(Z246,LEN("S"))="S"</formula>
    </cfRule>
    <cfRule type="containsText" dxfId="8322" priority="5405" operator="containsText" text="D">
      <formula>NOT(ISERROR(SEARCH("D",Z246)))</formula>
    </cfRule>
    <cfRule type="cellIs" dxfId="8321" priority="5406" operator="equal">
      <formula>1</formula>
    </cfRule>
  </conditionalFormatting>
  <conditionalFormatting sqref="Z246">
    <cfRule type="expression" dxfId="8320" priority="5407">
      <formula>$E246="sob"</formula>
    </cfRule>
    <cfRule type="expression" dxfId="8319" priority="5408">
      <formula>$E246="nie"</formula>
    </cfRule>
  </conditionalFormatting>
  <conditionalFormatting sqref="Z246">
    <cfRule type="timePeriod" dxfId="8318" priority="5403" timePeriod="today">
      <formula>FLOOR(Z246,1)=TODAY()</formula>
    </cfRule>
  </conditionalFormatting>
  <conditionalFormatting sqref="Z246">
    <cfRule type="cellIs" dxfId="8317" priority="5402" operator="equal">
      <formula>2</formula>
    </cfRule>
  </conditionalFormatting>
  <conditionalFormatting sqref="Z246">
    <cfRule type="cellIs" dxfId="8316" priority="5401" operator="equal">
      <formula>3</formula>
    </cfRule>
  </conditionalFormatting>
  <conditionalFormatting sqref="Z246">
    <cfRule type="beginsWith" dxfId="8315" priority="5396" operator="beginsWith" text="S">
      <formula>LEFT(Z246,LEN("S"))="S"</formula>
    </cfRule>
    <cfRule type="containsText" dxfId="8314" priority="5397" operator="containsText" text="D">
      <formula>NOT(ISERROR(SEARCH("D",Z246)))</formula>
    </cfRule>
    <cfRule type="cellIs" dxfId="8313" priority="5398" operator="equal">
      <formula>1</formula>
    </cfRule>
  </conditionalFormatting>
  <conditionalFormatting sqref="Z246">
    <cfRule type="expression" dxfId="8312" priority="5399">
      <formula>$E246="sob"</formula>
    </cfRule>
    <cfRule type="expression" dxfId="8311" priority="5400">
      <formula>$E246="nie"</formula>
    </cfRule>
  </conditionalFormatting>
  <conditionalFormatting sqref="Z246">
    <cfRule type="timePeriod" dxfId="8310" priority="5395" timePeriod="today">
      <formula>FLOOR(Z246,1)=TODAY()</formula>
    </cfRule>
  </conditionalFormatting>
  <conditionalFormatting sqref="Z246">
    <cfRule type="cellIs" dxfId="8309" priority="5394" operator="equal">
      <formula>2</formula>
    </cfRule>
  </conditionalFormatting>
  <conditionalFormatting sqref="Z246">
    <cfRule type="cellIs" dxfId="8308" priority="5393" operator="equal">
      <formula>3</formula>
    </cfRule>
  </conditionalFormatting>
  <conditionalFormatting sqref="Z249">
    <cfRule type="beginsWith" dxfId="8307" priority="5388" operator="beginsWith" text="S">
      <formula>LEFT(Z249,LEN("S"))="S"</formula>
    </cfRule>
    <cfRule type="containsText" dxfId="8306" priority="5389" operator="containsText" text="D">
      <formula>NOT(ISERROR(SEARCH("D",Z249)))</formula>
    </cfRule>
    <cfRule type="cellIs" dxfId="8305" priority="5390" operator="equal">
      <formula>1</formula>
    </cfRule>
  </conditionalFormatting>
  <conditionalFormatting sqref="Z249">
    <cfRule type="expression" dxfId="8304" priority="5391">
      <formula>$E249="sob"</formula>
    </cfRule>
    <cfRule type="expression" dxfId="8303" priority="5392">
      <formula>$E249="nie"</formula>
    </cfRule>
  </conditionalFormatting>
  <conditionalFormatting sqref="Z249">
    <cfRule type="timePeriod" dxfId="8302" priority="5387" timePeriod="today">
      <formula>FLOOR(Z249,1)=TODAY()</formula>
    </cfRule>
  </conditionalFormatting>
  <conditionalFormatting sqref="Z249">
    <cfRule type="cellIs" dxfId="8301" priority="5386" operator="equal">
      <formula>2</formula>
    </cfRule>
  </conditionalFormatting>
  <conditionalFormatting sqref="Z249">
    <cfRule type="cellIs" dxfId="8300" priority="5385" operator="equal">
      <formula>3</formula>
    </cfRule>
  </conditionalFormatting>
  <conditionalFormatting sqref="S249">
    <cfRule type="beginsWith" dxfId="8299" priority="5380" operator="beginsWith" text="S">
      <formula>LEFT(S249,LEN("S"))="S"</formula>
    </cfRule>
    <cfRule type="containsText" dxfId="8298" priority="5381" operator="containsText" text="D">
      <formula>NOT(ISERROR(SEARCH("D",S249)))</formula>
    </cfRule>
    <cfRule type="cellIs" dxfId="8297" priority="5382" operator="equal">
      <formula>1</formula>
    </cfRule>
  </conditionalFormatting>
  <conditionalFormatting sqref="S249">
    <cfRule type="expression" dxfId="8296" priority="5383">
      <formula>$E249="sob"</formula>
    </cfRule>
    <cfRule type="expression" dxfId="8295" priority="5384">
      <formula>$E249="nie"</formula>
    </cfRule>
  </conditionalFormatting>
  <conditionalFormatting sqref="S249">
    <cfRule type="timePeriod" dxfId="8294" priority="5379" timePeriod="today">
      <formula>FLOOR(S249,1)=TODAY()</formula>
    </cfRule>
  </conditionalFormatting>
  <conditionalFormatting sqref="S249">
    <cfRule type="cellIs" dxfId="8293" priority="5378" operator="equal">
      <formula>2</formula>
    </cfRule>
  </conditionalFormatting>
  <conditionalFormatting sqref="S249">
    <cfRule type="cellIs" dxfId="8292" priority="5377" operator="equal">
      <formula>3</formula>
    </cfRule>
  </conditionalFormatting>
  <conditionalFormatting sqref="Z252">
    <cfRule type="beginsWith" dxfId="8291" priority="5372" operator="beginsWith" text="S">
      <formula>LEFT(Z252,LEN("S"))="S"</formula>
    </cfRule>
    <cfRule type="containsText" dxfId="8290" priority="5373" operator="containsText" text="D">
      <formula>NOT(ISERROR(SEARCH("D",Z252)))</formula>
    </cfRule>
    <cfRule type="cellIs" dxfId="8289" priority="5374" operator="equal">
      <formula>1</formula>
    </cfRule>
  </conditionalFormatting>
  <conditionalFormatting sqref="Z252">
    <cfRule type="expression" dxfId="8288" priority="5375">
      <formula>$E252="sob"</formula>
    </cfRule>
    <cfRule type="expression" dxfId="8287" priority="5376">
      <formula>$E252="nie"</formula>
    </cfRule>
  </conditionalFormatting>
  <conditionalFormatting sqref="Z252">
    <cfRule type="timePeriod" dxfId="8286" priority="5371" timePeriod="today">
      <formula>FLOOR(Z252,1)=TODAY()</formula>
    </cfRule>
  </conditionalFormatting>
  <conditionalFormatting sqref="Z252">
    <cfRule type="cellIs" dxfId="8285" priority="5370" operator="equal">
      <formula>2</formula>
    </cfRule>
  </conditionalFormatting>
  <conditionalFormatting sqref="Z252">
    <cfRule type="cellIs" dxfId="8284" priority="5369" operator="equal">
      <formula>3</formula>
    </cfRule>
  </conditionalFormatting>
  <conditionalFormatting sqref="Z256">
    <cfRule type="beginsWith" dxfId="8283" priority="5364" operator="beginsWith" text="S">
      <formula>LEFT(Z256,LEN("S"))="S"</formula>
    </cfRule>
    <cfRule type="containsText" dxfId="8282" priority="5365" operator="containsText" text="D">
      <formula>NOT(ISERROR(SEARCH("D",Z256)))</formula>
    </cfRule>
    <cfRule type="cellIs" dxfId="8281" priority="5366" operator="equal">
      <formula>1</formula>
    </cfRule>
  </conditionalFormatting>
  <conditionalFormatting sqref="Z256">
    <cfRule type="expression" dxfId="8280" priority="5367">
      <formula>$E256="sob"</formula>
    </cfRule>
    <cfRule type="expression" dxfId="8279" priority="5368">
      <formula>$E256="nie"</formula>
    </cfRule>
  </conditionalFormatting>
  <conditionalFormatting sqref="Z256">
    <cfRule type="timePeriod" dxfId="8278" priority="5363" timePeriod="today">
      <formula>FLOOR(Z256,1)=TODAY()</formula>
    </cfRule>
  </conditionalFormatting>
  <conditionalFormatting sqref="Z256">
    <cfRule type="cellIs" dxfId="8277" priority="5362" operator="equal">
      <formula>2</formula>
    </cfRule>
  </conditionalFormatting>
  <conditionalFormatting sqref="Z256">
    <cfRule type="cellIs" dxfId="8276" priority="5361" operator="equal">
      <formula>3</formula>
    </cfRule>
  </conditionalFormatting>
  <conditionalFormatting sqref="Z256">
    <cfRule type="beginsWith" dxfId="8275" priority="5356" operator="beginsWith" text="S">
      <formula>LEFT(Z256,LEN("S"))="S"</formula>
    </cfRule>
    <cfRule type="containsText" dxfId="8274" priority="5357" operator="containsText" text="D">
      <formula>NOT(ISERROR(SEARCH("D",Z256)))</formula>
    </cfRule>
    <cfRule type="cellIs" dxfId="8273" priority="5358" operator="equal">
      <formula>1</formula>
    </cfRule>
  </conditionalFormatting>
  <conditionalFormatting sqref="Z256">
    <cfRule type="expression" dxfId="8272" priority="5359">
      <formula>$E256="sob"</formula>
    </cfRule>
    <cfRule type="expression" dxfId="8271" priority="5360">
      <formula>$E256="nie"</formula>
    </cfRule>
  </conditionalFormatting>
  <conditionalFormatting sqref="Z256">
    <cfRule type="timePeriod" dxfId="8270" priority="5355" timePeriod="today">
      <formula>FLOOR(Z256,1)=TODAY()</formula>
    </cfRule>
  </conditionalFormatting>
  <conditionalFormatting sqref="Z256">
    <cfRule type="cellIs" dxfId="8269" priority="5354" operator="equal">
      <formula>2</formula>
    </cfRule>
  </conditionalFormatting>
  <conditionalFormatting sqref="Z256">
    <cfRule type="cellIs" dxfId="8268" priority="5353" operator="equal">
      <formula>3</formula>
    </cfRule>
  </conditionalFormatting>
  <conditionalFormatting sqref="Z255">
    <cfRule type="beginsWith" dxfId="8267" priority="5348" operator="beginsWith" text="S">
      <formula>LEFT(Z255,LEN("S"))="S"</formula>
    </cfRule>
    <cfRule type="containsText" dxfId="8266" priority="5349" operator="containsText" text="D">
      <formula>NOT(ISERROR(SEARCH("D",Z255)))</formula>
    </cfRule>
    <cfRule type="cellIs" dxfId="8265" priority="5350" operator="equal">
      <formula>1</formula>
    </cfRule>
  </conditionalFormatting>
  <conditionalFormatting sqref="Z255">
    <cfRule type="expression" dxfId="8264" priority="5351">
      <formula>$E255="sob"</formula>
    </cfRule>
    <cfRule type="expression" dxfId="8263" priority="5352">
      <formula>$E255="nie"</formula>
    </cfRule>
  </conditionalFormatting>
  <conditionalFormatting sqref="Z255">
    <cfRule type="timePeriod" dxfId="8262" priority="5347" timePeriod="today">
      <formula>FLOOR(Z255,1)=TODAY()</formula>
    </cfRule>
  </conditionalFormatting>
  <conditionalFormatting sqref="Z255">
    <cfRule type="cellIs" dxfId="8261" priority="5346" operator="equal">
      <formula>2</formula>
    </cfRule>
  </conditionalFormatting>
  <conditionalFormatting sqref="Z255">
    <cfRule type="cellIs" dxfId="8260" priority="5345" operator="equal">
      <formula>3</formula>
    </cfRule>
  </conditionalFormatting>
  <conditionalFormatting sqref="Z253">
    <cfRule type="beginsWith" dxfId="8259" priority="5340" operator="beginsWith" text="S">
      <formula>LEFT(Z253,LEN("S"))="S"</formula>
    </cfRule>
    <cfRule type="containsText" dxfId="8258" priority="5341" operator="containsText" text="D">
      <formula>NOT(ISERROR(SEARCH("D",Z253)))</formula>
    </cfRule>
    <cfRule type="cellIs" dxfId="8257" priority="5342" operator="equal">
      <formula>1</formula>
    </cfRule>
  </conditionalFormatting>
  <conditionalFormatting sqref="Z253">
    <cfRule type="expression" dxfId="8256" priority="5343">
      <formula>$E253="sob"</formula>
    </cfRule>
    <cfRule type="expression" dxfId="8255" priority="5344">
      <formula>$E253="nie"</formula>
    </cfRule>
  </conditionalFormatting>
  <conditionalFormatting sqref="Z253">
    <cfRule type="timePeriod" dxfId="8254" priority="5339" timePeriod="today">
      <formula>FLOOR(Z253,1)=TODAY()</formula>
    </cfRule>
  </conditionalFormatting>
  <conditionalFormatting sqref="Z253">
    <cfRule type="cellIs" dxfId="8253" priority="5338" operator="equal">
      <formula>2</formula>
    </cfRule>
  </conditionalFormatting>
  <conditionalFormatting sqref="Z253">
    <cfRule type="cellIs" dxfId="8252" priority="5337" operator="equal">
      <formula>3</formula>
    </cfRule>
  </conditionalFormatting>
  <conditionalFormatting sqref="Z253">
    <cfRule type="beginsWith" dxfId="8251" priority="5332" operator="beginsWith" text="S">
      <formula>LEFT(Z253,LEN("S"))="S"</formula>
    </cfRule>
    <cfRule type="containsText" dxfId="8250" priority="5333" operator="containsText" text="D">
      <formula>NOT(ISERROR(SEARCH("D",Z253)))</formula>
    </cfRule>
    <cfRule type="cellIs" dxfId="8249" priority="5334" operator="equal">
      <formula>1</formula>
    </cfRule>
  </conditionalFormatting>
  <conditionalFormatting sqref="Z253">
    <cfRule type="expression" dxfId="8248" priority="5335">
      <formula>$E253="sob"</formula>
    </cfRule>
    <cfRule type="expression" dxfId="8247" priority="5336">
      <formula>$E253="nie"</formula>
    </cfRule>
  </conditionalFormatting>
  <conditionalFormatting sqref="Z253">
    <cfRule type="timePeriod" dxfId="8246" priority="5331" timePeriod="today">
      <formula>FLOOR(Z253,1)=TODAY()</formula>
    </cfRule>
  </conditionalFormatting>
  <conditionalFormatting sqref="Z253">
    <cfRule type="cellIs" dxfId="8245" priority="5330" operator="equal">
      <formula>2</formula>
    </cfRule>
  </conditionalFormatting>
  <conditionalFormatting sqref="Z253">
    <cfRule type="cellIs" dxfId="8244" priority="5329" operator="equal">
      <formula>3</formula>
    </cfRule>
  </conditionalFormatting>
  <conditionalFormatting sqref="Z254">
    <cfRule type="beginsWith" dxfId="8243" priority="5324" operator="beginsWith" text="S">
      <formula>LEFT(Z254,LEN("S"))="S"</formula>
    </cfRule>
    <cfRule type="containsText" dxfId="8242" priority="5325" operator="containsText" text="D">
      <formula>NOT(ISERROR(SEARCH("D",Z254)))</formula>
    </cfRule>
    <cfRule type="cellIs" dxfId="8241" priority="5326" operator="equal">
      <formula>1</formula>
    </cfRule>
  </conditionalFormatting>
  <conditionalFormatting sqref="Z254">
    <cfRule type="expression" dxfId="8240" priority="5327">
      <formula>$E254="sob"</formula>
    </cfRule>
    <cfRule type="expression" dxfId="8239" priority="5328">
      <formula>$E254="nie"</formula>
    </cfRule>
  </conditionalFormatting>
  <conditionalFormatting sqref="Z254">
    <cfRule type="timePeriod" dxfId="8238" priority="5323" timePeriod="today">
      <formula>FLOOR(Z254,1)=TODAY()</formula>
    </cfRule>
  </conditionalFormatting>
  <conditionalFormatting sqref="Z254">
    <cfRule type="cellIs" dxfId="8237" priority="5322" operator="equal">
      <formula>2</formula>
    </cfRule>
  </conditionalFormatting>
  <conditionalFormatting sqref="Z254">
    <cfRule type="cellIs" dxfId="8236" priority="5321" operator="equal">
      <formula>3</formula>
    </cfRule>
  </conditionalFormatting>
  <conditionalFormatting sqref="U256">
    <cfRule type="beginsWith" dxfId="8235" priority="5316" operator="beginsWith" text="S">
      <formula>LEFT(U256,LEN("S"))="S"</formula>
    </cfRule>
    <cfRule type="containsText" dxfId="8234" priority="5317" operator="containsText" text="D">
      <formula>NOT(ISERROR(SEARCH("D",U256)))</formula>
    </cfRule>
    <cfRule type="cellIs" dxfId="8233" priority="5318" operator="equal">
      <formula>1</formula>
    </cfRule>
  </conditionalFormatting>
  <conditionalFormatting sqref="U256">
    <cfRule type="expression" dxfId="8232" priority="5319">
      <formula>$E256="sob"</formula>
    </cfRule>
    <cfRule type="expression" dxfId="8231" priority="5320">
      <formula>$E256="nie"</formula>
    </cfRule>
  </conditionalFormatting>
  <conditionalFormatting sqref="U256">
    <cfRule type="timePeriod" dxfId="8230" priority="5315" timePeriod="today">
      <formula>FLOOR(U256,1)=TODAY()</formula>
    </cfRule>
  </conditionalFormatting>
  <conditionalFormatting sqref="U256">
    <cfRule type="cellIs" dxfId="8229" priority="5314" operator="equal">
      <formula>2</formula>
    </cfRule>
  </conditionalFormatting>
  <conditionalFormatting sqref="U256">
    <cfRule type="cellIs" dxfId="8228" priority="5313" operator="equal">
      <formula>3</formula>
    </cfRule>
  </conditionalFormatting>
  <conditionalFormatting sqref="V256">
    <cfRule type="beginsWith" dxfId="8227" priority="5308" operator="beginsWith" text="S">
      <formula>LEFT(V256,LEN("S"))="S"</formula>
    </cfRule>
    <cfRule type="containsText" dxfId="8226" priority="5309" operator="containsText" text="D">
      <formula>NOT(ISERROR(SEARCH("D",V256)))</formula>
    </cfRule>
    <cfRule type="cellIs" dxfId="8225" priority="5310" operator="equal">
      <formula>1</formula>
    </cfRule>
  </conditionalFormatting>
  <conditionalFormatting sqref="V256">
    <cfRule type="expression" dxfId="8224" priority="5311">
      <formula>$E256="sob"</formula>
    </cfRule>
    <cfRule type="expression" dxfId="8223" priority="5312">
      <formula>$E256="nie"</formula>
    </cfRule>
  </conditionalFormatting>
  <conditionalFormatting sqref="V256">
    <cfRule type="timePeriod" dxfId="8222" priority="5307" timePeriod="today">
      <formula>FLOOR(V256,1)=TODAY()</formula>
    </cfRule>
  </conditionalFormatting>
  <conditionalFormatting sqref="V256">
    <cfRule type="cellIs" dxfId="8221" priority="5306" operator="equal">
      <formula>2</formula>
    </cfRule>
  </conditionalFormatting>
  <conditionalFormatting sqref="V256">
    <cfRule type="cellIs" dxfId="8220" priority="5305" operator="equal">
      <formula>3</formula>
    </cfRule>
  </conditionalFormatting>
  <conditionalFormatting sqref="U263">
    <cfRule type="beginsWith" dxfId="8219" priority="5300" operator="beginsWith" text="S">
      <formula>LEFT(U263,LEN("S"))="S"</formula>
    </cfRule>
    <cfRule type="containsText" dxfId="8218" priority="5301" operator="containsText" text="D">
      <formula>NOT(ISERROR(SEARCH("D",U263)))</formula>
    </cfRule>
    <cfRule type="cellIs" dxfId="8217" priority="5302" operator="equal">
      <formula>1</formula>
    </cfRule>
  </conditionalFormatting>
  <conditionalFormatting sqref="U263">
    <cfRule type="expression" dxfId="8216" priority="5303">
      <formula>$E263="sob"</formula>
    </cfRule>
    <cfRule type="expression" dxfId="8215" priority="5304">
      <formula>$E263="nie"</formula>
    </cfRule>
  </conditionalFormatting>
  <conditionalFormatting sqref="U263">
    <cfRule type="timePeriod" dxfId="8214" priority="5299" timePeriod="today">
      <formula>FLOOR(U263,1)=TODAY()</formula>
    </cfRule>
  </conditionalFormatting>
  <conditionalFormatting sqref="U263">
    <cfRule type="cellIs" dxfId="8213" priority="5298" operator="equal">
      <formula>2</formula>
    </cfRule>
  </conditionalFormatting>
  <conditionalFormatting sqref="U263">
    <cfRule type="cellIs" dxfId="8212" priority="5297" operator="equal">
      <formula>3</formula>
    </cfRule>
  </conditionalFormatting>
  <conditionalFormatting sqref="Z263">
    <cfRule type="beginsWith" dxfId="8211" priority="5292" operator="beginsWith" text="S">
      <formula>LEFT(Z263,LEN("S"))="S"</formula>
    </cfRule>
    <cfRule type="containsText" dxfId="8210" priority="5293" operator="containsText" text="D">
      <formula>NOT(ISERROR(SEARCH("D",Z263)))</formula>
    </cfRule>
    <cfRule type="cellIs" dxfId="8209" priority="5294" operator="equal">
      <formula>1</formula>
    </cfRule>
  </conditionalFormatting>
  <conditionalFormatting sqref="Z263">
    <cfRule type="expression" dxfId="8208" priority="5295">
      <formula>$E263="sob"</formula>
    </cfRule>
    <cfRule type="expression" dxfId="8207" priority="5296">
      <formula>$E263="nie"</formula>
    </cfRule>
  </conditionalFormatting>
  <conditionalFormatting sqref="Z263">
    <cfRule type="timePeriod" dxfId="8206" priority="5291" timePeriod="today">
      <formula>FLOOR(Z263,1)=TODAY()</formula>
    </cfRule>
  </conditionalFormatting>
  <conditionalFormatting sqref="Z263">
    <cfRule type="cellIs" dxfId="8205" priority="5290" operator="equal">
      <formula>2</formula>
    </cfRule>
  </conditionalFormatting>
  <conditionalFormatting sqref="Z263">
    <cfRule type="cellIs" dxfId="8204" priority="5289" operator="equal">
      <formula>3</formula>
    </cfRule>
  </conditionalFormatting>
  <conditionalFormatting sqref="U270">
    <cfRule type="beginsWith" dxfId="8203" priority="5284" operator="beginsWith" text="S">
      <formula>LEFT(U270,LEN("S"))="S"</formula>
    </cfRule>
    <cfRule type="containsText" dxfId="8202" priority="5285" operator="containsText" text="D">
      <formula>NOT(ISERROR(SEARCH("D",U270)))</formula>
    </cfRule>
    <cfRule type="cellIs" dxfId="8201" priority="5286" operator="equal">
      <formula>1</formula>
    </cfRule>
  </conditionalFormatting>
  <conditionalFormatting sqref="U270">
    <cfRule type="expression" dxfId="8200" priority="5287">
      <formula>$E270="sob"</formula>
    </cfRule>
    <cfRule type="expression" dxfId="8199" priority="5288">
      <formula>$E270="nie"</formula>
    </cfRule>
  </conditionalFormatting>
  <conditionalFormatting sqref="U270">
    <cfRule type="timePeriod" dxfId="8198" priority="5283" timePeriod="today">
      <formula>FLOOR(U270,1)=TODAY()</formula>
    </cfRule>
  </conditionalFormatting>
  <conditionalFormatting sqref="U270">
    <cfRule type="cellIs" dxfId="8197" priority="5282" operator="equal">
      <formula>2</formula>
    </cfRule>
  </conditionalFormatting>
  <conditionalFormatting sqref="U270">
    <cfRule type="cellIs" dxfId="8196" priority="5281" operator="equal">
      <formula>3</formula>
    </cfRule>
  </conditionalFormatting>
  <conditionalFormatting sqref="U277">
    <cfRule type="beginsWith" dxfId="8195" priority="5276" operator="beginsWith" text="S">
      <formula>LEFT(U277,LEN("S"))="S"</formula>
    </cfRule>
    <cfRule type="containsText" dxfId="8194" priority="5277" operator="containsText" text="D">
      <formula>NOT(ISERROR(SEARCH("D",U277)))</formula>
    </cfRule>
    <cfRule type="cellIs" dxfId="8193" priority="5278" operator="equal">
      <formula>1</formula>
    </cfRule>
  </conditionalFormatting>
  <conditionalFormatting sqref="U277">
    <cfRule type="expression" dxfId="8192" priority="5279">
      <formula>$E277="sob"</formula>
    </cfRule>
    <cfRule type="expression" dxfId="8191" priority="5280">
      <formula>$E277="nie"</formula>
    </cfRule>
  </conditionalFormatting>
  <conditionalFormatting sqref="U277">
    <cfRule type="timePeriod" dxfId="8190" priority="5275" timePeriod="today">
      <formula>FLOOR(U277,1)=TODAY()</formula>
    </cfRule>
  </conditionalFormatting>
  <conditionalFormatting sqref="U277">
    <cfRule type="cellIs" dxfId="8189" priority="5274" operator="equal">
      <formula>2</formula>
    </cfRule>
  </conditionalFormatting>
  <conditionalFormatting sqref="U277">
    <cfRule type="cellIs" dxfId="8188" priority="5273" operator="equal">
      <formula>3</formula>
    </cfRule>
  </conditionalFormatting>
  <conditionalFormatting sqref="Z275">
    <cfRule type="beginsWith" dxfId="8187" priority="5268" operator="beginsWith" text="S">
      <formula>LEFT(Z275,LEN("S"))="S"</formula>
    </cfRule>
    <cfRule type="containsText" dxfId="8186" priority="5269" operator="containsText" text="D">
      <formula>NOT(ISERROR(SEARCH("D",Z275)))</formula>
    </cfRule>
    <cfRule type="cellIs" dxfId="8185" priority="5270" operator="equal">
      <formula>1</formula>
    </cfRule>
  </conditionalFormatting>
  <conditionalFormatting sqref="Z275">
    <cfRule type="expression" dxfId="8184" priority="5271">
      <formula>$E275="sob"</formula>
    </cfRule>
    <cfRule type="expression" dxfId="8183" priority="5272">
      <formula>$E275="nie"</formula>
    </cfRule>
  </conditionalFormatting>
  <conditionalFormatting sqref="Z275">
    <cfRule type="timePeriod" dxfId="8182" priority="5267" timePeriod="today">
      <formula>FLOOR(Z275,1)=TODAY()</formula>
    </cfRule>
  </conditionalFormatting>
  <conditionalFormatting sqref="Z275">
    <cfRule type="cellIs" dxfId="8181" priority="5266" operator="equal">
      <formula>2</formula>
    </cfRule>
  </conditionalFormatting>
  <conditionalFormatting sqref="Z275">
    <cfRule type="cellIs" dxfId="8180" priority="5265" operator="equal">
      <formula>3</formula>
    </cfRule>
  </conditionalFormatting>
  <conditionalFormatting sqref="Z276">
    <cfRule type="beginsWith" dxfId="8179" priority="5260" operator="beginsWith" text="S">
      <formula>LEFT(Z276,LEN("S"))="S"</formula>
    </cfRule>
    <cfRule type="containsText" dxfId="8178" priority="5261" operator="containsText" text="D">
      <formula>NOT(ISERROR(SEARCH("D",Z276)))</formula>
    </cfRule>
    <cfRule type="cellIs" dxfId="8177" priority="5262" operator="equal">
      <formula>1</formula>
    </cfRule>
  </conditionalFormatting>
  <conditionalFormatting sqref="Z276">
    <cfRule type="expression" dxfId="8176" priority="5263">
      <formula>$E276="sob"</formula>
    </cfRule>
    <cfRule type="expression" dxfId="8175" priority="5264">
      <formula>$E276="nie"</formula>
    </cfRule>
  </conditionalFormatting>
  <conditionalFormatting sqref="Z276">
    <cfRule type="timePeriod" dxfId="8174" priority="5259" timePeriod="today">
      <formula>FLOOR(Z276,1)=TODAY()</formula>
    </cfRule>
  </conditionalFormatting>
  <conditionalFormatting sqref="Z276">
    <cfRule type="cellIs" dxfId="8173" priority="5258" operator="equal">
      <formula>2</formula>
    </cfRule>
  </conditionalFormatting>
  <conditionalFormatting sqref="Z276">
    <cfRule type="cellIs" dxfId="8172" priority="5257" operator="equal">
      <formula>3</formula>
    </cfRule>
  </conditionalFormatting>
  <conditionalFormatting sqref="Z277">
    <cfRule type="beginsWith" dxfId="8171" priority="5252" operator="beginsWith" text="S">
      <formula>LEFT(Z277,LEN("S"))="S"</formula>
    </cfRule>
    <cfRule type="containsText" dxfId="8170" priority="5253" operator="containsText" text="D">
      <formula>NOT(ISERROR(SEARCH("D",Z277)))</formula>
    </cfRule>
    <cfRule type="cellIs" dxfId="8169" priority="5254" operator="equal">
      <formula>1</formula>
    </cfRule>
  </conditionalFormatting>
  <conditionalFormatting sqref="Z277">
    <cfRule type="expression" dxfId="8168" priority="5255">
      <formula>$E277="sob"</formula>
    </cfRule>
    <cfRule type="expression" dxfId="8167" priority="5256">
      <formula>$E277="nie"</formula>
    </cfRule>
  </conditionalFormatting>
  <conditionalFormatting sqref="Z277">
    <cfRule type="timePeriod" dxfId="8166" priority="5251" timePeriod="today">
      <formula>FLOOR(Z277,1)=TODAY()</formula>
    </cfRule>
  </conditionalFormatting>
  <conditionalFormatting sqref="Z277">
    <cfRule type="cellIs" dxfId="8165" priority="5250" operator="equal">
      <formula>2</formula>
    </cfRule>
  </conditionalFormatting>
  <conditionalFormatting sqref="Z277">
    <cfRule type="cellIs" dxfId="8164" priority="5249" operator="equal">
      <formula>3</formula>
    </cfRule>
  </conditionalFormatting>
  <conditionalFormatting sqref="Z280">
    <cfRule type="beginsWith" dxfId="8163" priority="5244" operator="beginsWith" text="S">
      <formula>LEFT(Z280,LEN("S"))="S"</formula>
    </cfRule>
    <cfRule type="containsText" dxfId="8162" priority="5245" operator="containsText" text="D">
      <formula>NOT(ISERROR(SEARCH("D",Z280)))</formula>
    </cfRule>
    <cfRule type="cellIs" dxfId="8161" priority="5246" operator="equal">
      <formula>1</formula>
    </cfRule>
  </conditionalFormatting>
  <conditionalFormatting sqref="Z280">
    <cfRule type="expression" dxfId="8160" priority="5247">
      <formula>$E280="sob"</formula>
    </cfRule>
    <cfRule type="expression" dxfId="8159" priority="5248">
      <formula>$E280="nie"</formula>
    </cfRule>
  </conditionalFormatting>
  <conditionalFormatting sqref="Z280">
    <cfRule type="timePeriod" dxfId="8158" priority="5243" timePeriod="today">
      <formula>FLOOR(Z280,1)=TODAY()</formula>
    </cfRule>
  </conditionalFormatting>
  <conditionalFormatting sqref="Z280">
    <cfRule type="cellIs" dxfId="8157" priority="5242" operator="equal">
      <formula>2</formula>
    </cfRule>
  </conditionalFormatting>
  <conditionalFormatting sqref="Z280">
    <cfRule type="cellIs" dxfId="8156" priority="5241" operator="equal">
      <formula>3</formula>
    </cfRule>
  </conditionalFormatting>
  <conditionalFormatting sqref="Z281">
    <cfRule type="beginsWith" dxfId="8155" priority="5236" operator="beginsWith" text="S">
      <formula>LEFT(Z281,LEN("S"))="S"</formula>
    </cfRule>
    <cfRule type="containsText" dxfId="8154" priority="5237" operator="containsText" text="D">
      <formula>NOT(ISERROR(SEARCH("D",Z281)))</formula>
    </cfRule>
    <cfRule type="cellIs" dxfId="8153" priority="5238" operator="equal">
      <formula>1</formula>
    </cfRule>
  </conditionalFormatting>
  <conditionalFormatting sqref="Z281">
    <cfRule type="expression" dxfId="8152" priority="5239">
      <formula>$E281="sob"</formula>
    </cfRule>
    <cfRule type="expression" dxfId="8151" priority="5240">
      <formula>$E281="nie"</formula>
    </cfRule>
  </conditionalFormatting>
  <conditionalFormatting sqref="Z281">
    <cfRule type="timePeriod" dxfId="8150" priority="5235" timePeriod="today">
      <formula>FLOOR(Z281,1)=TODAY()</formula>
    </cfRule>
  </conditionalFormatting>
  <conditionalFormatting sqref="Z281">
    <cfRule type="cellIs" dxfId="8149" priority="5234" operator="equal">
      <formula>2</formula>
    </cfRule>
  </conditionalFormatting>
  <conditionalFormatting sqref="Z281">
    <cfRule type="cellIs" dxfId="8148" priority="5233" operator="equal">
      <formula>3</formula>
    </cfRule>
  </conditionalFormatting>
  <conditionalFormatting sqref="Z282">
    <cfRule type="beginsWith" dxfId="8147" priority="5228" operator="beginsWith" text="S">
      <formula>LEFT(Z282,LEN("S"))="S"</formula>
    </cfRule>
    <cfRule type="containsText" dxfId="8146" priority="5229" operator="containsText" text="D">
      <formula>NOT(ISERROR(SEARCH("D",Z282)))</formula>
    </cfRule>
    <cfRule type="cellIs" dxfId="8145" priority="5230" operator="equal">
      <formula>1</formula>
    </cfRule>
  </conditionalFormatting>
  <conditionalFormatting sqref="Z282">
    <cfRule type="expression" dxfId="8144" priority="5231">
      <formula>$E282="sob"</formula>
    </cfRule>
    <cfRule type="expression" dxfId="8143" priority="5232">
      <formula>$E282="nie"</formula>
    </cfRule>
  </conditionalFormatting>
  <conditionalFormatting sqref="Z282">
    <cfRule type="timePeriod" dxfId="8142" priority="5227" timePeriod="today">
      <formula>FLOOR(Z282,1)=TODAY()</formula>
    </cfRule>
  </conditionalFormatting>
  <conditionalFormatting sqref="Z282">
    <cfRule type="cellIs" dxfId="8141" priority="5226" operator="equal">
      <formula>2</formula>
    </cfRule>
  </conditionalFormatting>
  <conditionalFormatting sqref="Z282">
    <cfRule type="cellIs" dxfId="8140" priority="5225" operator="equal">
      <formula>3</formula>
    </cfRule>
  </conditionalFormatting>
  <conditionalFormatting sqref="Z283">
    <cfRule type="beginsWith" dxfId="8139" priority="5220" operator="beginsWith" text="S">
      <formula>LEFT(Z283,LEN("S"))="S"</formula>
    </cfRule>
    <cfRule type="containsText" dxfId="8138" priority="5221" operator="containsText" text="D">
      <formula>NOT(ISERROR(SEARCH("D",Z283)))</formula>
    </cfRule>
    <cfRule type="cellIs" dxfId="8137" priority="5222" operator="equal">
      <formula>1</formula>
    </cfRule>
  </conditionalFormatting>
  <conditionalFormatting sqref="Z283">
    <cfRule type="expression" dxfId="8136" priority="5223">
      <formula>$E283="sob"</formula>
    </cfRule>
    <cfRule type="expression" dxfId="8135" priority="5224">
      <formula>$E283="nie"</formula>
    </cfRule>
  </conditionalFormatting>
  <conditionalFormatting sqref="Z283">
    <cfRule type="timePeriod" dxfId="8134" priority="5219" timePeriod="today">
      <formula>FLOOR(Z283,1)=TODAY()</formula>
    </cfRule>
  </conditionalFormatting>
  <conditionalFormatting sqref="Z283">
    <cfRule type="cellIs" dxfId="8133" priority="5218" operator="equal">
      <formula>2</formula>
    </cfRule>
  </conditionalFormatting>
  <conditionalFormatting sqref="Z283">
    <cfRule type="cellIs" dxfId="8132" priority="5217" operator="equal">
      <formula>3</formula>
    </cfRule>
  </conditionalFormatting>
  <conditionalFormatting sqref="Z284">
    <cfRule type="beginsWith" dxfId="8131" priority="5212" operator="beginsWith" text="S">
      <formula>LEFT(Z284,LEN("S"))="S"</formula>
    </cfRule>
    <cfRule type="containsText" dxfId="8130" priority="5213" operator="containsText" text="D">
      <formula>NOT(ISERROR(SEARCH("D",Z284)))</formula>
    </cfRule>
    <cfRule type="cellIs" dxfId="8129" priority="5214" operator="equal">
      <formula>1</formula>
    </cfRule>
  </conditionalFormatting>
  <conditionalFormatting sqref="Z284">
    <cfRule type="expression" dxfId="8128" priority="5215">
      <formula>$E284="sob"</formula>
    </cfRule>
    <cfRule type="expression" dxfId="8127" priority="5216">
      <formula>$E284="nie"</formula>
    </cfRule>
  </conditionalFormatting>
  <conditionalFormatting sqref="Z284">
    <cfRule type="timePeriod" dxfId="8126" priority="5211" timePeriod="today">
      <formula>FLOOR(Z284,1)=TODAY()</formula>
    </cfRule>
  </conditionalFormatting>
  <conditionalFormatting sqref="Z284">
    <cfRule type="cellIs" dxfId="8125" priority="5210" operator="equal">
      <formula>2</formula>
    </cfRule>
  </conditionalFormatting>
  <conditionalFormatting sqref="Z284">
    <cfRule type="cellIs" dxfId="8124" priority="5209" operator="equal">
      <formula>3</formula>
    </cfRule>
  </conditionalFormatting>
  <conditionalFormatting sqref="U284">
    <cfRule type="beginsWith" dxfId="8123" priority="5204" operator="beginsWith" text="S">
      <formula>LEFT(U284,LEN("S"))="S"</formula>
    </cfRule>
    <cfRule type="containsText" dxfId="8122" priority="5205" operator="containsText" text="D">
      <formula>NOT(ISERROR(SEARCH("D",U284)))</formula>
    </cfRule>
    <cfRule type="cellIs" dxfId="8121" priority="5206" operator="equal">
      <formula>1</formula>
    </cfRule>
  </conditionalFormatting>
  <conditionalFormatting sqref="U284">
    <cfRule type="expression" dxfId="8120" priority="5207">
      <formula>$E284="sob"</formula>
    </cfRule>
    <cfRule type="expression" dxfId="8119" priority="5208">
      <formula>$E284="nie"</formula>
    </cfRule>
  </conditionalFormatting>
  <conditionalFormatting sqref="U284">
    <cfRule type="timePeriod" dxfId="8118" priority="5203" timePeriod="today">
      <formula>FLOOR(U284,1)=TODAY()</formula>
    </cfRule>
  </conditionalFormatting>
  <conditionalFormatting sqref="U284">
    <cfRule type="cellIs" dxfId="8117" priority="5202" operator="equal">
      <formula>2</formula>
    </cfRule>
  </conditionalFormatting>
  <conditionalFormatting sqref="U284">
    <cfRule type="cellIs" dxfId="8116" priority="5201" operator="equal">
      <formula>3</formula>
    </cfRule>
  </conditionalFormatting>
  <conditionalFormatting sqref="Z287">
    <cfRule type="beginsWith" dxfId="8115" priority="5196" operator="beginsWith" text="S">
      <formula>LEFT(Z287,LEN("S"))="S"</formula>
    </cfRule>
    <cfRule type="containsText" dxfId="8114" priority="5197" operator="containsText" text="D">
      <formula>NOT(ISERROR(SEARCH("D",Z287)))</formula>
    </cfRule>
    <cfRule type="cellIs" dxfId="8113" priority="5198" operator="equal">
      <formula>1</formula>
    </cfRule>
  </conditionalFormatting>
  <conditionalFormatting sqref="Z287">
    <cfRule type="expression" dxfId="8112" priority="5199">
      <formula>$E287="sob"</formula>
    </cfRule>
    <cfRule type="expression" dxfId="8111" priority="5200">
      <formula>$E287="nie"</formula>
    </cfRule>
  </conditionalFormatting>
  <conditionalFormatting sqref="Z287">
    <cfRule type="timePeriod" dxfId="8110" priority="5195" timePeriod="today">
      <formula>FLOOR(Z287,1)=TODAY()</formula>
    </cfRule>
  </conditionalFormatting>
  <conditionalFormatting sqref="Z287">
    <cfRule type="cellIs" dxfId="8109" priority="5194" operator="equal">
      <formula>2</formula>
    </cfRule>
  </conditionalFormatting>
  <conditionalFormatting sqref="Z287">
    <cfRule type="cellIs" dxfId="8108" priority="5193" operator="equal">
      <formula>3</formula>
    </cfRule>
  </conditionalFormatting>
  <conditionalFormatting sqref="Z288">
    <cfRule type="beginsWith" dxfId="8107" priority="5188" operator="beginsWith" text="S">
      <formula>LEFT(Z288,LEN("S"))="S"</formula>
    </cfRule>
    <cfRule type="containsText" dxfId="8106" priority="5189" operator="containsText" text="D">
      <formula>NOT(ISERROR(SEARCH("D",Z288)))</formula>
    </cfRule>
    <cfRule type="cellIs" dxfId="8105" priority="5190" operator="equal">
      <formula>1</formula>
    </cfRule>
  </conditionalFormatting>
  <conditionalFormatting sqref="Z288">
    <cfRule type="expression" dxfId="8104" priority="5191">
      <formula>$E288="sob"</formula>
    </cfRule>
    <cfRule type="expression" dxfId="8103" priority="5192">
      <formula>$E288="nie"</formula>
    </cfRule>
  </conditionalFormatting>
  <conditionalFormatting sqref="Z288">
    <cfRule type="timePeriod" dxfId="8102" priority="5187" timePeriod="today">
      <formula>FLOOR(Z288,1)=TODAY()</formula>
    </cfRule>
  </conditionalFormatting>
  <conditionalFormatting sqref="Z288">
    <cfRule type="cellIs" dxfId="8101" priority="5186" operator="equal">
      <formula>2</formula>
    </cfRule>
  </conditionalFormatting>
  <conditionalFormatting sqref="Z288">
    <cfRule type="cellIs" dxfId="8100" priority="5185" operator="equal">
      <formula>3</formula>
    </cfRule>
  </conditionalFormatting>
  <conditionalFormatting sqref="Z289">
    <cfRule type="beginsWith" dxfId="8099" priority="5180" operator="beginsWith" text="S">
      <formula>LEFT(Z289,LEN("S"))="S"</formula>
    </cfRule>
    <cfRule type="containsText" dxfId="8098" priority="5181" operator="containsText" text="D">
      <formula>NOT(ISERROR(SEARCH("D",Z289)))</formula>
    </cfRule>
    <cfRule type="cellIs" dxfId="8097" priority="5182" operator="equal">
      <formula>1</formula>
    </cfRule>
  </conditionalFormatting>
  <conditionalFormatting sqref="Z289">
    <cfRule type="expression" dxfId="8096" priority="5183">
      <formula>$E289="sob"</formula>
    </cfRule>
    <cfRule type="expression" dxfId="8095" priority="5184">
      <formula>$E289="nie"</formula>
    </cfRule>
  </conditionalFormatting>
  <conditionalFormatting sqref="Z289">
    <cfRule type="timePeriod" dxfId="8094" priority="5179" timePeriod="today">
      <formula>FLOOR(Z289,1)=TODAY()</formula>
    </cfRule>
  </conditionalFormatting>
  <conditionalFormatting sqref="Z289">
    <cfRule type="cellIs" dxfId="8093" priority="5178" operator="equal">
      <formula>2</formula>
    </cfRule>
  </conditionalFormatting>
  <conditionalFormatting sqref="Z289">
    <cfRule type="cellIs" dxfId="8092" priority="5177" operator="equal">
      <formula>3</formula>
    </cfRule>
  </conditionalFormatting>
  <conditionalFormatting sqref="Z290">
    <cfRule type="beginsWith" dxfId="8091" priority="5172" operator="beginsWith" text="S">
      <formula>LEFT(Z290,LEN("S"))="S"</formula>
    </cfRule>
    <cfRule type="containsText" dxfId="8090" priority="5173" operator="containsText" text="D">
      <formula>NOT(ISERROR(SEARCH("D",Z290)))</formula>
    </cfRule>
    <cfRule type="cellIs" dxfId="8089" priority="5174" operator="equal">
      <formula>1</formula>
    </cfRule>
  </conditionalFormatting>
  <conditionalFormatting sqref="Z290">
    <cfRule type="expression" dxfId="8088" priority="5175">
      <formula>$E290="sob"</formula>
    </cfRule>
    <cfRule type="expression" dxfId="8087" priority="5176">
      <formula>$E290="nie"</formula>
    </cfRule>
  </conditionalFormatting>
  <conditionalFormatting sqref="Z290">
    <cfRule type="timePeriod" dxfId="8086" priority="5171" timePeriod="today">
      <formula>FLOOR(Z290,1)=TODAY()</formula>
    </cfRule>
  </conditionalFormatting>
  <conditionalFormatting sqref="Z290">
    <cfRule type="cellIs" dxfId="8085" priority="5170" operator="equal">
      <formula>2</formula>
    </cfRule>
  </conditionalFormatting>
  <conditionalFormatting sqref="Z290">
    <cfRule type="cellIs" dxfId="8084" priority="5169" operator="equal">
      <formula>3</formula>
    </cfRule>
  </conditionalFormatting>
  <conditionalFormatting sqref="Z291">
    <cfRule type="beginsWith" dxfId="8083" priority="5164" operator="beginsWith" text="S">
      <formula>LEFT(Z291,LEN("S"))="S"</formula>
    </cfRule>
    <cfRule type="containsText" dxfId="8082" priority="5165" operator="containsText" text="D">
      <formula>NOT(ISERROR(SEARCH("D",Z291)))</formula>
    </cfRule>
    <cfRule type="cellIs" dxfId="8081" priority="5166" operator="equal">
      <formula>1</formula>
    </cfRule>
  </conditionalFormatting>
  <conditionalFormatting sqref="Z291">
    <cfRule type="expression" dxfId="8080" priority="5167">
      <formula>$E291="sob"</formula>
    </cfRule>
    <cfRule type="expression" dxfId="8079" priority="5168">
      <formula>$E291="nie"</formula>
    </cfRule>
  </conditionalFormatting>
  <conditionalFormatting sqref="Z291">
    <cfRule type="timePeriod" dxfId="8078" priority="5163" timePeriod="today">
      <formula>FLOOR(Z291,1)=TODAY()</formula>
    </cfRule>
  </conditionalFormatting>
  <conditionalFormatting sqref="Z291">
    <cfRule type="cellIs" dxfId="8077" priority="5162" operator="equal">
      <formula>2</formula>
    </cfRule>
  </conditionalFormatting>
  <conditionalFormatting sqref="Z291">
    <cfRule type="cellIs" dxfId="8076" priority="5161" operator="equal">
      <formula>3</formula>
    </cfRule>
  </conditionalFormatting>
  <conditionalFormatting sqref="U291">
    <cfRule type="beginsWith" dxfId="8075" priority="5156" operator="beginsWith" text="S">
      <formula>LEFT(U291,LEN("S"))="S"</formula>
    </cfRule>
    <cfRule type="containsText" dxfId="8074" priority="5157" operator="containsText" text="D">
      <formula>NOT(ISERROR(SEARCH("D",U291)))</formula>
    </cfRule>
    <cfRule type="cellIs" dxfId="8073" priority="5158" operator="equal">
      <formula>1</formula>
    </cfRule>
  </conditionalFormatting>
  <conditionalFormatting sqref="U291">
    <cfRule type="expression" dxfId="8072" priority="5159">
      <formula>$E291="sob"</formula>
    </cfRule>
    <cfRule type="expression" dxfId="8071" priority="5160">
      <formula>$E291="nie"</formula>
    </cfRule>
  </conditionalFormatting>
  <conditionalFormatting sqref="U291">
    <cfRule type="timePeriod" dxfId="8070" priority="5155" timePeriod="today">
      <formula>FLOOR(U291,1)=TODAY()</formula>
    </cfRule>
  </conditionalFormatting>
  <conditionalFormatting sqref="U291">
    <cfRule type="cellIs" dxfId="8069" priority="5154" operator="equal">
      <formula>2</formula>
    </cfRule>
  </conditionalFormatting>
  <conditionalFormatting sqref="U291">
    <cfRule type="cellIs" dxfId="8068" priority="5153" operator="equal">
      <formula>3</formula>
    </cfRule>
  </conditionalFormatting>
  <conditionalFormatting sqref="U298">
    <cfRule type="beginsWith" dxfId="8067" priority="5148" operator="beginsWith" text="S">
      <formula>LEFT(U298,LEN("S"))="S"</formula>
    </cfRule>
    <cfRule type="containsText" dxfId="8066" priority="5149" operator="containsText" text="D">
      <formula>NOT(ISERROR(SEARCH("D",U298)))</formula>
    </cfRule>
    <cfRule type="cellIs" dxfId="8065" priority="5150" operator="equal">
      <formula>1</formula>
    </cfRule>
  </conditionalFormatting>
  <conditionalFormatting sqref="U298">
    <cfRule type="expression" dxfId="8064" priority="5151">
      <formula>$E298="sob"</formula>
    </cfRule>
    <cfRule type="expression" dxfId="8063" priority="5152">
      <formula>$E298="nie"</formula>
    </cfRule>
  </conditionalFormatting>
  <conditionalFormatting sqref="U298">
    <cfRule type="timePeriod" dxfId="8062" priority="5147" timePeriod="today">
      <formula>FLOOR(U298,1)=TODAY()</formula>
    </cfRule>
  </conditionalFormatting>
  <conditionalFormatting sqref="U298">
    <cfRule type="cellIs" dxfId="8061" priority="5146" operator="equal">
      <formula>2</formula>
    </cfRule>
  </conditionalFormatting>
  <conditionalFormatting sqref="U298">
    <cfRule type="cellIs" dxfId="8060" priority="5145" operator="equal">
      <formula>3</formula>
    </cfRule>
  </conditionalFormatting>
  <conditionalFormatting sqref="U305">
    <cfRule type="beginsWith" dxfId="8059" priority="5140" operator="beginsWith" text="S">
      <formula>LEFT(U305,LEN("S"))="S"</formula>
    </cfRule>
    <cfRule type="containsText" dxfId="8058" priority="5141" operator="containsText" text="D">
      <formula>NOT(ISERROR(SEARCH("D",U305)))</formula>
    </cfRule>
    <cfRule type="cellIs" dxfId="8057" priority="5142" operator="equal">
      <formula>1</formula>
    </cfRule>
  </conditionalFormatting>
  <conditionalFormatting sqref="U305">
    <cfRule type="expression" dxfId="8056" priority="5143">
      <formula>$E305="sob"</formula>
    </cfRule>
    <cfRule type="expression" dxfId="8055" priority="5144">
      <formula>$E305="nie"</formula>
    </cfRule>
  </conditionalFormatting>
  <conditionalFormatting sqref="U305">
    <cfRule type="timePeriod" dxfId="8054" priority="5139" timePeriod="today">
      <formula>FLOOR(U305,1)=TODAY()</formula>
    </cfRule>
  </conditionalFormatting>
  <conditionalFormatting sqref="U305">
    <cfRule type="cellIs" dxfId="8053" priority="5138" operator="equal">
      <formula>2</formula>
    </cfRule>
  </conditionalFormatting>
  <conditionalFormatting sqref="U305">
    <cfRule type="cellIs" dxfId="8052" priority="5137" operator="equal">
      <formula>3</formula>
    </cfRule>
  </conditionalFormatting>
  <conditionalFormatting sqref="Z301">
    <cfRule type="beginsWith" dxfId="8051" priority="5132" operator="beginsWith" text="S">
      <formula>LEFT(Z301,LEN("S"))="S"</formula>
    </cfRule>
    <cfRule type="containsText" dxfId="8050" priority="5133" operator="containsText" text="D">
      <formula>NOT(ISERROR(SEARCH("D",Z301)))</formula>
    </cfRule>
    <cfRule type="cellIs" dxfId="8049" priority="5134" operator="equal">
      <formula>1</formula>
    </cfRule>
  </conditionalFormatting>
  <conditionalFormatting sqref="Z301">
    <cfRule type="expression" dxfId="8048" priority="5135">
      <formula>$E301="sob"</formula>
    </cfRule>
    <cfRule type="expression" dxfId="8047" priority="5136">
      <formula>$E301="nie"</formula>
    </cfRule>
  </conditionalFormatting>
  <conditionalFormatting sqref="Z301">
    <cfRule type="timePeriod" dxfId="8046" priority="5131" timePeriod="today">
      <formula>FLOOR(Z301,1)=TODAY()</formula>
    </cfRule>
  </conditionalFormatting>
  <conditionalFormatting sqref="Z301">
    <cfRule type="cellIs" dxfId="8045" priority="5130" operator="equal">
      <formula>2</formula>
    </cfRule>
  </conditionalFormatting>
  <conditionalFormatting sqref="Z301">
    <cfRule type="cellIs" dxfId="8044" priority="5129" operator="equal">
      <formula>3</formula>
    </cfRule>
  </conditionalFormatting>
  <conditionalFormatting sqref="Z302">
    <cfRule type="beginsWith" dxfId="8043" priority="5124" operator="beginsWith" text="S">
      <formula>LEFT(Z302,LEN("S"))="S"</formula>
    </cfRule>
    <cfRule type="containsText" dxfId="8042" priority="5125" operator="containsText" text="D">
      <formula>NOT(ISERROR(SEARCH("D",Z302)))</formula>
    </cfRule>
    <cfRule type="cellIs" dxfId="8041" priority="5126" operator="equal">
      <formula>1</formula>
    </cfRule>
  </conditionalFormatting>
  <conditionalFormatting sqref="Z302">
    <cfRule type="expression" dxfId="8040" priority="5127">
      <formula>$E302="sob"</formula>
    </cfRule>
    <cfRule type="expression" dxfId="8039" priority="5128">
      <formula>$E302="nie"</formula>
    </cfRule>
  </conditionalFormatting>
  <conditionalFormatting sqref="Z302">
    <cfRule type="timePeriod" dxfId="8038" priority="5123" timePeriod="today">
      <formula>FLOOR(Z302,1)=TODAY()</formula>
    </cfRule>
  </conditionalFormatting>
  <conditionalFormatting sqref="Z302">
    <cfRule type="cellIs" dxfId="8037" priority="5122" operator="equal">
      <formula>2</formula>
    </cfRule>
  </conditionalFormatting>
  <conditionalFormatting sqref="Z302">
    <cfRule type="cellIs" dxfId="8036" priority="5121" operator="equal">
      <formula>3</formula>
    </cfRule>
  </conditionalFormatting>
  <conditionalFormatting sqref="Z303">
    <cfRule type="beginsWith" dxfId="8035" priority="5116" operator="beginsWith" text="S">
      <formula>LEFT(Z303,LEN("S"))="S"</formula>
    </cfRule>
    <cfRule type="containsText" dxfId="8034" priority="5117" operator="containsText" text="D">
      <formula>NOT(ISERROR(SEARCH("D",Z303)))</formula>
    </cfRule>
    <cfRule type="cellIs" dxfId="8033" priority="5118" operator="equal">
      <formula>1</formula>
    </cfRule>
  </conditionalFormatting>
  <conditionalFormatting sqref="Z303">
    <cfRule type="expression" dxfId="8032" priority="5119">
      <formula>$E303="sob"</formula>
    </cfRule>
    <cfRule type="expression" dxfId="8031" priority="5120">
      <formula>$E303="nie"</formula>
    </cfRule>
  </conditionalFormatting>
  <conditionalFormatting sqref="Z303">
    <cfRule type="timePeriod" dxfId="8030" priority="5115" timePeriod="today">
      <formula>FLOOR(Z303,1)=TODAY()</formula>
    </cfRule>
  </conditionalFormatting>
  <conditionalFormatting sqref="Z303">
    <cfRule type="cellIs" dxfId="8029" priority="5114" operator="equal">
      <formula>2</formula>
    </cfRule>
  </conditionalFormatting>
  <conditionalFormatting sqref="Z303">
    <cfRule type="cellIs" dxfId="8028" priority="5113" operator="equal">
      <formula>3</formula>
    </cfRule>
  </conditionalFormatting>
  <conditionalFormatting sqref="Z304">
    <cfRule type="beginsWith" dxfId="8027" priority="5108" operator="beginsWith" text="S">
      <formula>LEFT(Z304,LEN("S"))="S"</formula>
    </cfRule>
    <cfRule type="containsText" dxfId="8026" priority="5109" operator="containsText" text="D">
      <formula>NOT(ISERROR(SEARCH("D",Z304)))</formula>
    </cfRule>
    <cfRule type="cellIs" dxfId="8025" priority="5110" operator="equal">
      <formula>1</formula>
    </cfRule>
  </conditionalFormatting>
  <conditionalFormatting sqref="Z304">
    <cfRule type="expression" dxfId="8024" priority="5111">
      <formula>$E304="sob"</formula>
    </cfRule>
    <cfRule type="expression" dxfId="8023" priority="5112">
      <formula>$E304="nie"</formula>
    </cfRule>
  </conditionalFormatting>
  <conditionalFormatting sqref="Z304">
    <cfRule type="timePeriod" dxfId="8022" priority="5107" timePeriod="today">
      <formula>FLOOR(Z304,1)=TODAY()</formula>
    </cfRule>
  </conditionalFormatting>
  <conditionalFormatting sqref="Z304">
    <cfRule type="cellIs" dxfId="8021" priority="5106" operator="equal">
      <formula>2</formula>
    </cfRule>
  </conditionalFormatting>
  <conditionalFormatting sqref="Z304">
    <cfRule type="cellIs" dxfId="8020" priority="5105" operator="equal">
      <formula>3</formula>
    </cfRule>
  </conditionalFormatting>
  <conditionalFormatting sqref="Z305">
    <cfRule type="beginsWith" dxfId="8019" priority="5100" operator="beginsWith" text="S">
      <formula>LEFT(Z305,LEN("S"))="S"</formula>
    </cfRule>
    <cfRule type="containsText" dxfId="8018" priority="5101" operator="containsText" text="D">
      <formula>NOT(ISERROR(SEARCH("D",Z305)))</formula>
    </cfRule>
    <cfRule type="cellIs" dxfId="8017" priority="5102" operator="equal">
      <formula>1</formula>
    </cfRule>
  </conditionalFormatting>
  <conditionalFormatting sqref="Z305">
    <cfRule type="expression" dxfId="8016" priority="5103">
      <formula>$E305="sob"</formula>
    </cfRule>
    <cfRule type="expression" dxfId="8015" priority="5104">
      <formula>$E305="nie"</formula>
    </cfRule>
  </conditionalFormatting>
  <conditionalFormatting sqref="Z305">
    <cfRule type="timePeriod" dxfId="8014" priority="5099" timePeriod="today">
      <formula>FLOOR(Z305,1)=TODAY()</formula>
    </cfRule>
  </conditionalFormatting>
  <conditionalFormatting sqref="Z305">
    <cfRule type="cellIs" dxfId="8013" priority="5098" operator="equal">
      <formula>2</formula>
    </cfRule>
  </conditionalFormatting>
  <conditionalFormatting sqref="Z305">
    <cfRule type="cellIs" dxfId="8012" priority="5097" operator="equal">
      <formula>3</formula>
    </cfRule>
  </conditionalFormatting>
  <conditionalFormatting sqref="S305">
    <cfRule type="beginsWith" dxfId="8011" priority="5092" operator="beginsWith" text="S">
      <formula>LEFT(S305,LEN("S"))="S"</formula>
    </cfRule>
    <cfRule type="containsText" dxfId="8010" priority="5093" operator="containsText" text="D">
      <formula>NOT(ISERROR(SEARCH("D",S305)))</formula>
    </cfRule>
    <cfRule type="cellIs" dxfId="8009" priority="5094" operator="equal">
      <formula>1</formula>
    </cfRule>
  </conditionalFormatting>
  <conditionalFormatting sqref="S305">
    <cfRule type="expression" dxfId="8008" priority="5095">
      <formula>$E305="sob"</formula>
    </cfRule>
    <cfRule type="expression" dxfId="8007" priority="5096">
      <formula>$E305="nie"</formula>
    </cfRule>
  </conditionalFormatting>
  <conditionalFormatting sqref="S305">
    <cfRule type="timePeriod" dxfId="8006" priority="5091" timePeriod="today">
      <formula>FLOOR(S305,1)=TODAY()</formula>
    </cfRule>
  </conditionalFormatting>
  <conditionalFormatting sqref="S305">
    <cfRule type="cellIs" dxfId="8005" priority="5090" operator="equal">
      <formula>2</formula>
    </cfRule>
  </conditionalFormatting>
  <conditionalFormatting sqref="S305">
    <cfRule type="cellIs" dxfId="8004" priority="5089" operator="equal">
      <formula>3</formula>
    </cfRule>
  </conditionalFormatting>
  <conditionalFormatting sqref="Z309">
    <cfRule type="beginsWith" dxfId="8003" priority="5084" operator="beginsWith" text="S">
      <formula>LEFT(Z309,LEN("S"))="S"</formula>
    </cfRule>
    <cfRule type="containsText" dxfId="8002" priority="5085" operator="containsText" text="D">
      <formula>NOT(ISERROR(SEARCH("D",Z309)))</formula>
    </cfRule>
    <cfRule type="cellIs" dxfId="8001" priority="5086" operator="equal">
      <formula>1</formula>
    </cfRule>
  </conditionalFormatting>
  <conditionalFormatting sqref="Z309">
    <cfRule type="expression" dxfId="8000" priority="5087">
      <formula>$E309="sob"</formula>
    </cfRule>
    <cfRule type="expression" dxfId="7999" priority="5088">
      <formula>$E309="nie"</formula>
    </cfRule>
  </conditionalFormatting>
  <conditionalFormatting sqref="Z309">
    <cfRule type="timePeriod" dxfId="7998" priority="5083" timePeriod="today">
      <formula>FLOOR(Z309,1)=TODAY()</formula>
    </cfRule>
  </conditionalFormatting>
  <conditionalFormatting sqref="Z309">
    <cfRule type="cellIs" dxfId="7997" priority="5082" operator="equal">
      <formula>2</formula>
    </cfRule>
  </conditionalFormatting>
  <conditionalFormatting sqref="Z309">
    <cfRule type="cellIs" dxfId="7996" priority="5081" operator="equal">
      <formula>3</formula>
    </cfRule>
  </conditionalFormatting>
  <conditionalFormatting sqref="Z310">
    <cfRule type="beginsWith" dxfId="7995" priority="5076" operator="beginsWith" text="S">
      <formula>LEFT(Z310,LEN("S"))="S"</formula>
    </cfRule>
    <cfRule type="containsText" dxfId="7994" priority="5077" operator="containsText" text="D">
      <formula>NOT(ISERROR(SEARCH("D",Z310)))</formula>
    </cfRule>
    <cfRule type="cellIs" dxfId="7993" priority="5078" operator="equal">
      <formula>1</formula>
    </cfRule>
  </conditionalFormatting>
  <conditionalFormatting sqref="Z310">
    <cfRule type="expression" dxfId="7992" priority="5079">
      <formula>$E310="sob"</formula>
    </cfRule>
    <cfRule type="expression" dxfId="7991" priority="5080">
      <formula>$E310="nie"</formula>
    </cfRule>
  </conditionalFormatting>
  <conditionalFormatting sqref="Z310">
    <cfRule type="timePeriod" dxfId="7990" priority="5075" timePeriod="today">
      <formula>FLOOR(Z310,1)=TODAY()</formula>
    </cfRule>
  </conditionalFormatting>
  <conditionalFormatting sqref="Z310">
    <cfRule type="cellIs" dxfId="7989" priority="5074" operator="equal">
      <formula>2</formula>
    </cfRule>
  </conditionalFormatting>
  <conditionalFormatting sqref="Z310">
    <cfRule type="cellIs" dxfId="7988" priority="5073" operator="equal">
      <formula>3</formula>
    </cfRule>
  </conditionalFormatting>
  <conditionalFormatting sqref="Z311">
    <cfRule type="beginsWith" dxfId="7987" priority="5068" operator="beginsWith" text="S">
      <formula>LEFT(Z311,LEN("S"))="S"</formula>
    </cfRule>
    <cfRule type="containsText" dxfId="7986" priority="5069" operator="containsText" text="D">
      <formula>NOT(ISERROR(SEARCH("D",Z311)))</formula>
    </cfRule>
    <cfRule type="cellIs" dxfId="7985" priority="5070" operator="equal">
      <formula>1</formula>
    </cfRule>
  </conditionalFormatting>
  <conditionalFormatting sqref="Z311">
    <cfRule type="expression" dxfId="7984" priority="5071">
      <formula>$E311="sob"</formula>
    </cfRule>
    <cfRule type="expression" dxfId="7983" priority="5072">
      <formula>$E311="nie"</formula>
    </cfRule>
  </conditionalFormatting>
  <conditionalFormatting sqref="Z311">
    <cfRule type="timePeriod" dxfId="7982" priority="5067" timePeriod="today">
      <formula>FLOOR(Z311,1)=TODAY()</formula>
    </cfRule>
  </conditionalFormatting>
  <conditionalFormatting sqref="Z311">
    <cfRule type="cellIs" dxfId="7981" priority="5066" operator="equal">
      <formula>2</formula>
    </cfRule>
  </conditionalFormatting>
  <conditionalFormatting sqref="Z311">
    <cfRule type="cellIs" dxfId="7980" priority="5065" operator="equal">
      <formula>3</formula>
    </cfRule>
  </conditionalFormatting>
  <conditionalFormatting sqref="Z317">
    <cfRule type="beginsWith" dxfId="7979" priority="5060" operator="beginsWith" text="S">
      <formula>LEFT(Z317,LEN("S"))="S"</formula>
    </cfRule>
    <cfRule type="containsText" dxfId="7978" priority="5061" operator="containsText" text="D">
      <formula>NOT(ISERROR(SEARCH("D",Z317)))</formula>
    </cfRule>
    <cfRule type="cellIs" dxfId="7977" priority="5062" operator="equal">
      <formula>1</formula>
    </cfRule>
  </conditionalFormatting>
  <conditionalFormatting sqref="Z317">
    <cfRule type="expression" dxfId="7976" priority="5063">
      <formula>$E317="sob"</formula>
    </cfRule>
    <cfRule type="expression" dxfId="7975" priority="5064">
      <formula>$E317="nie"</formula>
    </cfRule>
  </conditionalFormatting>
  <conditionalFormatting sqref="Z317">
    <cfRule type="timePeriod" dxfId="7974" priority="5059" timePeriod="today">
      <formula>FLOOR(Z317,1)=TODAY()</formula>
    </cfRule>
  </conditionalFormatting>
  <conditionalFormatting sqref="Z317">
    <cfRule type="cellIs" dxfId="7973" priority="5058" operator="equal">
      <formula>2</formula>
    </cfRule>
  </conditionalFormatting>
  <conditionalFormatting sqref="Z317">
    <cfRule type="cellIs" dxfId="7972" priority="5057" operator="equal">
      <formula>3</formula>
    </cfRule>
  </conditionalFormatting>
  <conditionalFormatting sqref="Z316">
    <cfRule type="beginsWith" dxfId="7971" priority="5052" operator="beginsWith" text="S">
      <formula>LEFT(Z316,LEN("S"))="S"</formula>
    </cfRule>
    <cfRule type="containsText" dxfId="7970" priority="5053" operator="containsText" text="D">
      <formula>NOT(ISERROR(SEARCH("D",Z316)))</formula>
    </cfRule>
    <cfRule type="cellIs" dxfId="7969" priority="5054" operator="equal">
      <formula>1</formula>
    </cfRule>
  </conditionalFormatting>
  <conditionalFormatting sqref="Z316">
    <cfRule type="expression" dxfId="7968" priority="5055">
      <formula>$E316="sob"</formula>
    </cfRule>
    <cfRule type="expression" dxfId="7967" priority="5056">
      <formula>$E316="nie"</formula>
    </cfRule>
  </conditionalFormatting>
  <conditionalFormatting sqref="Z316">
    <cfRule type="timePeriod" dxfId="7966" priority="5051" timePeriod="today">
      <formula>FLOOR(Z316,1)=TODAY()</formula>
    </cfRule>
  </conditionalFormatting>
  <conditionalFormatting sqref="Z316">
    <cfRule type="cellIs" dxfId="7965" priority="5050" operator="equal">
      <formula>2</formula>
    </cfRule>
  </conditionalFormatting>
  <conditionalFormatting sqref="Z316">
    <cfRule type="cellIs" dxfId="7964" priority="5049" operator="equal">
      <formula>3</formula>
    </cfRule>
  </conditionalFormatting>
  <conditionalFormatting sqref="Z315">
    <cfRule type="beginsWith" dxfId="7963" priority="5044" operator="beginsWith" text="S">
      <formula>LEFT(Z315,LEN("S"))="S"</formula>
    </cfRule>
    <cfRule type="containsText" dxfId="7962" priority="5045" operator="containsText" text="D">
      <formula>NOT(ISERROR(SEARCH("D",Z315)))</formula>
    </cfRule>
    <cfRule type="cellIs" dxfId="7961" priority="5046" operator="equal">
      <formula>1</formula>
    </cfRule>
  </conditionalFormatting>
  <conditionalFormatting sqref="Z315">
    <cfRule type="expression" dxfId="7960" priority="5047">
      <formula>$E315="sob"</formula>
    </cfRule>
    <cfRule type="expression" dxfId="7959" priority="5048">
      <formula>$E315="nie"</formula>
    </cfRule>
  </conditionalFormatting>
  <conditionalFormatting sqref="Z315">
    <cfRule type="timePeriod" dxfId="7958" priority="5043" timePeriod="today">
      <formula>FLOOR(Z315,1)=TODAY()</formula>
    </cfRule>
  </conditionalFormatting>
  <conditionalFormatting sqref="Z315">
    <cfRule type="cellIs" dxfId="7957" priority="5042" operator="equal">
      <formula>2</formula>
    </cfRule>
  </conditionalFormatting>
  <conditionalFormatting sqref="Z315">
    <cfRule type="cellIs" dxfId="7956" priority="5041" operator="equal">
      <formula>3</formula>
    </cfRule>
  </conditionalFormatting>
  <conditionalFormatting sqref="U312">
    <cfRule type="beginsWith" dxfId="7955" priority="5036" operator="beginsWith" text="S">
      <formula>LEFT(U312,LEN("S"))="S"</formula>
    </cfRule>
    <cfRule type="containsText" dxfId="7954" priority="5037" operator="containsText" text="D">
      <formula>NOT(ISERROR(SEARCH("D",U312)))</formula>
    </cfRule>
    <cfRule type="cellIs" dxfId="7953" priority="5038" operator="equal">
      <formula>1</formula>
    </cfRule>
  </conditionalFormatting>
  <conditionalFormatting sqref="U312">
    <cfRule type="expression" dxfId="7952" priority="5039">
      <formula>$E312="sob"</formula>
    </cfRule>
    <cfRule type="expression" dxfId="7951" priority="5040">
      <formula>$E312="nie"</formula>
    </cfRule>
  </conditionalFormatting>
  <conditionalFormatting sqref="U312">
    <cfRule type="timePeriod" dxfId="7950" priority="5035" timePeriod="today">
      <formula>FLOOR(U312,1)=TODAY()</formula>
    </cfRule>
  </conditionalFormatting>
  <conditionalFormatting sqref="U312">
    <cfRule type="cellIs" dxfId="7949" priority="5034" operator="equal">
      <formula>2</formula>
    </cfRule>
  </conditionalFormatting>
  <conditionalFormatting sqref="U312">
    <cfRule type="cellIs" dxfId="7948" priority="5033" operator="equal">
      <formula>3</formula>
    </cfRule>
  </conditionalFormatting>
  <conditionalFormatting sqref="Z312">
    <cfRule type="beginsWith" dxfId="7947" priority="5028" operator="beginsWith" text="S">
      <formula>LEFT(Z312,LEN("S"))="S"</formula>
    </cfRule>
    <cfRule type="containsText" dxfId="7946" priority="5029" operator="containsText" text="D">
      <formula>NOT(ISERROR(SEARCH("D",Z312)))</formula>
    </cfRule>
    <cfRule type="cellIs" dxfId="7945" priority="5030" operator="equal">
      <formula>1</formula>
    </cfRule>
  </conditionalFormatting>
  <conditionalFormatting sqref="Z312">
    <cfRule type="expression" dxfId="7944" priority="5031">
      <formula>$E312="sob"</formula>
    </cfRule>
    <cfRule type="expression" dxfId="7943" priority="5032">
      <formula>$E312="nie"</formula>
    </cfRule>
  </conditionalFormatting>
  <conditionalFormatting sqref="Z312">
    <cfRule type="timePeriod" dxfId="7942" priority="5027" timePeriod="today">
      <formula>FLOOR(Z312,1)=TODAY()</formula>
    </cfRule>
  </conditionalFormatting>
  <conditionalFormatting sqref="Z312">
    <cfRule type="cellIs" dxfId="7941" priority="5026" operator="equal">
      <formula>2</formula>
    </cfRule>
  </conditionalFormatting>
  <conditionalFormatting sqref="Z312">
    <cfRule type="cellIs" dxfId="7940" priority="5025" operator="equal">
      <formula>3</formula>
    </cfRule>
  </conditionalFormatting>
  <conditionalFormatting sqref="Z331">
    <cfRule type="beginsWith" dxfId="7939" priority="5020" operator="beginsWith" text="S">
      <formula>LEFT(Z331,LEN("S"))="S"</formula>
    </cfRule>
    <cfRule type="containsText" dxfId="7938" priority="5021" operator="containsText" text="D">
      <formula>NOT(ISERROR(SEARCH("D",Z331)))</formula>
    </cfRule>
    <cfRule type="cellIs" dxfId="7937" priority="5022" operator="equal">
      <formula>1</formula>
    </cfRule>
  </conditionalFormatting>
  <conditionalFormatting sqref="Z331">
    <cfRule type="expression" dxfId="7936" priority="5023">
      <formula>$E331="sob"</formula>
    </cfRule>
    <cfRule type="expression" dxfId="7935" priority="5024">
      <formula>$E331="nie"</formula>
    </cfRule>
  </conditionalFormatting>
  <conditionalFormatting sqref="Z331">
    <cfRule type="timePeriod" dxfId="7934" priority="5019" timePeriod="today">
      <formula>FLOOR(Z331,1)=TODAY()</formula>
    </cfRule>
  </conditionalFormatting>
  <conditionalFormatting sqref="Z331">
    <cfRule type="cellIs" dxfId="7933" priority="5018" operator="equal">
      <formula>2</formula>
    </cfRule>
  </conditionalFormatting>
  <conditionalFormatting sqref="Z331">
    <cfRule type="cellIs" dxfId="7932" priority="5017" operator="equal">
      <formula>3</formula>
    </cfRule>
  </conditionalFormatting>
  <conditionalFormatting sqref="Z332">
    <cfRule type="beginsWith" dxfId="7931" priority="5012" operator="beginsWith" text="S">
      <formula>LEFT(Z332,LEN("S"))="S"</formula>
    </cfRule>
    <cfRule type="containsText" dxfId="7930" priority="5013" operator="containsText" text="D">
      <formula>NOT(ISERROR(SEARCH("D",Z332)))</formula>
    </cfRule>
    <cfRule type="cellIs" dxfId="7929" priority="5014" operator="equal">
      <formula>1</formula>
    </cfRule>
  </conditionalFormatting>
  <conditionalFormatting sqref="Z332">
    <cfRule type="expression" dxfId="7928" priority="5015">
      <formula>$E332="sob"</formula>
    </cfRule>
    <cfRule type="expression" dxfId="7927" priority="5016">
      <formula>$E332="nie"</formula>
    </cfRule>
  </conditionalFormatting>
  <conditionalFormatting sqref="Z332">
    <cfRule type="timePeriod" dxfId="7926" priority="5011" timePeriod="today">
      <formula>FLOOR(Z332,1)=TODAY()</formula>
    </cfRule>
  </conditionalFormatting>
  <conditionalFormatting sqref="Z332">
    <cfRule type="cellIs" dxfId="7925" priority="5010" operator="equal">
      <formula>2</formula>
    </cfRule>
  </conditionalFormatting>
  <conditionalFormatting sqref="Z332">
    <cfRule type="cellIs" dxfId="7924" priority="5009" operator="equal">
      <formula>3</formula>
    </cfRule>
  </conditionalFormatting>
  <conditionalFormatting sqref="Z333">
    <cfRule type="beginsWith" dxfId="7923" priority="5004" operator="beginsWith" text="S">
      <formula>LEFT(Z333,LEN("S"))="S"</formula>
    </cfRule>
    <cfRule type="containsText" dxfId="7922" priority="5005" operator="containsText" text="D">
      <formula>NOT(ISERROR(SEARCH("D",Z333)))</formula>
    </cfRule>
    <cfRule type="cellIs" dxfId="7921" priority="5006" operator="equal">
      <formula>1</formula>
    </cfRule>
  </conditionalFormatting>
  <conditionalFormatting sqref="Z333">
    <cfRule type="expression" dxfId="7920" priority="5007">
      <formula>$E333="sob"</formula>
    </cfRule>
    <cfRule type="expression" dxfId="7919" priority="5008">
      <formula>$E333="nie"</formula>
    </cfRule>
  </conditionalFormatting>
  <conditionalFormatting sqref="Z333">
    <cfRule type="timePeriod" dxfId="7918" priority="5003" timePeriod="today">
      <formula>FLOOR(Z333,1)=TODAY()</formula>
    </cfRule>
  </conditionalFormatting>
  <conditionalFormatting sqref="Z333">
    <cfRule type="cellIs" dxfId="7917" priority="5002" operator="equal">
      <formula>2</formula>
    </cfRule>
  </conditionalFormatting>
  <conditionalFormatting sqref="Z333">
    <cfRule type="cellIs" dxfId="7916" priority="5001" operator="equal">
      <formula>3</formula>
    </cfRule>
  </conditionalFormatting>
  <conditionalFormatting sqref="M319">
    <cfRule type="beginsWith" dxfId="7915" priority="4996" operator="beginsWith" text="S">
      <formula>LEFT(M319,LEN("S"))="S"</formula>
    </cfRule>
    <cfRule type="containsText" dxfId="7914" priority="4997" operator="containsText" text="D">
      <formula>NOT(ISERROR(SEARCH("D",M319)))</formula>
    </cfRule>
    <cfRule type="cellIs" dxfId="7913" priority="4998" operator="equal">
      <formula>1</formula>
    </cfRule>
  </conditionalFormatting>
  <conditionalFormatting sqref="M319">
    <cfRule type="expression" dxfId="7912" priority="4999">
      <formula>$E319="sob"</formula>
    </cfRule>
    <cfRule type="expression" dxfId="7911" priority="5000">
      <formula>$E319="nie"</formula>
    </cfRule>
  </conditionalFormatting>
  <conditionalFormatting sqref="M319">
    <cfRule type="timePeriod" dxfId="7910" priority="4995" timePeriod="today">
      <formula>FLOOR(M319,1)=TODAY()</formula>
    </cfRule>
  </conditionalFormatting>
  <conditionalFormatting sqref="M319">
    <cfRule type="cellIs" dxfId="7909" priority="4994" operator="equal">
      <formula>2</formula>
    </cfRule>
  </conditionalFormatting>
  <conditionalFormatting sqref="M319">
    <cfRule type="cellIs" dxfId="7908" priority="4993" operator="equal">
      <formula>3</formula>
    </cfRule>
  </conditionalFormatting>
  <conditionalFormatting sqref="U319">
    <cfRule type="beginsWith" dxfId="7907" priority="4988" operator="beginsWith" text="S">
      <formula>LEFT(U319,LEN("S"))="S"</formula>
    </cfRule>
    <cfRule type="containsText" dxfId="7906" priority="4989" operator="containsText" text="D">
      <formula>NOT(ISERROR(SEARCH("D",U319)))</formula>
    </cfRule>
    <cfRule type="cellIs" dxfId="7905" priority="4990" operator="equal">
      <formula>1</formula>
    </cfRule>
  </conditionalFormatting>
  <conditionalFormatting sqref="U319">
    <cfRule type="expression" dxfId="7904" priority="4991">
      <formula>$E319="sob"</formula>
    </cfRule>
    <cfRule type="expression" dxfId="7903" priority="4992">
      <formula>$E319="nie"</formula>
    </cfRule>
  </conditionalFormatting>
  <conditionalFormatting sqref="U319">
    <cfRule type="timePeriod" dxfId="7902" priority="4987" timePeriod="today">
      <formula>FLOOR(U319,1)=TODAY()</formula>
    </cfRule>
  </conditionalFormatting>
  <conditionalFormatting sqref="U319">
    <cfRule type="cellIs" dxfId="7901" priority="4986" operator="equal">
      <formula>2</formula>
    </cfRule>
  </conditionalFormatting>
  <conditionalFormatting sqref="U319">
    <cfRule type="cellIs" dxfId="7900" priority="4985" operator="equal">
      <formula>3</formula>
    </cfRule>
  </conditionalFormatting>
  <conditionalFormatting sqref="U320">
    <cfRule type="beginsWith" dxfId="7899" priority="4980" operator="beginsWith" text="S">
      <formula>LEFT(U320,LEN("S"))="S"</formula>
    </cfRule>
    <cfRule type="containsText" dxfId="7898" priority="4981" operator="containsText" text="D">
      <formula>NOT(ISERROR(SEARCH("D",U320)))</formula>
    </cfRule>
    <cfRule type="cellIs" dxfId="7897" priority="4982" operator="equal">
      <formula>1</formula>
    </cfRule>
  </conditionalFormatting>
  <conditionalFormatting sqref="U320">
    <cfRule type="expression" dxfId="7896" priority="4983">
      <formula>$E320="sob"</formula>
    </cfRule>
    <cfRule type="expression" dxfId="7895" priority="4984">
      <formula>$E320="nie"</formula>
    </cfRule>
  </conditionalFormatting>
  <conditionalFormatting sqref="U320">
    <cfRule type="timePeriod" dxfId="7894" priority="4979" timePeriod="today">
      <formula>FLOOR(U320,1)=TODAY()</formula>
    </cfRule>
  </conditionalFormatting>
  <conditionalFormatting sqref="U320">
    <cfRule type="cellIs" dxfId="7893" priority="4978" operator="equal">
      <formula>2</formula>
    </cfRule>
  </conditionalFormatting>
  <conditionalFormatting sqref="U320">
    <cfRule type="cellIs" dxfId="7892" priority="4977" operator="equal">
      <formula>3</formula>
    </cfRule>
  </conditionalFormatting>
  <conditionalFormatting sqref="Z319">
    <cfRule type="beginsWith" dxfId="7891" priority="4972" operator="beginsWith" text="S">
      <formula>LEFT(Z319,LEN("S"))="S"</formula>
    </cfRule>
    <cfRule type="containsText" dxfId="7890" priority="4973" operator="containsText" text="D">
      <formula>NOT(ISERROR(SEARCH("D",Z319)))</formula>
    </cfRule>
    <cfRule type="cellIs" dxfId="7889" priority="4974" operator="equal">
      <formula>1</formula>
    </cfRule>
  </conditionalFormatting>
  <conditionalFormatting sqref="Z319">
    <cfRule type="expression" dxfId="7888" priority="4975">
      <formula>$E319="sob"</formula>
    </cfRule>
    <cfRule type="expression" dxfId="7887" priority="4976">
      <formula>$E319="nie"</formula>
    </cfRule>
  </conditionalFormatting>
  <conditionalFormatting sqref="Z319">
    <cfRule type="timePeriod" dxfId="7886" priority="4971" timePeriod="today">
      <formula>FLOOR(Z319,1)=TODAY()</formula>
    </cfRule>
  </conditionalFormatting>
  <conditionalFormatting sqref="Z319">
    <cfRule type="cellIs" dxfId="7885" priority="4970" operator="equal">
      <formula>2</formula>
    </cfRule>
  </conditionalFormatting>
  <conditionalFormatting sqref="Z319">
    <cfRule type="cellIs" dxfId="7884" priority="4969" operator="equal">
      <formula>3</formula>
    </cfRule>
  </conditionalFormatting>
  <conditionalFormatting sqref="Z322:Z325">
    <cfRule type="beginsWith" dxfId="7883" priority="4964" operator="beginsWith" text="S">
      <formula>LEFT(Z322,LEN("S"))="S"</formula>
    </cfRule>
    <cfRule type="containsText" dxfId="7882" priority="4965" operator="containsText" text="D">
      <formula>NOT(ISERROR(SEARCH("D",Z322)))</formula>
    </cfRule>
    <cfRule type="cellIs" dxfId="7881" priority="4966" operator="equal">
      <formula>1</formula>
    </cfRule>
  </conditionalFormatting>
  <conditionalFormatting sqref="Z322:Z325">
    <cfRule type="expression" dxfId="7880" priority="4967">
      <formula>$E322="sob"</formula>
    </cfRule>
    <cfRule type="expression" dxfId="7879" priority="4968">
      <formula>$E322="nie"</formula>
    </cfRule>
  </conditionalFormatting>
  <conditionalFormatting sqref="Z322:Z325">
    <cfRule type="timePeriod" dxfId="7878" priority="4963" timePeriod="today">
      <formula>FLOOR(Z322,1)=TODAY()</formula>
    </cfRule>
  </conditionalFormatting>
  <conditionalFormatting sqref="Z322:Z325">
    <cfRule type="cellIs" dxfId="7877" priority="4962" operator="equal">
      <formula>2</formula>
    </cfRule>
  </conditionalFormatting>
  <conditionalFormatting sqref="Z322:Z325">
    <cfRule type="cellIs" dxfId="7876" priority="4961" operator="equal">
      <formula>3</formula>
    </cfRule>
  </conditionalFormatting>
  <conditionalFormatting sqref="V326">
    <cfRule type="beginsWith" dxfId="7875" priority="4956" operator="beginsWith" text="S">
      <formula>LEFT(V326,LEN("S"))="S"</formula>
    </cfRule>
    <cfRule type="containsText" dxfId="7874" priority="4957" operator="containsText" text="D">
      <formula>NOT(ISERROR(SEARCH("D",V326)))</formula>
    </cfRule>
    <cfRule type="cellIs" dxfId="7873" priority="4958" operator="equal">
      <formula>1</formula>
    </cfRule>
  </conditionalFormatting>
  <conditionalFormatting sqref="V326">
    <cfRule type="expression" dxfId="7872" priority="4959">
      <formula>$E326="sob"</formula>
    </cfRule>
    <cfRule type="expression" dxfId="7871" priority="4960">
      <formula>$E326="nie"</formula>
    </cfRule>
  </conditionalFormatting>
  <conditionalFormatting sqref="V326">
    <cfRule type="timePeriod" dxfId="7870" priority="4955" timePeriod="today">
      <formula>FLOOR(V326,1)=TODAY()</formula>
    </cfRule>
  </conditionalFormatting>
  <conditionalFormatting sqref="V326">
    <cfRule type="cellIs" dxfId="7869" priority="4954" operator="equal">
      <formula>2</formula>
    </cfRule>
  </conditionalFormatting>
  <conditionalFormatting sqref="V326">
    <cfRule type="cellIs" dxfId="7868" priority="4953" operator="equal">
      <formula>3</formula>
    </cfRule>
  </conditionalFormatting>
  <conditionalFormatting sqref="S326">
    <cfRule type="beginsWith" dxfId="7867" priority="4948" operator="beginsWith" text="S">
      <formula>LEFT(S326,LEN("S"))="S"</formula>
    </cfRule>
    <cfRule type="containsText" dxfId="7866" priority="4949" operator="containsText" text="D">
      <formula>NOT(ISERROR(SEARCH("D",S326)))</formula>
    </cfRule>
    <cfRule type="cellIs" dxfId="7865" priority="4950" operator="equal">
      <formula>1</formula>
    </cfRule>
  </conditionalFormatting>
  <conditionalFormatting sqref="S326">
    <cfRule type="expression" dxfId="7864" priority="4951">
      <formula>$E326="sob"</formula>
    </cfRule>
    <cfRule type="expression" dxfId="7863" priority="4952">
      <formula>$E326="nie"</formula>
    </cfRule>
  </conditionalFormatting>
  <conditionalFormatting sqref="S326">
    <cfRule type="timePeriod" dxfId="7862" priority="4947" timePeriod="today">
      <formula>FLOOR(S326,1)=TODAY()</formula>
    </cfRule>
  </conditionalFormatting>
  <conditionalFormatting sqref="S326">
    <cfRule type="cellIs" dxfId="7861" priority="4946" operator="equal">
      <formula>2</formula>
    </cfRule>
  </conditionalFormatting>
  <conditionalFormatting sqref="S326">
    <cfRule type="cellIs" dxfId="7860" priority="4945" operator="equal">
      <formula>3</formula>
    </cfRule>
  </conditionalFormatting>
  <conditionalFormatting sqref="U333">
    <cfRule type="beginsWith" dxfId="7859" priority="4940" operator="beginsWith" text="S">
      <formula>LEFT(U333,LEN("S"))="S"</formula>
    </cfRule>
    <cfRule type="containsText" dxfId="7858" priority="4941" operator="containsText" text="D">
      <formula>NOT(ISERROR(SEARCH("D",U333)))</formula>
    </cfRule>
    <cfRule type="cellIs" dxfId="7857" priority="4942" operator="equal">
      <formula>1</formula>
    </cfRule>
  </conditionalFormatting>
  <conditionalFormatting sqref="U333">
    <cfRule type="expression" dxfId="7856" priority="4943">
      <formula>$E333="sob"</formula>
    </cfRule>
    <cfRule type="expression" dxfId="7855" priority="4944">
      <formula>$E333="nie"</formula>
    </cfRule>
  </conditionalFormatting>
  <conditionalFormatting sqref="U333">
    <cfRule type="timePeriod" dxfId="7854" priority="4939" timePeriod="today">
      <formula>FLOOR(U333,1)=TODAY()</formula>
    </cfRule>
  </conditionalFormatting>
  <conditionalFormatting sqref="U333">
    <cfRule type="cellIs" dxfId="7853" priority="4938" operator="equal">
      <formula>2</formula>
    </cfRule>
  </conditionalFormatting>
  <conditionalFormatting sqref="U333">
    <cfRule type="cellIs" dxfId="7852" priority="4937" operator="equal">
      <formula>3</formula>
    </cfRule>
  </conditionalFormatting>
  <conditionalFormatting sqref="U326">
    <cfRule type="beginsWith" dxfId="7851" priority="4932" operator="beginsWith" text="S">
      <formula>LEFT(U326,LEN("S"))="S"</formula>
    </cfRule>
    <cfRule type="containsText" dxfId="7850" priority="4933" operator="containsText" text="D">
      <formula>NOT(ISERROR(SEARCH("D",U326)))</formula>
    </cfRule>
    <cfRule type="cellIs" dxfId="7849" priority="4934" operator="equal">
      <formula>1</formula>
    </cfRule>
  </conditionalFormatting>
  <conditionalFormatting sqref="U326">
    <cfRule type="expression" dxfId="7848" priority="4935">
      <formula>$E326="sob"</formula>
    </cfRule>
    <cfRule type="expression" dxfId="7847" priority="4936">
      <formula>$E326="nie"</formula>
    </cfRule>
  </conditionalFormatting>
  <conditionalFormatting sqref="U326">
    <cfRule type="timePeriod" dxfId="7846" priority="4931" timePeriod="today">
      <formula>FLOOR(U326,1)=TODAY()</formula>
    </cfRule>
  </conditionalFormatting>
  <conditionalFormatting sqref="U326">
    <cfRule type="cellIs" dxfId="7845" priority="4930" operator="equal">
      <formula>2</formula>
    </cfRule>
  </conditionalFormatting>
  <conditionalFormatting sqref="U326">
    <cfRule type="cellIs" dxfId="7844" priority="4929" operator="equal">
      <formula>3</formula>
    </cfRule>
  </conditionalFormatting>
  <conditionalFormatting sqref="Z330">
    <cfRule type="beginsWith" dxfId="7843" priority="4924" operator="beginsWith" text="S">
      <formula>LEFT(Z330,LEN("S"))="S"</formula>
    </cfRule>
    <cfRule type="containsText" dxfId="7842" priority="4925" operator="containsText" text="D">
      <formula>NOT(ISERROR(SEARCH("D",Z330)))</formula>
    </cfRule>
    <cfRule type="cellIs" dxfId="7841" priority="4926" operator="equal">
      <formula>1</formula>
    </cfRule>
  </conditionalFormatting>
  <conditionalFormatting sqref="Z330">
    <cfRule type="expression" dxfId="7840" priority="4927">
      <formula>$E330="sob"</formula>
    </cfRule>
    <cfRule type="expression" dxfId="7839" priority="4928">
      <formula>$E330="nie"</formula>
    </cfRule>
  </conditionalFormatting>
  <conditionalFormatting sqref="Z330">
    <cfRule type="timePeriod" dxfId="7838" priority="4923" timePeriod="today">
      <formula>FLOOR(Z330,1)=TODAY()</formula>
    </cfRule>
  </conditionalFormatting>
  <conditionalFormatting sqref="Z330">
    <cfRule type="cellIs" dxfId="7837" priority="4922" operator="equal">
      <formula>2</formula>
    </cfRule>
  </conditionalFormatting>
  <conditionalFormatting sqref="Z330">
    <cfRule type="cellIs" dxfId="7836" priority="4921" operator="equal">
      <formula>3</formula>
    </cfRule>
  </conditionalFormatting>
  <conditionalFormatting sqref="Z329">
    <cfRule type="beginsWith" dxfId="7835" priority="4916" operator="beginsWith" text="S">
      <formula>LEFT(Z329,LEN("S"))="S"</formula>
    </cfRule>
    <cfRule type="containsText" dxfId="7834" priority="4917" operator="containsText" text="D">
      <formula>NOT(ISERROR(SEARCH("D",Z329)))</formula>
    </cfRule>
    <cfRule type="cellIs" dxfId="7833" priority="4918" operator="equal">
      <formula>1</formula>
    </cfRule>
  </conditionalFormatting>
  <conditionalFormatting sqref="Z329">
    <cfRule type="expression" dxfId="7832" priority="4919">
      <formula>$E329="sob"</formula>
    </cfRule>
    <cfRule type="expression" dxfId="7831" priority="4920">
      <formula>$E329="nie"</formula>
    </cfRule>
  </conditionalFormatting>
  <conditionalFormatting sqref="Z329">
    <cfRule type="timePeriod" dxfId="7830" priority="4915" timePeriod="today">
      <formula>FLOOR(Z329,1)=TODAY()</formula>
    </cfRule>
  </conditionalFormatting>
  <conditionalFormatting sqref="Z329">
    <cfRule type="cellIs" dxfId="7829" priority="4914" operator="equal">
      <formula>2</formula>
    </cfRule>
  </conditionalFormatting>
  <conditionalFormatting sqref="Z329">
    <cfRule type="cellIs" dxfId="7828" priority="4913" operator="equal">
      <formula>3</formula>
    </cfRule>
  </conditionalFormatting>
  <conditionalFormatting sqref="AB333">
    <cfRule type="beginsWith" dxfId="7827" priority="4908" operator="beginsWith" text="S">
      <formula>LEFT(AB333,LEN("S"))="S"</formula>
    </cfRule>
    <cfRule type="containsText" dxfId="7826" priority="4909" operator="containsText" text="D">
      <formula>NOT(ISERROR(SEARCH("D",AB333)))</formula>
    </cfRule>
    <cfRule type="cellIs" dxfId="7825" priority="4910" operator="equal">
      <formula>1</formula>
    </cfRule>
  </conditionalFormatting>
  <conditionalFormatting sqref="AB333">
    <cfRule type="expression" dxfId="7824" priority="4911">
      <formula>$E333="sob"</formula>
    </cfRule>
    <cfRule type="expression" dxfId="7823" priority="4912">
      <formula>$E333="nie"</formula>
    </cfRule>
  </conditionalFormatting>
  <conditionalFormatting sqref="AB333">
    <cfRule type="timePeriod" dxfId="7822" priority="4907" timePeriod="today">
      <formula>FLOOR(AB333,1)=TODAY()</formula>
    </cfRule>
  </conditionalFormatting>
  <conditionalFormatting sqref="AB333">
    <cfRule type="cellIs" dxfId="7821" priority="4906" operator="equal">
      <formula>2</formula>
    </cfRule>
  </conditionalFormatting>
  <conditionalFormatting sqref="AB333">
    <cfRule type="cellIs" dxfId="7820" priority="4905" operator="equal">
      <formula>3</formula>
    </cfRule>
  </conditionalFormatting>
  <conditionalFormatting sqref="Z336">
    <cfRule type="beginsWith" dxfId="7819" priority="4900" operator="beginsWith" text="S">
      <formula>LEFT(Z336,LEN("S"))="S"</formula>
    </cfRule>
    <cfRule type="containsText" dxfId="7818" priority="4901" operator="containsText" text="D">
      <formula>NOT(ISERROR(SEARCH("D",Z336)))</formula>
    </cfRule>
    <cfRule type="cellIs" dxfId="7817" priority="4902" operator="equal">
      <formula>1</formula>
    </cfRule>
  </conditionalFormatting>
  <conditionalFormatting sqref="Z336">
    <cfRule type="expression" dxfId="7816" priority="4903">
      <formula>$E336="sob"</formula>
    </cfRule>
    <cfRule type="expression" dxfId="7815" priority="4904">
      <formula>$E336="nie"</formula>
    </cfRule>
  </conditionalFormatting>
  <conditionalFormatting sqref="Z336">
    <cfRule type="timePeriod" dxfId="7814" priority="4899" timePeriod="today">
      <formula>FLOOR(Z336,1)=TODAY()</formula>
    </cfRule>
  </conditionalFormatting>
  <conditionalFormatting sqref="Z336">
    <cfRule type="cellIs" dxfId="7813" priority="4898" operator="equal">
      <formula>2</formula>
    </cfRule>
  </conditionalFormatting>
  <conditionalFormatting sqref="Z336">
    <cfRule type="cellIs" dxfId="7812" priority="4897" operator="equal">
      <formula>3</formula>
    </cfRule>
  </conditionalFormatting>
  <conditionalFormatting sqref="Z337">
    <cfRule type="beginsWith" dxfId="7811" priority="4892" operator="beginsWith" text="S">
      <formula>LEFT(Z337,LEN("S"))="S"</formula>
    </cfRule>
    <cfRule type="containsText" dxfId="7810" priority="4893" operator="containsText" text="D">
      <formula>NOT(ISERROR(SEARCH("D",Z337)))</formula>
    </cfRule>
    <cfRule type="cellIs" dxfId="7809" priority="4894" operator="equal">
      <formula>1</formula>
    </cfRule>
  </conditionalFormatting>
  <conditionalFormatting sqref="Z337">
    <cfRule type="expression" dxfId="7808" priority="4895">
      <formula>$E337="sob"</formula>
    </cfRule>
    <cfRule type="expression" dxfId="7807" priority="4896">
      <formula>$E337="nie"</formula>
    </cfRule>
  </conditionalFormatting>
  <conditionalFormatting sqref="Z337">
    <cfRule type="timePeriod" dxfId="7806" priority="4891" timePeriod="today">
      <formula>FLOOR(Z337,1)=TODAY()</formula>
    </cfRule>
  </conditionalFormatting>
  <conditionalFormatting sqref="Z337">
    <cfRule type="cellIs" dxfId="7805" priority="4890" operator="equal">
      <formula>2</formula>
    </cfRule>
  </conditionalFormatting>
  <conditionalFormatting sqref="Z337">
    <cfRule type="cellIs" dxfId="7804" priority="4889" operator="equal">
      <formula>3</formula>
    </cfRule>
  </conditionalFormatting>
  <conditionalFormatting sqref="Z338">
    <cfRule type="beginsWith" dxfId="7803" priority="4884" operator="beginsWith" text="S">
      <formula>LEFT(Z338,LEN("S"))="S"</formula>
    </cfRule>
    <cfRule type="containsText" dxfId="7802" priority="4885" operator="containsText" text="D">
      <formula>NOT(ISERROR(SEARCH("D",Z338)))</formula>
    </cfRule>
    <cfRule type="cellIs" dxfId="7801" priority="4886" operator="equal">
      <formula>1</formula>
    </cfRule>
  </conditionalFormatting>
  <conditionalFormatting sqref="Z338">
    <cfRule type="expression" dxfId="7800" priority="4887">
      <formula>$E338="sob"</formula>
    </cfRule>
    <cfRule type="expression" dxfId="7799" priority="4888">
      <formula>$E338="nie"</formula>
    </cfRule>
  </conditionalFormatting>
  <conditionalFormatting sqref="Z338">
    <cfRule type="timePeriod" dxfId="7798" priority="4883" timePeriod="today">
      <formula>FLOOR(Z338,1)=TODAY()</formula>
    </cfRule>
  </conditionalFormatting>
  <conditionalFormatting sqref="Z338">
    <cfRule type="cellIs" dxfId="7797" priority="4882" operator="equal">
      <formula>2</formula>
    </cfRule>
  </conditionalFormatting>
  <conditionalFormatting sqref="Z338">
    <cfRule type="cellIs" dxfId="7796" priority="4881" operator="equal">
      <formula>3</formula>
    </cfRule>
  </conditionalFormatting>
  <conditionalFormatting sqref="Z339">
    <cfRule type="beginsWith" dxfId="7795" priority="4876" operator="beginsWith" text="S">
      <formula>LEFT(Z339,LEN("S"))="S"</formula>
    </cfRule>
    <cfRule type="containsText" dxfId="7794" priority="4877" operator="containsText" text="D">
      <formula>NOT(ISERROR(SEARCH("D",Z339)))</formula>
    </cfRule>
    <cfRule type="cellIs" dxfId="7793" priority="4878" operator="equal">
      <formula>1</formula>
    </cfRule>
  </conditionalFormatting>
  <conditionalFormatting sqref="Z339">
    <cfRule type="expression" dxfId="7792" priority="4879">
      <formula>$E339="sob"</formula>
    </cfRule>
    <cfRule type="expression" dxfId="7791" priority="4880">
      <formula>$E339="nie"</formula>
    </cfRule>
  </conditionalFormatting>
  <conditionalFormatting sqref="Z339">
    <cfRule type="timePeriod" dxfId="7790" priority="4875" timePeriod="today">
      <formula>FLOOR(Z339,1)=TODAY()</formula>
    </cfRule>
  </conditionalFormatting>
  <conditionalFormatting sqref="Z339">
    <cfRule type="cellIs" dxfId="7789" priority="4874" operator="equal">
      <formula>2</formula>
    </cfRule>
  </conditionalFormatting>
  <conditionalFormatting sqref="Z339">
    <cfRule type="cellIs" dxfId="7788" priority="4873" operator="equal">
      <formula>3</formula>
    </cfRule>
  </conditionalFormatting>
  <conditionalFormatting sqref="Z340">
    <cfRule type="beginsWith" dxfId="7787" priority="4868" operator="beginsWith" text="S">
      <formula>LEFT(Z340,LEN("S"))="S"</formula>
    </cfRule>
    <cfRule type="containsText" dxfId="7786" priority="4869" operator="containsText" text="D">
      <formula>NOT(ISERROR(SEARCH("D",Z340)))</formula>
    </cfRule>
    <cfRule type="cellIs" dxfId="7785" priority="4870" operator="equal">
      <formula>1</formula>
    </cfRule>
  </conditionalFormatting>
  <conditionalFormatting sqref="Z340">
    <cfRule type="expression" dxfId="7784" priority="4871">
      <formula>$E340="sob"</formula>
    </cfRule>
    <cfRule type="expression" dxfId="7783" priority="4872">
      <formula>$E340="nie"</formula>
    </cfRule>
  </conditionalFormatting>
  <conditionalFormatting sqref="Z340">
    <cfRule type="timePeriod" dxfId="7782" priority="4867" timePeriod="today">
      <formula>FLOOR(Z340,1)=TODAY()</formula>
    </cfRule>
  </conditionalFormatting>
  <conditionalFormatting sqref="Z340">
    <cfRule type="cellIs" dxfId="7781" priority="4866" operator="equal">
      <formula>2</formula>
    </cfRule>
  </conditionalFormatting>
  <conditionalFormatting sqref="Z340">
    <cfRule type="cellIs" dxfId="7780" priority="4865" operator="equal">
      <formula>3</formula>
    </cfRule>
  </conditionalFormatting>
  <conditionalFormatting sqref="AB336:AB340">
    <cfRule type="beginsWith" dxfId="7779" priority="4860" operator="beginsWith" text="S">
      <formula>LEFT(AB336,LEN("S"))="S"</formula>
    </cfRule>
    <cfRule type="containsText" dxfId="7778" priority="4861" operator="containsText" text="D">
      <formula>NOT(ISERROR(SEARCH("D",AB336)))</formula>
    </cfRule>
    <cfRule type="cellIs" dxfId="7777" priority="4862" operator="equal">
      <formula>1</formula>
    </cfRule>
  </conditionalFormatting>
  <conditionalFormatting sqref="AB336:AB340">
    <cfRule type="expression" dxfId="7776" priority="4863">
      <formula>$E336="sob"</formula>
    </cfRule>
    <cfRule type="expression" dxfId="7775" priority="4864">
      <formula>$E336="nie"</formula>
    </cfRule>
  </conditionalFormatting>
  <conditionalFormatting sqref="AB336:AB340">
    <cfRule type="timePeriod" dxfId="7774" priority="4859" timePeriod="today">
      <formula>FLOOR(AB336,1)=TODAY()</formula>
    </cfRule>
  </conditionalFormatting>
  <conditionalFormatting sqref="AB336:AB340">
    <cfRule type="cellIs" dxfId="7773" priority="4858" operator="equal">
      <formula>2</formula>
    </cfRule>
  </conditionalFormatting>
  <conditionalFormatting sqref="AB336:AB340">
    <cfRule type="cellIs" dxfId="7772" priority="4857" operator="equal">
      <formula>3</formula>
    </cfRule>
  </conditionalFormatting>
  <conditionalFormatting sqref="Z343">
    <cfRule type="beginsWith" dxfId="7771" priority="4852" operator="beginsWith" text="S">
      <formula>LEFT(Z343,LEN("S"))="S"</formula>
    </cfRule>
    <cfRule type="containsText" dxfId="7770" priority="4853" operator="containsText" text="D">
      <formula>NOT(ISERROR(SEARCH("D",Z343)))</formula>
    </cfRule>
    <cfRule type="cellIs" dxfId="7769" priority="4854" operator="equal">
      <formula>1</formula>
    </cfRule>
  </conditionalFormatting>
  <conditionalFormatting sqref="Z343">
    <cfRule type="expression" dxfId="7768" priority="4855">
      <formula>$E343="sob"</formula>
    </cfRule>
    <cfRule type="expression" dxfId="7767" priority="4856">
      <formula>$E343="nie"</formula>
    </cfRule>
  </conditionalFormatting>
  <conditionalFormatting sqref="Z343">
    <cfRule type="timePeriod" dxfId="7766" priority="4851" timePeriod="today">
      <formula>FLOOR(Z343,1)=TODAY()</formula>
    </cfRule>
  </conditionalFormatting>
  <conditionalFormatting sqref="Z343">
    <cfRule type="cellIs" dxfId="7765" priority="4850" operator="equal">
      <formula>2</formula>
    </cfRule>
  </conditionalFormatting>
  <conditionalFormatting sqref="Z343">
    <cfRule type="cellIs" dxfId="7764" priority="4849" operator="equal">
      <formula>3</formula>
    </cfRule>
  </conditionalFormatting>
  <conditionalFormatting sqref="Z344">
    <cfRule type="beginsWith" dxfId="7763" priority="4844" operator="beginsWith" text="S">
      <formula>LEFT(Z344,LEN("S"))="S"</formula>
    </cfRule>
    <cfRule type="containsText" dxfId="7762" priority="4845" operator="containsText" text="D">
      <formula>NOT(ISERROR(SEARCH("D",Z344)))</formula>
    </cfRule>
    <cfRule type="cellIs" dxfId="7761" priority="4846" operator="equal">
      <formula>1</formula>
    </cfRule>
  </conditionalFormatting>
  <conditionalFormatting sqref="Z344">
    <cfRule type="expression" dxfId="7760" priority="4847">
      <formula>$E344="sob"</formula>
    </cfRule>
    <cfRule type="expression" dxfId="7759" priority="4848">
      <formula>$E344="nie"</formula>
    </cfRule>
  </conditionalFormatting>
  <conditionalFormatting sqref="Z344">
    <cfRule type="timePeriod" dxfId="7758" priority="4843" timePeriod="today">
      <formula>FLOOR(Z344,1)=TODAY()</formula>
    </cfRule>
  </conditionalFormatting>
  <conditionalFormatting sqref="Z344">
    <cfRule type="cellIs" dxfId="7757" priority="4842" operator="equal">
      <formula>2</formula>
    </cfRule>
  </conditionalFormatting>
  <conditionalFormatting sqref="Z344">
    <cfRule type="cellIs" dxfId="7756" priority="4841" operator="equal">
      <formula>3</formula>
    </cfRule>
  </conditionalFormatting>
  <conditionalFormatting sqref="Z345">
    <cfRule type="beginsWith" dxfId="7755" priority="4836" operator="beginsWith" text="S">
      <formula>LEFT(Z345,LEN("S"))="S"</formula>
    </cfRule>
    <cfRule type="containsText" dxfId="7754" priority="4837" operator="containsText" text="D">
      <formula>NOT(ISERROR(SEARCH("D",Z345)))</formula>
    </cfRule>
    <cfRule type="cellIs" dxfId="7753" priority="4838" operator="equal">
      <formula>1</formula>
    </cfRule>
  </conditionalFormatting>
  <conditionalFormatting sqref="Z345">
    <cfRule type="expression" dxfId="7752" priority="4839">
      <formula>$E345="sob"</formula>
    </cfRule>
    <cfRule type="expression" dxfId="7751" priority="4840">
      <formula>$E345="nie"</formula>
    </cfRule>
  </conditionalFormatting>
  <conditionalFormatting sqref="Z345">
    <cfRule type="timePeriod" dxfId="7750" priority="4835" timePeriod="today">
      <formula>FLOOR(Z345,1)=TODAY()</formula>
    </cfRule>
  </conditionalFormatting>
  <conditionalFormatting sqref="Z345">
    <cfRule type="cellIs" dxfId="7749" priority="4834" operator="equal">
      <formula>2</formula>
    </cfRule>
  </conditionalFormatting>
  <conditionalFormatting sqref="Z345">
    <cfRule type="cellIs" dxfId="7748" priority="4833" operator="equal">
      <formula>3</formula>
    </cfRule>
  </conditionalFormatting>
  <conditionalFormatting sqref="Z347">
    <cfRule type="beginsWith" dxfId="7747" priority="4828" operator="beginsWith" text="S">
      <formula>LEFT(Z347,LEN("S"))="S"</formula>
    </cfRule>
    <cfRule type="containsText" dxfId="7746" priority="4829" operator="containsText" text="D">
      <formula>NOT(ISERROR(SEARCH("D",Z347)))</formula>
    </cfRule>
    <cfRule type="cellIs" dxfId="7745" priority="4830" operator="equal">
      <formula>1</formula>
    </cfRule>
  </conditionalFormatting>
  <conditionalFormatting sqref="Z347">
    <cfRule type="expression" dxfId="7744" priority="4831">
      <formula>$E347="sob"</formula>
    </cfRule>
    <cfRule type="expression" dxfId="7743" priority="4832">
      <formula>$E347="nie"</formula>
    </cfRule>
  </conditionalFormatting>
  <conditionalFormatting sqref="Z347">
    <cfRule type="timePeriod" dxfId="7742" priority="4827" timePeriod="today">
      <formula>FLOOR(Z347,1)=TODAY()</formula>
    </cfRule>
  </conditionalFormatting>
  <conditionalFormatting sqref="Z347">
    <cfRule type="cellIs" dxfId="7741" priority="4826" operator="equal">
      <formula>2</formula>
    </cfRule>
  </conditionalFormatting>
  <conditionalFormatting sqref="Z347">
    <cfRule type="cellIs" dxfId="7740" priority="4825" operator="equal">
      <formula>3</formula>
    </cfRule>
  </conditionalFormatting>
  <conditionalFormatting sqref="Z360">
    <cfRule type="beginsWith" dxfId="7739" priority="4820" operator="beginsWith" text="S">
      <formula>LEFT(Z360,LEN("S"))="S"</formula>
    </cfRule>
    <cfRule type="containsText" dxfId="7738" priority="4821" operator="containsText" text="D">
      <formula>NOT(ISERROR(SEARCH("D",Z360)))</formula>
    </cfRule>
    <cfRule type="cellIs" dxfId="7737" priority="4822" operator="equal">
      <formula>1</formula>
    </cfRule>
  </conditionalFormatting>
  <conditionalFormatting sqref="Z360">
    <cfRule type="expression" dxfId="7736" priority="4823">
      <formula>$E360="sob"</formula>
    </cfRule>
    <cfRule type="expression" dxfId="7735" priority="4824">
      <formula>$E360="nie"</formula>
    </cfRule>
  </conditionalFormatting>
  <conditionalFormatting sqref="Z360">
    <cfRule type="timePeriod" dxfId="7734" priority="4819" timePeriod="today">
      <formula>FLOOR(Z360,1)=TODAY()</formula>
    </cfRule>
  </conditionalFormatting>
  <conditionalFormatting sqref="Z360">
    <cfRule type="cellIs" dxfId="7733" priority="4818" operator="equal">
      <formula>2</formula>
    </cfRule>
  </conditionalFormatting>
  <conditionalFormatting sqref="Z360">
    <cfRule type="cellIs" dxfId="7732" priority="4817" operator="equal">
      <formula>3</formula>
    </cfRule>
  </conditionalFormatting>
  <conditionalFormatting sqref="Z361">
    <cfRule type="beginsWith" dxfId="7731" priority="4812" operator="beginsWith" text="S">
      <formula>LEFT(Z361,LEN("S"))="S"</formula>
    </cfRule>
    <cfRule type="containsText" dxfId="7730" priority="4813" operator="containsText" text="D">
      <formula>NOT(ISERROR(SEARCH("D",Z361)))</formula>
    </cfRule>
    <cfRule type="cellIs" dxfId="7729" priority="4814" operator="equal">
      <formula>1</formula>
    </cfRule>
  </conditionalFormatting>
  <conditionalFormatting sqref="Z361">
    <cfRule type="expression" dxfId="7728" priority="4815">
      <formula>$E361="sob"</formula>
    </cfRule>
    <cfRule type="expression" dxfId="7727" priority="4816">
      <formula>$E361="nie"</formula>
    </cfRule>
  </conditionalFormatting>
  <conditionalFormatting sqref="Z361">
    <cfRule type="timePeriod" dxfId="7726" priority="4811" timePeriod="today">
      <formula>FLOOR(Z361,1)=TODAY()</formula>
    </cfRule>
  </conditionalFormatting>
  <conditionalFormatting sqref="Z361">
    <cfRule type="cellIs" dxfId="7725" priority="4810" operator="equal">
      <formula>2</formula>
    </cfRule>
  </conditionalFormatting>
  <conditionalFormatting sqref="Z361">
    <cfRule type="cellIs" dxfId="7724" priority="4809" operator="equal">
      <formula>3</formula>
    </cfRule>
  </conditionalFormatting>
  <conditionalFormatting sqref="Z351">
    <cfRule type="beginsWith" dxfId="7723" priority="4804" operator="beginsWith" text="S">
      <formula>LEFT(Z351,LEN("S"))="S"</formula>
    </cfRule>
    <cfRule type="containsText" dxfId="7722" priority="4805" operator="containsText" text="D">
      <formula>NOT(ISERROR(SEARCH("D",Z351)))</formula>
    </cfRule>
    <cfRule type="cellIs" dxfId="7721" priority="4806" operator="equal">
      <formula>1</formula>
    </cfRule>
  </conditionalFormatting>
  <conditionalFormatting sqref="Z351">
    <cfRule type="expression" dxfId="7720" priority="4807">
      <formula>$E351="sob"</formula>
    </cfRule>
    <cfRule type="expression" dxfId="7719" priority="4808">
      <formula>$E351="nie"</formula>
    </cfRule>
  </conditionalFormatting>
  <conditionalFormatting sqref="Z351">
    <cfRule type="timePeriod" dxfId="7718" priority="4803" timePeriod="today">
      <formula>FLOOR(Z351,1)=TODAY()</formula>
    </cfRule>
  </conditionalFormatting>
  <conditionalFormatting sqref="Z351">
    <cfRule type="cellIs" dxfId="7717" priority="4802" operator="equal">
      <formula>2</formula>
    </cfRule>
  </conditionalFormatting>
  <conditionalFormatting sqref="Z351">
    <cfRule type="cellIs" dxfId="7716" priority="4801" operator="equal">
      <formula>3</formula>
    </cfRule>
  </conditionalFormatting>
  <conditionalFormatting sqref="Z352">
    <cfRule type="beginsWith" dxfId="7715" priority="4796" operator="beginsWith" text="S">
      <formula>LEFT(Z352,LEN("S"))="S"</formula>
    </cfRule>
    <cfRule type="containsText" dxfId="7714" priority="4797" operator="containsText" text="D">
      <formula>NOT(ISERROR(SEARCH("D",Z352)))</formula>
    </cfRule>
    <cfRule type="cellIs" dxfId="7713" priority="4798" operator="equal">
      <formula>1</formula>
    </cfRule>
  </conditionalFormatting>
  <conditionalFormatting sqref="Z352">
    <cfRule type="expression" dxfId="7712" priority="4799">
      <formula>$E352="sob"</formula>
    </cfRule>
    <cfRule type="expression" dxfId="7711" priority="4800">
      <formula>$E352="nie"</formula>
    </cfRule>
  </conditionalFormatting>
  <conditionalFormatting sqref="Z352">
    <cfRule type="timePeriod" dxfId="7710" priority="4795" timePeriod="today">
      <formula>FLOOR(Z352,1)=TODAY()</formula>
    </cfRule>
  </conditionalFormatting>
  <conditionalFormatting sqref="Z352">
    <cfRule type="cellIs" dxfId="7709" priority="4794" operator="equal">
      <formula>2</formula>
    </cfRule>
  </conditionalFormatting>
  <conditionalFormatting sqref="Z352">
    <cfRule type="cellIs" dxfId="7708" priority="4793" operator="equal">
      <formula>3</formula>
    </cfRule>
  </conditionalFormatting>
  <conditionalFormatting sqref="Z354">
    <cfRule type="beginsWith" dxfId="7707" priority="4788" operator="beginsWith" text="S">
      <formula>LEFT(Z354,LEN("S"))="S"</formula>
    </cfRule>
    <cfRule type="containsText" dxfId="7706" priority="4789" operator="containsText" text="D">
      <formula>NOT(ISERROR(SEARCH("D",Z354)))</formula>
    </cfRule>
    <cfRule type="cellIs" dxfId="7705" priority="4790" operator="equal">
      <formula>1</formula>
    </cfRule>
  </conditionalFormatting>
  <conditionalFormatting sqref="Z354">
    <cfRule type="expression" dxfId="7704" priority="4791">
      <formula>$E354="sob"</formula>
    </cfRule>
    <cfRule type="expression" dxfId="7703" priority="4792">
      <formula>$E354="nie"</formula>
    </cfRule>
  </conditionalFormatting>
  <conditionalFormatting sqref="Z354">
    <cfRule type="timePeriod" dxfId="7702" priority="4787" timePeriod="today">
      <formula>FLOOR(Z354,1)=TODAY()</formula>
    </cfRule>
  </conditionalFormatting>
  <conditionalFormatting sqref="Z354">
    <cfRule type="cellIs" dxfId="7701" priority="4786" operator="equal">
      <formula>2</formula>
    </cfRule>
  </conditionalFormatting>
  <conditionalFormatting sqref="Z354">
    <cfRule type="cellIs" dxfId="7700" priority="4785" operator="equal">
      <formula>3</formula>
    </cfRule>
  </conditionalFormatting>
  <conditionalFormatting sqref="Z357">
    <cfRule type="beginsWith" dxfId="7699" priority="4780" operator="beginsWith" text="S">
      <formula>LEFT(Z357,LEN("S"))="S"</formula>
    </cfRule>
    <cfRule type="containsText" dxfId="7698" priority="4781" operator="containsText" text="D">
      <formula>NOT(ISERROR(SEARCH("D",Z357)))</formula>
    </cfRule>
    <cfRule type="cellIs" dxfId="7697" priority="4782" operator="equal">
      <formula>1</formula>
    </cfRule>
  </conditionalFormatting>
  <conditionalFormatting sqref="Z357">
    <cfRule type="expression" dxfId="7696" priority="4783">
      <formula>$E357="sob"</formula>
    </cfRule>
    <cfRule type="expression" dxfId="7695" priority="4784">
      <formula>$E357="nie"</formula>
    </cfRule>
  </conditionalFormatting>
  <conditionalFormatting sqref="Z357">
    <cfRule type="timePeriod" dxfId="7694" priority="4779" timePeriod="today">
      <formula>FLOOR(Z357,1)=TODAY()</formula>
    </cfRule>
  </conditionalFormatting>
  <conditionalFormatting sqref="Z357">
    <cfRule type="cellIs" dxfId="7693" priority="4778" operator="equal">
      <formula>2</formula>
    </cfRule>
  </conditionalFormatting>
  <conditionalFormatting sqref="Z357">
    <cfRule type="cellIs" dxfId="7692" priority="4777" operator="equal">
      <formula>3</formula>
    </cfRule>
  </conditionalFormatting>
  <conditionalFormatting sqref="Z359">
    <cfRule type="beginsWith" dxfId="7691" priority="4772" operator="beginsWith" text="S">
      <formula>LEFT(Z359,LEN("S"))="S"</formula>
    </cfRule>
    <cfRule type="containsText" dxfId="7690" priority="4773" operator="containsText" text="D">
      <formula>NOT(ISERROR(SEARCH("D",Z359)))</formula>
    </cfRule>
    <cfRule type="cellIs" dxfId="7689" priority="4774" operator="equal">
      <formula>1</formula>
    </cfRule>
  </conditionalFormatting>
  <conditionalFormatting sqref="Z359">
    <cfRule type="expression" dxfId="7688" priority="4775">
      <formula>$E359="sob"</formula>
    </cfRule>
    <cfRule type="expression" dxfId="7687" priority="4776">
      <formula>$E359="nie"</formula>
    </cfRule>
  </conditionalFormatting>
  <conditionalFormatting sqref="Z359">
    <cfRule type="timePeriod" dxfId="7686" priority="4771" timePeriod="today">
      <formula>FLOOR(Z359,1)=TODAY()</formula>
    </cfRule>
  </conditionalFormatting>
  <conditionalFormatting sqref="Z359">
    <cfRule type="cellIs" dxfId="7685" priority="4770" operator="equal">
      <formula>2</formula>
    </cfRule>
  </conditionalFormatting>
  <conditionalFormatting sqref="Z359">
    <cfRule type="cellIs" dxfId="7684" priority="4769" operator="equal">
      <formula>3</formula>
    </cfRule>
  </conditionalFormatting>
  <conditionalFormatting sqref="Z358">
    <cfRule type="beginsWith" dxfId="7683" priority="4764" operator="beginsWith" text="S">
      <formula>LEFT(Z358,LEN("S"))="S"</formula>
    </cfRule>
    <cfRule type="containsText" dxfId="7682" priority="4765" operator="containsText" text="D">
      <formula>NOT(ISERROR(SEARCH("D",Z358)))</formula>
    </cfRule>
    <cfRule type="cellIs" dxfId="7681" priority="4766" operator="equal">
      <formula>1</formula>
    </cfRule>
  </conditionalFormatting>
  <conditionalFormatting sqref="Z358">
    <cfRule type="expression" dxfId="7680" priority="4767">
      <formula>$E358="sob"</formula>
    </cfRule>
    <cfRule type="expression" dxfId="7679" priority="4768">
      <formula>$E358="nie"</formula>
    </cfRule>
  </conditionalFormatting>
  <conditionalFormatting sqref="Z358">
    <cfRule type="timePeriod" dxfId="7678" priority="4763" timePeriod="today">
      <formula>FLOOR(Z358,1)=TODAY()</formula>
    </cfRule>
  </conditionalFormatting>
  <conditionalFormatting sqref="Z358">
    <cfRule type="cellIs" dxfId="7677" priority="4762" operator="equal">
      <formula>2</formula>
    </cfRule>
  </conditionalFormatting>
  <conditionalFormatting sqref="Z358">
    <cfRule type="cellIs" dxfId="7676" priority="4761" operator="equal">
      <formula>3</formula>
    </cfRule>
  </conditionalFormatting>
  <conditionalFormatting sqref="Z346">
    <cfRule type="beginsWith" dxfId="7675" priority="4756" operator="beginsWith" text="S">
      <formula>LEFT(Z346,LEN("S"))="S"</formula>
    </cfRule>
    <cfRule type="containsText" dxfId="7674" priority="4757" operator="containsText" text="D">
      <formula>NOT(ISERROR(SEARCH("D",Z346)))</formula>
    </cfRule>
    <cfRule type="cellIs" dxfId="7673" priority="4758" operator="equal">
      <formula>1</formula>
    </cfRule>
  </conditionalFormatting>
  <conditionalFormatting sqref="Z346">
    <cfRule type="expression" dxfId="7672" priority="4759">
      <formula>$E346="sob"</formula>
    </cfRule>
    <cfRule type="expression" dxfId="7671" priority="4760">
      <formula>$E346="nie"</formula>
    </cfRule>
  </conditionalFormatting>
  <conditionalFormatting sqref="Z346">
    <cfRule type="timePeriod" dxfId="7670" priority="4755" timePeriod="today">
      <formula>FLOOR(Z346,1)=TODAY()</formula>
    </cfRule>
  </conditionalFormatting>
  <conditionalFormatting sqref="Z346">
    <cfRule type="cellIs" dxfId="7669" priority="4754" operator="equal">
      <formula>2</formula>
    </cfRule>
  </conditionalFormatting>
  <conditionalFormatting sqref="Z346">
    <cfRule type="cellIs" dxfId="7668" priority="4753" operator="equal">
      <formula>3</formula>
    </cfRule>
  </conditionalFormatting>
  <conditionalFormatting sqref="Z350">
    <cfRule type="beginsWith" dxfId="7667" priority="4748" operator="beginsWith" text="S">
      <formula>LEFT(Z350,LEN("S"))="S"</formula>
    </cfRule>
    <cfRule type="containsText" dxfId="7666" priority="4749" operator="containsText" text="D">
      <formula>NOT(ISERROR(SEARCH("D",Z350)))</formula>
    </cfRule>
    <cfRule type="cellIs" dxfId="7665" priority="4750" operator="equal">
      <formula>1</formula>
    </cfRule>
  </conditionalFormatting>
  <conditionalFormatting sqref="Z350">
    <cfRule type="expression" dxfId="7664" priority="4751">
      <formula>$E350="sob"</formula>
    </cfRule>
    <cfRule type="expression" dxfId="7663" priority="4752">
      <formula>$E350="nie"</formula>
    </cfRule>
  </conditionalFormatting>
  <conditionalFormatting sqref="Z350">
    <cfRule type="timePeriod" dxfId="7662" priority="4747" timePeriod="today">
      <formula>FLOOR(Z350,1)=TODAY()</formula>
    </cfRule>
  </conditionalFormatting>
  <conditionalFormatting sqref="Z350">
    <cfRule type="cellIs" dxfId="7661" priority="4746" operator="equal">
      <formula>2</formula>
    </cfRule>
  </conditionalFormatting>
  <conditionalFormatting sqref="Z350">
    <cfRule type="cellIs" dxfId="7660" priority="4745" operator="equal">
      <formula>3</formula>
    </cfRule>
  </conditionalFormatting>
  <conditionalFormatting sqref="Z353">
    <cfRule type="beginsWith" dxfId="7659" priority="4740" operator="beginsWith" text="S">
      <formula>LEFT(Z353,LEN("S"))="S"</formula>
    </cfRule>
    <cfRule type="containsText" dxfId="7658" priority="4741" operator="containsText" text="D">
      <formula>NOT(ISERROR(SEARCH("D",Z353)))</formula>
    </cfRule>
    <cfRule type="cellIs" dxfId="7657" priority="4742" operator="equal">
      <formula>1</formula>
    </cfRule>
  </conditionalFormatting>
  <conditionalFormatting sqref="Z353">
    <cfRule type="expression" dxfId="7656" priority="4743">
      <formula>$E353="sob"</formula>
    </cfRule>
    <cfRule type="expression" dxfId="7655" priority="4744">
      <formula>$E353="nie"</formula>
    </cfRule>
  </conditionalFormatting>
  <conditionalFormatting sqref="Z353">
    <cfRule type="timePeriod" dxfId="7654" priority="4739" timePeriod="today">
      <formula>FLOOR(Z353,1)=TODAY()</formula>
    </cfRule>
  </conditionalFormatting>
  <conditionalFormatting sqref="Z353">
    <cfRule type="cellIs" dxfId="7653" priority="4738" operator="equal">
      <formula>2</formula>
    </cfRule>
  </conditionalFormatting>
  <conditionalFormatting sqref="Z353">
    <cfRule type="cellIs" dxfId="7652" priority="4737" operator="equal">
      <formula>3</formula>
    </cfRule>
  </conditionalFormatting>
  <conditionalFormatting sqref="S144">
    <cfRule type="beginsWith" dxfId="7651" priority="4732" operator="beginsWith" text="S">
      <formula>LEFT(S144,LEN("S"))="S"</formula>
    </cfRule>
    <cfRule type="containsText" dxfId="7650" priority="4733" operator="containsText" text="D">
      <formula>NOT(ISERROR(SEARCH("D",S144)))</formula>
    </cfRule>
    <cfRule type="cellIs" dxfId="7649" priority="4734" operator="equal">
      <formula>1</formula>
    </cfRule>
  </conditionalFormatting>
  <conditionalFormatting sqref="S144">
    <cfRule type="expression" dxfId="7648" priority="4735">
      <formula>$E144="sob"</formula>
    </cfRule>
    <cfRule type="expression" dxfId="7647" priority="4736">
      <formula>$E144="nie"</formula>
    </cfRule>
  </conditionalFormatting>
  <conditionalFormatting sqref="S144">
    <cfRule type="timePeriod" dxfId="7646" priority="4731" timePeriod="today">
      <formula>FLOOR(S144,1)=TODAY()</formula>
    </cfRule>
  </conditionalFormatting>
  <conditionalFormatting sqref="S144">
    <cfRule type="cellIs" dxfId="7645" priority="4730" operator="equal">
      <formula>2</formula>
    </cfRule>
  </conditionalFormatting>
  <conditionalFormatting sqref="S144">
    <cfRule type="cellIs" dxfId="7644" priority="4729" operator="equal">
      <formula>3</formula>
    </cfRule>
  </conditionalFormatting>
  <conditionalFormatting sqref="AB151">
    <cfRule type="beginsWith" dxfId="7643" priority="4724" operator="beginsWith" text="S">
      <formula>LEFT(AB151,LEN("S"))="S"</formula>
    </cfRule>
    <cfRule type="containsText" dxfId="7642" priority="4725" operator="containsText" text="D">
      <formula>NOT(ISERROR(SEARCH("D",AB151)))</formula>
    </cfRule>
    <cfRule type="cellIs" dxfId="7641" priority="4726" operator="equal">
      <formula>1</formula>
    </cfRule>
  </conditionalFormatting>
  <conditionalFormatting sqref="AB151">
    <cfRule type="expression" dxfId="7640" priority="4727">
      <formula>$E151="sob"</formula>
    </cfRule>
    <cfRule type="expression" dxfId="7639" priority="4728">
      <formula>$E151="nie"</formula>
    </cfRule>
  </conditionalFormatting>
  <conditionalFormatting sqref="AB151">
    <cfRule type="timePeriod" dxfId="7638" priority="4723" timePeriod="today">
      <formula>FLOOR(AB151,1)=TODAY()</formula>
    </cfRule>
  </conditionalFormatting>
  <conditionalFormatting sqref="AB151">
    <cfRule type="cellIs" dxfId="7637" priority="4722" operator="equal">
      <formula>2</formula>
    </cfRule>
  </conditionalFormatting>
  <conditionalFormatting sqref="AB151">
    <cfRule type="cellIs" dxfId="7636" priority="4721" operator="equal">
      <formula>3</formula>
    </cfRule>
  </conditionalFormatting>
  <conditionalFormatting sqref="M151">
    <cfRule type="beginsWith" dxfId="7635" priority="4716" operator="beginsWith" text="S">
      <formula>LEFT(M151,LEN("S"))="S"</formula>
    </cfRule>
    <cfRule type="containsText" dxfId="7634" priority="4717" operator="containsText" text="D">
      <formula>NOT(ISERROR(SEARCH("D",M151)))</formula>
    </cfRule>
    <cfRule type="cellIs" dxfId="7633" priority="4718" operator="equal">
      <formula>1</formula>
    </cfRule>
  </conditionalFormatting>
  <conditionalFormatting sqref="M151">
    <cfRule type="expression" dxfId="7632" priority="4719">
      <formula>$E151="sob"</formula>
    </cfRule>
    <cfRule type="expression" dxfId="7631" priority="4720">
      <formula>$E151="nie"</formula>
    </cfRule>
  </conditionalFormatting>
  <conditionalFormatting sqref="M151">
    <cfRule type="timePeriod" dxfId="7630" priority="4715" timePeriod="today">
      <formula>FLOOR(M151,1)=TODAY()</formula>
    </cfRule>
  </conditionalFormatting>
  <conditionalFormatting sqref="M151">
    <cfRule type="cellIs" dxfId="7629" priority="4714" operator="equal">
      <formula>2</formula>
    </cfRule>
  </conditionalFormatting>
  <conditionalFormatting sqref="M151">
    <cfRule type="cellIs" dxfId="7628" priority="4713" operator="equal">
      <formula>3</formula>
    </cfRule>
  </conditionalFormatting>
  <conditionalFormatting sqref="K158">
    <cfRule type="beginsWith" dxfId="7627" priority="4708" operator="beginsWith" text="S">
      <formula>LEFT(K158,LEN("S"))="S"</formula>
    </cfRule>
    <cfRule type="containsText" dxfId="7626" priority="4709" operator="containsText" text="D">
      <formula>NOT(ISERROR(SEARCH("D",K158)))</formula>
    </cfRule>
    <cfRule type="cellIs" dxfId="7625" priority="4710" operator="equal">
      <formula>1</formula>
    </cfRule>
  </conditionalFormatting>
  <conditionalFormatting sqref="K158">
    <cfRule type="expression" dxfId="7624" priority="4711">
      <formula>$E158="sob"</formula>
    </cfRule>
    <cfRule type="expression" dxfId="7623" priority="4712">
      <formula>$E158="nie"</formula>
    </cfRule>
  </conditionalFormatting>
  <conditionalFormatting sqref="K158">
    <cfRule type="timePeriod" dxfId="7622" priority="4707" timePeriod="today">
      <formula>FLOOR(K158,1)=TODAY()</formula>
    </cfRule>
  </conditionalFormatting>
  <conditionalFormatting sqref="K158">
    <cfRule type="cellIs" dxfId="7621" priority="4706" operator="equal">
      <formula>2</formula>
    </cfRule>
  </conditionalFormatting>
  <conditionalFormatting sqref="K158">
    <cfRule type="cellIs" dxfId="7620" priority="4705" operator="equal">
      <formula>3</formula>
    </cfRule>
  </conditionalFormatting>
  <conditionalFormatting sqref="K161">
    <cfRule type="beginsWith" dxfId="7619" priority="4700" operator="beginsWith" text="S">
      <formula>LEFT(K161,LEN("S"))="S"</formula>
    </cfRule>
    <cfRule type="containsText" dxfId="7618" priority="4701" operator="containsText" text="D">
      <formula>NOT(ISERROR(SEARCH("D",K161)))</formula>
    </cfRule>
    <cfRule type="cellIs" dxfId="7617" priority="4702" operator="equal">
      <formula>1</formula>
    </cfRule>
  </conditionalFormatting>
  <conditionalFormatting sqref="K161">
    <cfRule type="expression" dxfId="7616" priority="4703">
      <formula>$E161="sob"</formula>
    </cfRule>
    <cfRule type="expression" dxfId="7615" priority="4704">
      <formula>$E161="nie"</formula>
    </cfRule>
  </conditionalFormatting>
  <conditionalFormatting sqref="K161">
    <cfRule type="timePeriod" dxfId="7614" priority="4699" timePeriod="today">
      <formula>FLOOR(K161,1)=TODAY()</formula>
    </cfRule>
  </conditionalFormatting>
  <conditionalFormatting sqref="K161">
    <cfRule type="cellIs" dxfId="7613" priority="4698" operator="equal">
      <formula>2</formula>
    </cfRule>
  </conditionalFormatting>
  <conditionalFormatting sqref="K161">
    <cfRule type="cellIs" dxfId="7612" priority="4697" operator="equal">
      <formula>3</formula>
    </cfRule>
  </conditionalFormatting>
  <conditionalFormatting sqref="K172">
    <cfRule type="beginsWith" dxfId="7611" priority="4692" operator="beginsWith" text="S">
      <formula>LEFT(K172,LEN("S"))="S"</formula>
    </cfRule>
    <cfRule type="containsText" dxfId="7610" priority="4693" operator="containsText" text="D">
      <formula>NOT(ISERROR(SEARCH("D",K172)))</formula>
    </cfRule>
    <cfRule type="cellIs" dxfId="7609" priority="4694" operator="equal">
      <formula>1</formula>
    </cfRule>
  </conditionalFormatting>
  <conditionalFormatting sqref="K172">
    <cfRule type="expression" dxfId="7608" priority="4695">
      <formula>$E172="sob"</formula>
    </cfRule>
    <cfRule type="expression" dxfId="7607" priority="4696">
      <formula>$E172="nie"</formula>
    </cfRule>
  </conditionalFormatting>
  <conditionalFormatting sqref="K172">
    <cfRule type="timePeriod" dxfId="7606" priority="4691" timePeriod="today">
      <formula>FLOOR(K172,1)=TODAY()</formula>
    </cfRule>
  </conditionalFormatting>
  <conditionalFormatting sqref="K172">
    <cfRule type="cellIs" dxfId="7605" priority="4690" operator="equal">
      <formula>2</formula>
    </cfRule>
  </conditionalFormatting>
  <conditionalFormatting sqref="K172">
    <cfRule type="cellIs" dxfId="7604" priority="4689" operator="equal">
      <formula>3</formula>
    </cfRule>
  </conditionalFormatting>
  <conditionalFormatting sqref="K168:K171">
    <cfRule type="beginsWith" dxfId="7603" priority="4684" operator="beginsWith" text="S">
      <formula>LEFT(K168,LEN("S"))="S"</formula>
    </cfRule>
    <cfRule type="containsText" dxfId="7602" priority="4685" operator="containsText" text="D">
      <formula>NOT(ISERROR(SEARCH("D",K168)))</formula>
    </cfRule>
    <cfRule type="cellIs" dxfId="7601" priority="4686" operator="equal">
      <formula>1</formula>
    </cfRule>
  </conditionalFormatting>
  <conditionalFormatting sqref="K168:K171">
    <cfRule type="expression" dxfId="7600" priority="4687">
      <formula>$E168="sob"</formula>
    </cfRule>
    <cfRule type="expression" dxfId="7599" priority="4688">
      <formula>$E168="nie"</formula>
    </cfRule>
  </conditionalFormatting>
  <conditionalFormatting sqref="K168:K171">
    <cfRule type="timePeriod" dxfId="7598" priority="4683" timePeriod="today">
      <formula>FLOOR(K168,1)=TODAY()</formula>
    </cfRule>
  </conditionalFormatting>
  <conditionalFormatting sqref="K168:K171">
    <cfRule type="cellIs" dxfId="7597" priority="4682" operator="equal">
      <formula>2</formula>
    </cfRule>
  </conditionalFormatting>
  <conditionalFormatting sqref="K168:K171">
    <cfRule type="cellIs" dxfId="7596" priority="4681" operator="equal">
      <formula>3</formula>
    </cfRule>
  </conditionalFormatting>
  <conditionalFormatting sqref="AB193">
    <cfRule type="beginsWith" dxfId="7595" priority="4676" operator="beginsWith" text="S">
      <formula>LEFT(AB193,LEN("S"))="S"</formula>
    </cfRule>
    <cfRule type="containsText" dxfId="7594" priority="4677" operator="containsText" text="D">
      <formula>NOT(ISERROR(SEARCH("D",AB193)))</formula>
    </cfRule>
    <cfRule type="cellIs" dxfId="7593" priority="4678" operator="equal">
      <formula>1</formula>
    </cfRule>
  </conditionalFormatting>
  <conditionalFormatting sqref="AB193">
    <cfRule type="expression" dxfId="7592" priority="4679">
      <formula>$E193="sob"</formula>
    </cfRule>
    <cfRule type="expression" dxfId="7591" priority="4680">
      <formula>$E193="nie"</formula>
    </cfRule>
  </conditionalFormatting>
  <conditionalFormatting sqref="AB193">
    <cfRule type="timePeriod" dxfId="7590" priority="4675" timePeriod="today">
      <formula>FLOOR(AB193,1)=TODAY()</formula>
    </cfRule>
  </conditionalFormatting>
  <conditionalFormatting sqref="AB193">
    <cfRule type="cellIs" dxfId="7589" priority="4674" operator="equal">
      <formula>2</formula>
    </cfRule>
  </conditionalFormatting>
  <conditionalFormatting sqref="AB193">
    <cfRule type="cellIs" dxfId="7588" priority="4673" operator="equal">
      <formula>3</formula>
    </cfRule>
  </conditionalFormatting>
  <conditionalFormatting sqref="AA216:AA220">
    <cfRule type="beginsWith" dxfId="7587" priority="4668" operator="beginsWith" text="S">
      <formula>LEFT(AA216,LEN("S"))="S"</formula>
    </cfRule>
    <cfRule type="containsText" dxfId="7586" priority="4669" operator="containsText" text="D">
      <formula>NOT(ISERROR(SEARCH("D",AA216)))</formula>
    </cfRule>
    <cfRule type="cellIs" dxfId="7585" priority="4670" operator="equal">
      <formula>1</formula>
    </cfRule>
  </conditionalFormatting>
  <conditionalFormatting sqref="AA216:AA220">
    <cfRule type="expression" dxfId="7584" priority="4671">
      <formula>$E216="sob"</formula>
    </cfRule>
    <cfRule type="expression" dxfId="7583" priority="4672">
      <formula>$E216="nie"</formula>
    </cfRule>
  </conditionalFormatting>
  <conditionalFormatting sqref="AA216:AA220">
    <cfRule type="timePeriod" dxfId="7582" priority="4667" timePeriod="today">
      <formula>FLOOR(AA216,1)=TODAY()</formula>
    </cfRule>
  </conditionalFormatting>
  <conditionalFormatting sqref="AA216:AA220">
    <cfRule type="cellIs" dxfId="7581" priority="4666" operator="equal">
      <formula>2</formula>
    </cfRule>
  </conditionalFormatting>
  <conditionalFormatting sqref="AA216:AA220">
    <cfRule type="cellIs" dxfId="7580" priority="4665" operator="equal">
      <formula>3</formula>
    </cfRule>
  </conditionalFormatting>
  <conditionalFormatting sqref="AF216:AF220">
    <cfRule type="beginsWith" dxfId="7579" priority="4660" operator="beginsWith" text="S">
      <formula>LEFT(AF216,LEN("S"))="S"</formula>
    </cfRule>
    <cfRule type="containsText" dxfId="7578" priority="4661" operator="containsText" text="D">
      <formula>NOT(ISERROR(SEARCH("D",AF216)))</formula>
    </cfRule>
    <cfRule type="cellIs" dxfId="7577" priority="4662" operator="equal">
      <formula>1</formula>
    </cfRule>
  </conditionalFormatting>
  <conditionalFormatting sqref="AF216:AF220">
    <cfRule type="expression" dxfId="7576" priority="4663">
      <formula>$E216="sob"</formula>
    </cfRule>
    <cfRule type="expression" dxfId="7575" priority="4664">
      <formula>$E216="nie"</formula>
    </cfRule>
  </conditionalFormatting>
  <conditionalFormatting sqref="AF216:AF220">
    <cfRule type="timePeriod" dxfId="7574" priority="4659" timePeriod="today">
      <formula>FLOOR(AF216,1)=TODAY()</formula>
    </cfRule>
  </conditionalFormatting>
  <conditionalFormatting sqref="AF216:AF220">
    <cfRule type="cellIs" dxfId="7573" priority="4658" operator="equal">
      <formula>2</formula>
    </cfRule>
  </conditionalFormatting>
  <conditionalFormatting sqref="AF216:AF220">
    <cfRule type="cellIs" dxfId="7572" priority="4657" operator="equal">
      <formula>3</formula>
    </cfRule>
  </conditionalFormatting>
  <conditionalFormatting sqref="AF214">
    <cfRule type="beginsWith" dxfId="7571" priority="4652" operator="beginsWith" text="S">
      <formula>LEFT(AF214,LEN("S"))="S"</formula>
    </cfRule>
    <cfRule type="containsText" dxfId="7570" priority="4653" operator="containsText" text="D">
      <formula>NOT(ISERROR(SEARCH("D",AF214)))</formula>
    </cfRule>
    <cfRule type="cellIs" dxfId="7569" priority="4654" operator="equal">
      <formula>1</formula>
    </cfRule>
  </conditionalFormatting>
  <conditionalFormatting sqref="AF214">
    <cfRule type="expression" dxfId="7568" priority="4655">
      <formula>$E214="sob"</formula>
    </cfRule>
    <cfRule type="expression" dxfId="7567" priority="4656">
      <formula>$E214="nie"</formula>
    </cfRule>
  </conditionalFormatting>
  <conditionalFormatting sqref="AF214">
    <cfRule type="timePeriod" dxfId="7566" priority="4651" timePeriod="today">
      <formula>FLOOR(AF214,1)=TODAY()</formula>
    </cfRule>
  </conditionalFormatting>
  <conditionalFormatting sqref="AF214">
    <cfRule type="cellIs" dxfId="7565" priority="4650" operator="equal">
      <formula>2</formula>
    </cfRule>
  </conditionalFormatting>
  <conditionalFormatting sqref="AF214">
    <cfRule type="cellIs" dxfId="7564" priority="4649" operator="equal">
      <formula>3</formula>
    </cfRule>
  </conditionalFormatting>
  <conditionalFormatting sqref="AB221">
    <cfRule type="beginsWith" dxfId="7563" priority="4644" operator="beginsWith" text="S">
      <formula>LEFT(AB221,LEN("S"))="S"</formula>
    </cfRule>
    <cfRule type="containsText" dxfId="7562" priority="4645" operator="containsText" text="D">
      <formula>NOT(ISERROR(SEARCH("D",AB221)))</formula>
    </cfRule>
    <cfRule type="cellIs" dxfId="7561" priority="4646" operator="equal">
      <formula>1</formula>
    </cfRule>
  </conditionalFormatting>
  <conditionalFormatting sqref="AB221">
    <cfRule type="expression" dxfId="7560" priority="4647">
      <formula>$E221="sob"</formula>
    </cfRule>
    <cfRule type="expression" dxfId="7559" priority="4648">
      <formula>$E221="nie"</formula>
    </cfRule>
  </conditionalFormatting>
  <conditionalFormatting sqref="AB221">
    <cfRule type="timePeriod" dxfId="7558" priority="4643" timePeriod="today">
      <formula>FLOOR(AB221,1)=TODAY()</formula>
    </cfRule>
  </conditionalFormatting>
  <conditionalFormatting sqref="AB221">
    <cfRule type="cellIs" dxfId="7557" priority="4642" operator="equal">
      <formula>2</formula>
    </cfRule>
  </conditionalFormatting>
  <conditionalFormatting sqref="AB221">
    <cfRule type="cellIs" dxfId="7556" priority="4641" operator="equal">
      <formula>3</formula>
    </cfRule>
  </conditionalFormatting>
  <conditionalFormatting sqref="AF221">
    <cfRule type="beginsWith" dxfId="7555" priority="4636" operator="beginsWith" text="S">
      <formula>LEFT(AF221,LEN("S"))="S"</formula>
    </cfRule>
    <cfRule type="containsText" dxfId="7554" priority="4637" operator="containsText" text="D">
      <formula>NOT(ISERROR(SEARCH("D",AF221)))</formula>
    </cfRule>
    <cfRule type="cellIs" dxfId="7553" priority="4638" operator="equal">
      <formula>1</formula>
    </cfRule>
  </conditionalFormatting>
  <conditionalFormatting sqref="AF221">
    <cfRule type="expression" dxfId="7552" priority="4639">
      <formula>$E221="sob"</formula>
    </cfRule>
    <cfRule type="expression" dxfId="7551" priority="4640">
      <formula>$E221="nie"</formula>
    </cfRule>
  </conditionalFormatting>
  <conditionalFormatting sqref="AF221">
    <cfRule type="timePeriod" dxfId="7550" priority="4635" timePeriod="today">
      <formula>FLOOR(AF221,1)=TODAY()</formula>
    </cfRule>
  </conditionalFormatting>
  <conditionalFormatting sqref="AF221">
    <cfRule type="cellIs" dxfId="7549" priority="4634" operator="equal">
      <formula>2</formula>
    </cfRule>
  </conditionalFormatting>
  <conditionalFormatting sqref="AF221">
    <cfRule type="cellIs" dxfId="7548" priority="4633" operator="equal">
      <formula>3</formula>
    </cfRule>
  </conditionalFormatting>
  <conditionalFormatting sqref="AF228">
    <cfRule type="beginsWith" dxfId="7547" priority="4628" operator="beginsWith" text="S">
      <formula>LEFT(AF228,LEN("S"))="S"</formula>
    </cfRule>
    <cfRule type="containsText" dxfId="7546" priority="4629" operator="containsText" text="D">
      <formula>NOT(ISERROR(SEARCH("D",AF228)))</formula>
    </cfRule>
    <cfRule type="cellIs" dxfId="7545" priority="4630" operator="equal">
      <formula>1</formula>
    </cfRule>
  </conditionalFormatting>
  <conditionalFormatting sqref="AF228">
    <cfRule type="expression" dxfId="7544" priority="4631">
      <formula>$E228="sob"</formula>
    </cfRule>
    <cfRule type="expression" dxfId="7543" priority="4632">
      <formula>$E228="nie"</formula>
    </cfRule>
  </conditionalFormatting>
  <conditionalFormatting sqref="AF228">
    <cfRule type="timePeriod" dxfId="7542" priority="4627" timePeriod="today">
      <formula>FLOOR(AF228,1)=TODAY()</formula>
    </cfRule>
  </conditionalFormatting>
  <conditionalFormatting sqref="AF228">
    <cfRule type="cellIs" dxfId="7541" priority="4626" operator="equal">
      <formula>2</formula>
    </cfRule>
  </conditionalFormatting>
  <conditionalFormatting sqref="AF228">
    <cfRule type="cellIs" dxfId="7540" priority="4625" operator="equal">
      <formula>3</formula>
    </cfRule>
  </conditionalFormatting>
  <conditionalFormatting sqref="AB228">
    <cfRule type="beginsWith" dxfId="7539" priority="4620" operator="beginsWith" text="S">
      <formula>LEFT(AB228,LEN("S"))="S"</formula>
    </cfRule>
    <cfRule type="containsText" dxfId="7538" priority="4621" operator="containsText" text="D">
      <formula>NOT(ISERROR(SEARCH("D",AB228)))</formula>
    </cfRule>
    <cfRule type="cellIs" dxfId="7537" priority="4622" operator="equal">
      <formula>1</formula>
    </cfRule>
  </conditionalFormatting>
  <conditionalFormatting sqref="AB228">
    <cfRule type="expression" dxfId="7536" priority="4623">
      <formula>$E228="sob"</formula>
    </cfRule>
    <cfRule type="expression" dxfId="7535" priority="4624">
      <formula>$E228="nie"</formula>
    </cfRule>
  </conditionalFormatting>
  <conditionalFormatting sqref="AB228">
    <cfRule type="timePeriod" dxfId="7534" priority="4619" timePeriod="today">
      <formula>FLOOR(AB228,1)=TODAY()</formula>
    </cfRule>
  </conditionalFormatting>
  <conditionalFormatting sqref="AB228">
    <cfRule type="cellIs" dxfId="7533" priority="4618" operator="equal">
      <formula>2</formula>
    </cfRule>
  </conditionalFormatting>
  <conditionalFormatting sqref="AB228">
    <cfRule type="cellIs" dxfId="7532" priority="4617" operator="equal">
      <formula>3</formula>
    </cfRule>
  </conditionalFormatting>
  <conditionalFormatting sqref="AF235">
    <cfRule type="beginsWith" dxfId="7531" priority="4612" operator="beginsWith" text="S">
      <formula>LEFT(AF235,LEN("S"))="S"</formula>
    </cfRule>
    <cfRule type="containsText" dxfId="7530" priority="4613" operator="containsText" text="D">
      <formula>NOT(ISERROR(SEARCH("D",AF235)))</formula>
    </cfRule>
    <cfRule type="cellIs" dxfId="7529" priority="4614" operator="equal">
      <formula>1</formula>
    </cfRule>
  </conditionalFormatting>
  <conditionalFormatting sqref="AF235">
    <cfRule type="expression" dxfId="7528" priority="4615">
      <formula>$E235="sob"</formula>
    </cfRule>
    <cfRule type="expression" dxfId="7527" priority="4616">
      <formula>$E235="nie"</formula>
    </cfRule>
  </conditionalFormatting>
  <conditionalFormatting sqref="AF235">
    <cfRule type="timePeriod" dxfId="7526" priority="4611" timePeriod="today">
      <formula>FLOOR(AF235,1)=TODAY()</formula>
    </cfRule>
  </conditionalFormatting>
  <conditionalFormatting sqref="AF235">
    <cfRule type="cellIs" dxfId="7525" priority="4610" operator="equal">
      <formula>2</formula>
    </cfRule>
  </conditionalFormatting>
  <conditionalFormatting sqref="AF235">
    <cfRule type="cellIs" dxfId="7524" priority="4609" operator="equal">
      <formula>3</formula>
    </cfRule>
  </conditionalFormatting>
  <conditionalFormatting sqref="AF242">
    <cfRule type="beginsWith" dxfId="7523" priority="4604" operator="beginsWith" text="S">
      <formula>LEFT(AF242,LEN("S"))="S"</formula>
    </cfRule>
    <cfRule type="containsText" dxfId="7522" priority="4605" operator="containsText" text="D">
      <formula>NOT(ISERROR(SEARCH("D",AF242)))</formula>
    </cfRule>
    <cfRule type="cellIs" dxfId="7521" priority="4606" operator="equal">
      <formula>1</formula>
    </cfRule>
  </conditionalFormatting>
  <conditionalFormatting sqref="AF242">
    <cfRule type="expression" dxfId="7520" priority="4607">
      <formula>$E242="sob"</formula>
    </cfRule>
    <cfRule type="expression" dxfId="7519" priority="4608">
      <formula>$E242="nie"</formula>
    </cfRule>
  </conditionalFormatting>
  <conditionalFormatting sqref="AF242">
    <cfRule type="timePeriod" dxfId="7518" priority="4603" timePeriod="today">
      <formula>FLOOR(AF242,1)=TODAY()</formula>
    </cfRule>
  </conditionalFormatting>
  <conditionalFormatting sqref="AF242">
    <cfRule type="cellIs" dxfId="7517" priority="4602" operator="equal">
      <formula>2</formula>
    </cfRule>
  </conditionalFormatting>
  <conditionalFormatting sqref="AF242">
    <cfRule type="cellIs" dxfId="7516" priority="4601" operator="equal">
      <formula>3</formula>
    </cfRule>
  </conditionalFormatting>
  <conditionalFormatting sqref="AF249">
    <cfRule type="beginsWith" dxfId="7515" priority="4596" operator="beginsWith" text="S">
      <formula>LEFT(AF249,LEN("S"))="S"</formula>
    </cfRule>
    <cfRule type="containsText" dxfId="7514" priority="4597" operator="containsText" text="D">
      <formula>NOT(ISERROR(SEARCH("D",AF249)))</formula>
    </cfRule>
    <cfRule type="cellIs" dxfId="7513" priority="4598" operator="equal">
      <formula>1</formula>
    </cfRule>
  </conditionalFormatting>
  <conditionalFormatting sqref="AF249">
    <cfRule type="expression" dxfId="7512" priority="4599">
      <formula>$E249="sob"</formula>
    </cfRule>
    <cfRule type="expression" dxfId="7511" priority="4600">
      <formula>$E249="nie"</formula>
    </cfRule>
  </conditionalFormatting>
  <conditionalFormatting sqref="AF249">
    <cfRule type="timePeriod" dxfId="7510" priority="4595" timePeriod="today">
      <formula>FLOOR(AF249,1)=TODAY()</formula>
    </cfRule>
  </conditionalFormatting>
  <conditionalFormatting sqref="AF249">
    <cfRule type="cellIs" dxfId="7509" priority="4594" operator="equal">
      <formula>2</formula>
    </cfRule>
  </conditionalFormatting>
  <conditionalFormatting sqref="AF249">
    <cfRule type="cellIs" dxfId="7508" priority="4593" operator="equal">
      <formula>3</formula>
    </cfRule>
  </conditionalFormatting>
  <conditionalFormatting sqref="AF256">
    <cfRule type="beginsWith" dxfId="7507" priority="4588" operator="beginsWith" text="S">
      <formula>LEFT(AF256,LEN("S"))="S"</formula>
    </cfRule>
    <cfRule type="containsText" dxfId="7506" priority="4589" operator="containsText" text="D">
      <formula>NOT(ISERROR(SEARCH("D",AF256)))</formula>
    </cfRule>
    <cfRule type="cellIs" dxfId="7505" priority="4590" operator="equal">
      <formula>1</formula>
    </cfRule>
  </conditionalFormatting>
  <conditionalFormatting sqref="AF256">
    <cfRule type="expression" dxfId="7504" priority="4591">
      <formula>$E256="sob"</formula>
    </cfRule>
    <cfRule type="expression" dxfId="7503" priority="4592">
      <formula>$E256="nie"</formula>
    </cfRule>
  </conditionalFormatting>
  <conditionalFormatting sqref="AF256">
    <cfRule type="timePeriod" dxfId="7502" priority="4587" timePeriod="today">
      <formula>FLOOR(AF256,1)=TODAY()</formula>
    </cfRule>
  </conditionalFormatting>
  <conditionalFormatting sqref="AF256">
    <cfRule type="cellIs" dxfId="7501" priority="4586" operator="equal">
      <formula>2</formula>
    </cfRule>
  </conditionalFormatting>
  <conditionalFormatting sqref="AF256">
    <cfRule type="cellIs" dxfId="7500" priority="4585" operator="equal">
      <formula>3</formula>
    </cfRule>
  </conditionalFormatting>
  <conditionalFormatting sqref="AF263">
    <cfRule type="beginsWith" dxfId="7499" priority="4580" operator="beginsWith" text="S">
      <formula>LEFT(AF263,LEN("S"))="S"</formula>
    </cfRule>
    <cfRule type="containsText" dxfId="7498" priority="4581" operator="containsText" text="D">
      <formula>NOT(ISERROR(SEARCH("D",AF263)))</formula>
    </cfRule>
    <cfRule type="cellIs" dxfId="7497" priority="4582" operator="equal">
      <formula>1</formula>
    </cfRule>
  </conditionalFormatting>
  <conditionalFormatting sqref="AF263">
    <cfRule type="expression" dxfId="7496" priority="4583">
      <formula>$E263="sob"</formula>
    </cfRule>
    <cfRule type="expression" dxfId="7495" priority="4584">
      <formula>$E263="nie"</formula>
    </cfRule>
  </conditionalFormatting>
  <conditionalFormatting sqref="AF263">
    <cfRule type="timePeriod" dxfId="7494" priority="4579" timePeriod="today">
      <formula>FLOOR(AF263,1)=TODAY()</formula>
    </cfRule>
  </conditionalFormatting>
  <conditionalFormatting sqref="AF263">
    <cfRule type="cellIs" dxfId="7493" priority="4578" operator="equal">
      <formula>2</formula>
    </cfRule>
  </conditionalFormatting>
  <conditionalFormatting sqref="AF263">
    <cfRule type="cellIs" dxfId="7492" priority="4577" operator="equal">
      <formula>3</formula>
    </cfRule>
  </conditionalFormatting>
  <conditionalFormatting sqref="AB284">
    <cfRule type="beginsWith" dxfId="7491" priority="4572" operator="beginsWith" text="S">
      <formula>LEFT(AB284,LEN("S"))="S"</formula>
    </cfRule>
    <cfRule type="containsText" dxfId="7490" priority="4573" operator="containsText" text="D">
      <formula>NOT(ISERROR(SEARCH("D",AB284)))</formula>
    </cfRule>
    <cfRule type="cellIs" dxfId="7489" priority="4574" operator="equal">
      <formula>1</formula>
    </cfRule>
  </conditionalFormatting>
  <conditionalFormatting sqref="AB284">
    <cfRule type="expression" dxfId="7488" priority="4575">
      <formula>$E284="sob"</formula>
    </cfRule>
    <cfRule type="expression" dxfId="7487" priority="4576">
      <formula>$E284="nie"</formula>
    </cfRule>
  </conditionalFormatting>
  <conditionalFormatting sqref="AB284">
    <cfRule type="timePeriod" dxfId="7486" priority="4571" timePeriod="today">
      <formula>FLOOR(AB284,1)=TODAY()</formula>
    </cfRule>
  </conditionalFormatting>
  <conditionalFormatting sqref="AB284">
    <cfRule type="cellIs" dxfId="7485" priority="4570" operator="equal">
      <formula>2</formula>
    </cfRule>
  </conditionalFormatting>
  <conditionalFormatting sqref="AB284">
    <cfRule type="cellIs" dxfId="7484" priority="4569" operator="equal">
      <formula>3</formula>
    </cfRule>
  </conditionalFormatting>
  <conditionalFormatting sqref="AB291">
    <cfRule type="beginsWith" dxfId="7483" priority="4564" operator="beginsWith" text="S">
      <formula>LEFT(AB291,LEN("S"))="S"</formula>
    </cfRule>
    <cfRule type="containsText" dxfId="7482" priority="4565" operator="containsText" text="D">
      <formula>NOT(ISERROR(SEARCH("D",AB291)))</formula>
    </cfRule>
    <cfRule type="cellIs" dxfId="7481" priority="4566" operator="equal">
      <formula>1</formula>
    </cfRule>
  </conditionalFormatting>
  <conditionalFormatting sqref="AB291">
    <cfRule type="expression" dxfId="7480" priority="4567">
      <formula>$E291="sob"</formula>
    </cfRule>
    <cfRule type="expression" dxfId="7479" priority="4568">
      <formula>$E291="nie"</formula>
    </cfRule>
  </conditionalFormatting>
  <conditionalFormatting sqref="AB291">
    <cfRule type="timePeriod" dxfId="7478" priority="4563" timePeriod="today">
      <formula>FLOOR(AB291,1)=TODAY()</formula>
    </cfRule>
  </conditionalFormatting>
  <conditionalFormatting sqref="AB291">
    <cfRule type="cellIs" dxfId="7477" priority="4562" operator="equal">
      <formula>2</formula>
    </cfRule>
  </conditionalFormatting>
  <conditionalFormatting sqref="AB291">
    <cfRule type="cellIs" dxfId="7476" priority="4561" operator="equal">
      <formula>3</formula>
    </cfRule>
  </conditionalFormatting>
  <conditionalFormatting sqref="AB298">
    <cfRule type="beginsWith" dxfId="7475" priority="4556" operator="beginsWith" text="S">
      <formula>LEFT(AB298,LEN("S"))="S"</formula>
    </cfRule>
    <cfRule type="containsText" dxfId="7474" priority="4557" operator="containsText" text="D">
      <formula>NOT(ISERROR(SEARCH("D",AB298)))</formula>
    </cfRule>
    <cfRule type="cellIs" dxfId="7473" priority="4558" operator="equal">
      <formula>1</formula>
    </cfRule>
  </conditionalFormatting>
  <conditionalFormatting sqref="AB298">
    <cfRule type="expression" dxfId="7472" priority="4559">
      <formula>$E298="sob"</formula>
    </cfRule>
    <cfRule type="expression" dxfId="7471" priority="4560">
      <formula>$E298="nie"</formula>
    </cfRule>
  </conditionalFormatting>
  <conditionalFormatting sqref="AB298">
    <cfRule type="timePeriod" dxfId="7470" priority="4555" timePeriod="today">
      <formula>FLOOR(AB298,1)=TODAY()</formula>
    </cfRule>
  </conditionalFormatting>
  <conditionalFormatting sqref="AB298">
    <cfRule type="cellIs" dxfId="7469" priority="4554" operator="equal">
      <formula>2</formula>
    </cfRule>
  </conditionalFormatting>
  <conditionalFormatting sqref="AB298">
    <cfRule type="cellIs" dxfId="7468" priority="4553" operator="equal">
      <formula>3</formula>
    </cfRule>
  </conditionalFormatting>
  <conditionalFormatting sqref="AB305">
    <cfRule type="beginsWith" dxfId="7467" priority="4548" operator="beginsWith" text="S">
      <formula>LEFT(AB305,LEN("S"))="S"</formula>
    </cfRule>
    <cfRule type="containsText" dxfId="7466" priority="4549" operator="containsText" text="D">
      <formula>NOT(ISERROR(SEARCH("D",AB305)))</formula>
    </cfRule>
    <cfRule type="cellIs" dxfId="7465" priority="4550" operator="equal">
      <formula>1</formula>
    </cfRule>
  </conditionalFormatting>
  <conditionalFormatting sqref="AB305">
    <cfRule type="expression" dxfId="7464" priority="4551">
      <formula>$E305="sob"</formula>
    </cfRule>
    <cfRule type="expression" dxfId="7463" priority="4552">
      <formula>$E305="nie"</formula>
    </cfRule>
  </conditionalFormatting>
  <conditionalFormatting sqref="AB305">
    <cfRule type="timePeriod" dxfId="7462" priority="4547" timePeriod="today">
      <formula>FLOOR(AB305,1)=TODAY()</formula>
    </cfRule>
  </conditionalFormatting>
  <conditionalFormatting sqref="AB305">
    <cfRule type="cellIs" dxfId="7461" priority="4546" operator="equal">
      <formula>2</formula>
    </cfRule>
  </conditionalFormatting>
  <conditionalFormatting sqref="AB305">
    <cfRule type="cellIs" dxfId="7460" priority="4545" operator="equal">
      <formula>3</formula>
    </cfRule>
  </conditionalFormatting>
  <conditionalFormatting sqref="AB319">
    <cfRule type="beginsWith" dxfId="7459" priority="4540" operator="beginsWith" text="S">
      <formula>LEFT(AB319,LEN("S"))="S"</formula>
    </cfRule>
    <cfRule type="containsText" dxfId="7458" priority="4541" operator="containsText" text="D">
      <formula>NOT(ISERROR(SEARCH("D",AB319)))</formula>
    </cfRule>
    <cfRule type="cellIs" dxfId="7457" priority="4542" operator="equal">
      <formula>1</formula>
    </cfRule>
  </conditionalFormatting>
  <conditionalFormatting sqref="AB319">
    <cfRule type="expression" dxfId="7456" priority="4543">
      <formula>$E319="sob"</formula>
    </cfRule>
    <cfRule type="expression" dxfId="7455" priority="4544">
      <formula>$E319="nie"</formula>
    </cfRule>
  </conditionalFormatting>
  <conditionalFormatting sqref="AB319">
    <cfRule type="timePeriod" dxfId="7454" priority="4539" timePeriod="today">
      <formula>FLOOR(AB319,1)=TODAY()</formula>
    </cfRule>
  </conditionalFormatting>
  <conditionalFormatting sqref="AB319">
    <cfRule type="cellIs" dxfId="7453" priority="4538" operator="equal">
      <formula>2</formula>
    </cfRule>
  </conditionalFormatting>
  <conditionalFormatting sqref="AB319">
    <cfRule type="cellIs" dxfId="7452" priority="4537" operator="equal">
      <formula>3</formula>
    </cfRule>
  </conditionalFormatting>
  <conditionalFormatting sqref="AB326">
    <cfRule type="beginsWith" dxfId="7451" priority="4532" operator="beginsWith" text="S">
      <formula>LEFT(AB326,LEN("S"))="S"</formula>
    </cfRule>
    <cfRule type="containsText" dxfId="7450" priority="4533" operator="containsText" text="D">
      <formula>NOT(ISERROR(SEARCH("D",AB326)))</formula>
    </cfRule>
    <cfRule type="cellIs" dxfId="7449" priority="4534" operator="equal">
      <formula>1</formula>
    </cfRule>
  </conditionalFormatting>
  <conditionalFormatting sqref="AB326">
    <cfRule type="expression" dxfId="7448" priority="4535">
      <formula>$E326="sob"</formula>
    </cfRule>
    <cfRule type="expression" dxfId="7447" priority="4536">
      <formula>$E326="nie"</formula>
    </cfRule>
  </conditionalFormatting>
  <conditionalFormatting sqref="AB326">
    <cfRule type="timePeriod" dxfId="7446" priority="4531" timePeriod="today">
      <formula>FLOOR(AB326,1)=TODAY()</formula>
    </cfRule>
  </conditionalFormatting>
  <conditionalFormatting sqref="AB326">
    <cfRule type="cellIs" dxfId="7445" priority="4530" operator="equal">
      <formula>2</formula>
    </cfRule>
  </conditionalFormatting>
  <conditionalFormatting sqref="AB326">
    <cfRule type="cellIs" dxfId="7444" priority="4529" operator="equal">
      <formula>3</formula>
    </cfRule>
  </conditionalFormatting>
  <conditionalFormatting sqref="J361">
    <cfRule type="beginsWith" dxfId="7443" priority="4524" operator="beginsWith" text="S">
      <formula>LEFT(J361,LEN("S"))="S"</formula>
    </cfRule>
    <cfRule type="containsText" dxfId="7442" priority="4525" operator="containsText" text="D">
      <formula>NOT(ISERROR(SEARCH("D",J361)))</formula>
    </cfRule>
    <cfRule type="cellIs" dxfId="7441" priority="4526" operator="equal">
      <formula>1</formula>
    </cfRule>
  </conditionalFormatting>
  <conditionalFormatting sqref="J361">
    <cfRule type="expression" dxfId="7440" priority="4527">
      <formula>$E361="sob"</formula>
    </cfRule>
    <cfRule type="expression" dxfId="7439" priority="4528">
      <formula>$E361="nie"</formula>
    </cfRule>
  </conditionalFormatting>
  <conditionalFormatting sqref="J361">
    <cfRule type="timePeriod" dxfId="7438" priority="4523" timePeriod="today">
      <formula>FLOOR(J361,1)=TODAY()</formula>
    </cfRule>
  </conditionalFormatting>
  <conditionalFormatting sqref="J361">
    <cfRule type="cellIs" dxfId="7437" priority="4522" operator="equal">
      <formula>2</formula>
    </cfRule>
  </conditionalFormatting>
  <conditionalFormatting sqref="J361">
    <cfRule type="cellIs" dxfId="7436" priority="4521" operator="equal">
      <formula>3</formula>
    </cfRule>
  </conditionalFormatting>
  <conditionalFormatting sqref="M368">
    <cfRule type="beginsWith" dxfId="7435" priority="4516" operator="beginsWith" text="S">
      <formula>LEFT(M368,LEN("S"))="S"</formula>
    </cfRule>
    <cfRule type="containsText" dxfId="7434" priority="4517" operator="containsText" text="D">
      <formula>NOT(ISERROR(SEARCH("D",M368)))</formula>
    </cfRule>
    <cfRule type="cellIs" dxfId="7433" priority="4518" operator="equal">
      <formula>1</formula>
    </cfRule>
  </conditionalFormatting>
  <conditionalFormatting sqref="M368">
    <cfRule type="expression" dxfId="7432" priority="4519">
      <formula>$E368="sob"</formula>
    </cfRule>
    <cfRule type="expression" dxfId="7431" priority="4520">
      <formula>$E368="nie"</formula>
    </cfRule>
  </conditionalFormatting>
  <conditionalFormatting sqref="M368">
    <cfRule type="timePeriod" dxfId="7430" priority="4515" timePeriod="today">
      <formula>FLOOR(M368,1)=TODAY()</formula>
    </cfRule>
  </conditionalFormatting>
  <conditionalFormatting sqref="M368">
    <cfRule type="cellIs" dxfId="7429" priority="4514" operator="equal">
      <formula>2</formula>
    </cfRule>
  </conditionalFormatting>
  <conditionalFormatting sqref="M368">
    <cfRule type="cellIs" dxfId="7428" priority="4513" operator="equal">
      <formula>3</formula>
    </cfRule>
  </conditionalFormatting>
  <conditionalFormatting sqref="AB287:AB290">
    <cfRule type="beginsWith" dxfId="7427" priority="4508" operator="beginsWith" text="S">
      <formula>LEFT(AB287,LEN("S"))="S"</formula>
    </cfRule>
    <cfRule type="containsText" dxfId="7426" priority="4509" operator="containsText" text="D">
      <formula>NOT(ISERROR(SEARCH("D",AB287)))</formula>
    </cfRule>
    <cfRule type="cellIs" dxfId="7425" priority="4510" operator="equal">
      <formula>1</formula>
    </cfRule>
  </conditionalFormatting>
  <conditionalFormatting sqref="AB287:AB290">
    <cfRule type="expression" dxfId="7424" priority="4511">
      <formula>$E287="sob"</formula>
    </cfRule>
    <cfRule type="expression" dxfId="7423" priority="4512">
      <formula>$E287="nie"</formula>
    </cfRule>
  </conditionalFormatting>
  <conditionalFormatting sqref="AB287:AB290">
    <cfRule type="timePeriod" dxfId="7422" priority="4507" timePeriod="today">
      <formula>FLOOR(AB287,1)=TODAY()</formula>
    </cfRule>
  </conditionalFormatting>
  <conditionalFormatting sqref="AB287:AB290">
    <cfRule type="cellIs" dxfId="7421" priority="4506" operator="equal">
      <formula>2</formula>
    </cfRule>
  </conditionalFormatting>
  <conditionalFormatting sqref="AB287:AB290">
    <cfRule type="cellIs" dxfId="7420" priority="4505" operator="equal">
      <formula>3</formula>
    </cfRule>
  </conditionalFormatting>
  <conditionalFormatting sqref="AB294:AB297">
    <cfRule type="beginsWith" dxfId="7419" priority="4500" operator="beginsWith" text="S">
      <formula>LEFT(AB294,LEN("S"))="S"</formula>
    </cfRule>
    <cfRule type="containsText" dxfId="7418" priority="4501" operator="containsText" text="D">
      <formula>NOT(ISERROR(SEARCH("D",AB294)))</formula>
    </cfRule>
    <cfRule type="cellIs" dxfId="7417" priority="4502" operator="equal">
      <formula>1</formula>
    </cfRule>
  </conditionalFormatting>
  <conditionalFormatting sqref="AB294:AB297">
    <cfRule type="expression" dxfId="7416" priority="4503">
      <formula>$E294="sob"</formula>
    </cfRule>
    <cfRule type="expression" dxfId="7415" priority="4504">
      <formula>$E294="nie"</formula>
    </cfRule>
  </conditionalFormatting>
  <conditionalFormatting sqref="AB294:AB297">
    <cfRule type="timePeriod" dxfId="7414" priority="4499" timePeriod="today">
      <formula>FLOOR(AB294,1)=TODAY()</formula>
    </cfRule>
  </conditionalFormatting>
  <conditionalFormatting sqref="AB294:AB297">
    <cfRule type="cellIs" dxfId="7413" priority="4498" operator="equal">
      <formula>2</formula>
    </cfRule>
  </conditionalFormatting>
  <conditionalFormatting sqref="AB294:AB297">
    <cfRule type="cellIs" dxfId="7412" priority="4497" operator="equal">
      <formula>3</formula>
    </cfRule>
  </conditionalFormatting>
  <conditionalFormatting sqref="AB301:AB304">
    <cfRule type="beginsWith" dxfId="7411" priority="4492" operator="beginsWith" text="S">
      <formula>LEFT(AB301,LEN("S"))="S"</formula>
    </cfRule>
    <cfRule type="containsText" dxfId="7410" priority="4493" operator="containsText" text="D">
      <formula>NOT(ISERROR(SEARCH("D",AB301)))</formula>
    </cfRule>
    <cfRule type="cellIs" dxfId="7409" priority="4494" operator="equal">
      <formula>1</formula>
    </cfRule>
  </conditionalFormatting>
  <conditionalFormatting sqref="AB301:AB304">
    <cfRule type="expression" dxfId="7408" priority="4495">
      <formula>$E301="sob"</formula>
    </cfRule>
    <cfRule type="expression" dxfId="7407" priority="4496">
      <formula>$E301="nie"</formula>
    </cfRule>
  </conditionalFormatting>
  <conditionalFormatting sqref="AB301:AB304">
    <cfRule type="timePeriod" dxfId="7406" priority="4491" timePeriod="today">
      <formula>FLOOR(AB301,1)=TODAY()</formula>
    </cfRule>
  </conditionalFormatting>
  <conditionalFormatting sqref="AB301:AB304">
    <cfRule type="cellIs" dxfId="7405" priority="4490" operator="equal">
      <formula>2</formula>
    </cfRule>
  </conditionalFormatting>
  <conditionalFormatting sqref="AB301:AB304">
    <cfRule type="cellIs" dxfId="7404" priority="4489" operator="equal">
      <formula>3</formula>
    </cfRule>
  </conditionalFormatting>
  <conditionalFormatting sqref="AB322:AB325">
    <cfRule type="beginsWith" dxfId="7403" priority="4484" operator="beginsWith" text="S">
      <formula>LEFT(AB322,LEN("S"))="S"</formula>
    </cfRule>
    <cfRule type="containsText" dxfId="7402" priority="4485" operator="containsText" text="D">
      <formula>NOT(ISERROR(SEARCH("D",AB322)))</formula>
    </cfRule>
    <cfRule type="cellIs" dxfId="7401" priority="4486" operator="equal">
      <formula>1</formula>
    </cfRule>
  </conditionalFormatting>
  <conditionalFormatting sqref="AB322:AB325">
    <cfRule type="expression" dxfId="7400" priority="4487">
      <formula>$E322="sob"</formula>
    </cfRule>
    <cfRule type="expression" dxfId="7399" priority="4488">
      <formula>$E322="nie"</formula>
    </cfRule>
  </conditionalFormatting>
  <conditionalFormatting sqref="AB322:AB325">
    <cfRule type="timePeriod" dxfId="7398" priority="4483" timePeriod="today">
      <formula>FLOOR(AB322,1)=TODAY()</formula>
    </cfRule>
  </conditionalFormatting>
  <conditionalFormatting sqref="AB322:AB325">
    <cfRule type="cellIs" dxfId="7397" priority="4482" operator="equal">
      <formula>2</formula>
    </cfRule>
  </conditionalFormatting>
  <conditionalFormatting sqref="AB322:AB325">
    <cfRule type="cellIs" dxfId="7396" priority="4481" operator="equal">
      <formula>3</formula>
    </cfRule>
  </conditionalFormatting>
  <conditionalFormatting sqref="AB328">
    <cfRule type="beginsWith" dxfId="7395" priority="4476" operator="beginsWith" text="S">
      <formula>LEFT(AB328,LEN("S"))="S"</formula>
    </cfRule>
    <cfRule type="containsText" dxfId="7394" priority="4477" operator="containsText" text="D">
      <formula>NOT(ISERROR(SEARCH("D",AB328)))</formula>
    </cfRule>
    <cfRule type="cellIs" dxfId="7393" priority="4478" operator="equal">
      <formula>1</formula>
    </cfRule>
  </conditionalFormatting>
  <conditionalFormatting sqref="AB328">
    <cfRule type="expression" dxfId="7392" priority="4479">
      <formula>$E328="sob"</formula>
    </cfRule>
    <cfRule type="expression" dxfId="7391" priority="4480">
      <formula>$E328="nie"</formula>
    </cfRule>
  </conditionalFormatting>
  <conditionalFormatting sqref="AB328">
    <cfRule type="timePeriod" dxfId="7390" priority="4475" timePeriod="today">
      <formula>FLOOR(AB328,1)=TODAY()</formula>
    </cfRule>
  </conditionalFormatting>
  <conditionalFormatting sqref="AB328">
    <cfRule type="cellIs" dxfId="7389" priority="4474" operator="equal">
      <formula>2</formula>
    </cfRule>
  </conditionalFormatting>
  <conditionalFormatting sqref="AB328">
    <cfRule type="cellIs" dxfId="7388" priority="4473" operator="equal">
      <formula>3</formula>
    </cfRule>
  </conditionalFormatting>
  <conditionalFormatting sqref="AB329:AB332">
    <cfRule type="beginsWith" dxfId="7387" priority="4468" operator="beginsWith" text="S">
      <formula>LEFT(AB329,LEN("S"))="S"</formula>
    </cfRule>
    <cfRule type="containsText" dxfId="7386" priority="4469" operator="containsText" text="D">
      <formula>NOT(ISERROR(SEARCH("D",AB329)))</formula>
    </cfRule>
    <cfRule type="cellIs" dxfId="7385" priority="4470" operator="equal">
      <formula>1</formula>
    </cfRule>
  </conditionalFormatting>
  <conditionalFormatting sqref="AB329:AB332">
    <cfRule type="expression" dxfId="7384" priority="4471">
      <formula>$E329="sob"</formula>
    </cfRule>
    <cfRule type="expression" dxfId="7383" priority="4472">
      <formula>$E329="nie"</formula>
    </cfRule>
  </conditionalFormatting>
  <conditionalFormatting sqref="AB329:AB332">
    <cfRule type="timePeriod" dxfId="7382" priority="4467" timePeriod="today">
      <formula>FLOOR(AB329,1)=TODAY()</formula>
    </cfRule>
  </conditionalFormatting>
  <conditionalFormatting sqref="AB329:AB332">
    <cfRule type="cellIs" dxfId="7381" priority="4466" operator="equal">
      <formula>2</formula>
    </cfRule>
  </conditionalFormatting>
  <conditionalFormatting sqref="AB329:AB332">
    <cfRule type="cellIs" dxfId="7380" priority="4465" operator="equal">
      <formula>3</formula>
    </cfRule>
  </conditionalFormatting>
  <conditionalFormatting sqref="AF231:AF234">
    <cfRule type="beginsWith" dxfId="7379" priority="4460" operator="beginsWith" text="S">
      <formula>LEFT(AF231,LEN("S"))="S"</formula>
    </cfRule>
    <cfRule type="containsText" dxfId="7378" priority="4461" operator="containsText" text="D">
      <formula>NOT(ISERROR(SEARCH("D",AF231)))</formula>
    </cfRule>
    <cfRule type="cellIs" dxfId="7377" priority="4462" operator="equal">
      <formula>1</formula>
    </cfRule>
  </conditionalFormatting>
  <conditionalFormatting sqref="AF231:AF234">
    <cfRule type="expression" dxfId="7376" priority="4463">
      <formula>$E231="sob"</formula>
    </cfRule>
    <cfRule type="expression" dxfId="7375" priority="4464">
      <formula>$E231="nie"</formula>
    </cfRule>
  </conditionalFormatting>
  <conditionalFormatting sqref="AF231:AF234">
    <cfRule type="timePeriod" dxfId="7374" priority="4459" timePeriod="today">
      <formula>FLOOR(AF231,1)=TODAY()</formula>
    </cfRule>
  </conditionalFormatting>
  <conditionalFormatting sqref="AF231:AF234">
    <cfRule type="cellIs" dxfId="7373" priority="4458" operator="equal">
      <formula>2</formula>
    </cfRule>
  </conditionalFormatting>
  <conditionalFormatting sqref="AF231:AF234">
    <cfRule type="cellIs" dxfId="7372" priority="4457" operator="equal">
      <formula>3</formula>
    </cfRule>
  </conditionalFormatting>
  <conditionalFormatting sqref="AF224:AF227">
    <cfRule type="beginsWith" dxfId="7371" priority="4452" operator="beginsWith" text="S">
      <formula>LEFT(AF224,LEN("S"))="S"</formula>
    </cfRule>
    <cfRule type="containsText" dxfId="7370" priority="4453" operator="containsText" text="D">
      <formula>NOT(ISERROR(SEARCH("D",AF224)))</formula>
    </cfRule>
    <cfRule type="cellIs" dxfId="7369" priority="4454" operator="equal">
      <formula>1</formula>
    </cfRule>
  </conditionalFormatting>
  <conditionalFormatting sqref="AF224:AF227">
    <cfRule type="expression" dxfId="7368" priority="4455">
      <formula>$E224="sob"</formula>
    </cfRule>
    <cfRule type="expression" dxfId="7367" priority="4456">
      <formula>$E224="nie"</formula>
    </cfRule>
  </conditionalFormatting>
  <conditionalFormatting sqref="AF224:AF227">
    <cfRule type="timePeriod" dxfId="7366" priority="4451" timePeriod="today">
      <formula>FLOOR(AF224,1)=TODAY()</formula>
    </cfRule>
  </conditionalFormatting>
  <conditionalFormatting sqref="AF224:AF227">
    <cfRule type="cellIs" dxfId="7365" priority="4450" operator="equal">
      <formula>2</formula>
    </cfRule>
  </conditionalFormatting>
  <conditionalFormatting sqref="AF224:AF227">
    <cfRule type="cellIs" dxfId="7364" priority="4449" operator="equal">
      <formula>3</formula>
    </cfRule>
  </conditionalFormatting>
  <conditionalFormatting sqref="AF238:AF241">
    <cfRule type="beginsWith" dxfId="7363" priority="4444" operator="beginsWith" text="S">
      <formula>LEFT(AF238,LEN("S"))="S"</formula>
    </cfRule>
    <cfRule type="containsText" dxfId="7362" priority="4445" operator="containsText" text="D">
      <formula>NOT(ISERROR(SEARCH("D",AF238)))</formula>
    </cfRule>
    <cfRule type="cellIs" dxfId="7361" priority="4446" operator="equal">
      <formula>1</formula>
    </cfRule>
  </conditionalFormatting>
  <conditionalFormatting sqref="AF238:AF241">
    <cfRule type="expression" dxfId="7360" priority="4447">
      <formula>$E238="sob"</formula>
    </cfRule>
    <cfRule type="expression" dxfId="7359" priority="4448">
      <formula>$E238="nie"</formula>
    </cfRule>
  </conditionalFormatting>
  <conditionalFormatting sqref="AF238:AF241">
    <cfRule type="timePeriod" dxfId="7358" priority="4443" timePeriod="today">
      <formula>FLOOR(AF238,1)=TODAY()</formula>
    </cfRule>
  </conditionalFormatting>
  <conditionalFormatting sqref="AF238:AF241">
    <cfRule type="cellIs" dxfId="7357" priority="4442" operator="equal">
      <formula>2</formula>
    </cfRule>
  </conditionalFormatting>
  <conditionalFormatting sqref="AF238:AF241">
    <cfRule type="cellIs" dxfId="7356" priority="4441" operator="equal">
      <formula>3</formula>
    </cfRule>
  </conditionalFormatting>
  <conditionalFormatting sqref="AF245:AF248">
    <cfRule type="beginsWith" dxfId="7355" priority="4436" operator="beginsWith" text="S">
      <formula>LEFT(AF245,LEN("S"))="S"</formula>
    </cfRule>
    <cfRule type="containsText" dxfId="7354" priority="4437" operator="containsText" text="D">
      <formula>NOT(ISERROR(SEARCH("D",AF245)))</formula>
    </cfRule>
    <cfRule type="cellIs" dxfId="7353" priority="4438" operator="equal">
      <formula>1</formula>
    </cfRule>
  </conditionalFormatting>
  <conditionalFormatting sqref="AF245:AF248">
    <cfRule type="expression" dxfId="7352" priority="4439">
      <formula>$E245="sob"</formula>
    </cfRule>
    <cfRule type="expression" dxfId="7351" priority="4440">
      <formula>$E245="nie"</formula>
    </cfRule>
  </conditionalFormatting>
  <conditionalFormatting sqref="AF245:AF248">
    <cfRule type="timePeriod" dxfId="7350" priority="4435" timePeriod="today">
      <formula>FLOOR(AF245,1)=TODAY()</formula>
    </cfRule>
  </conditionalFormatting>
  <conditionalFormatting sqref="AF245:AF248">
    <cfRule type="cellIs" dxfId="7349" priority="4434" operator="equal">
      <formula>2</formula>
    </cfRule>
  </conditionalFormatting>
  <conditionalFormatting sqref="AF245:AF248">
    <cfRule type="cellIs" dxfId="7348" priority="4433" operator="equal">
      <formula>3</formula>
    </cfRule>
  </conditionalFormatting>
  <conditionalFormatting sqref="AF252:AF255">
    <cfRule type="beginsWith" dxfId="7347" priority="4428" operator="beginsWith" text="S">
      <formula>LEFT(AF252,LEN("S"))="S"</formula>
    </cfRule>
    <cfRule type="containsText" dxfId="7346" priority="4429" operator="containsText" text="D">
      <formula>NOT(ISERROR(SEARCH("D",AF252)))</formula>
    </cfRule>
    <cfRule type="cellIs" dxfId="7345" priority="4430" operator="equal">
      <formula>1</formula>
    </cfRule>
  </conditionalFormatting>
  <conditionalFormatting sqref="AF252:AF255">
    <cfRule type="expression" dxfId="7344" priority="4431">
      <formula>$E252="sob"</formula>
    </cfRule>
    <cfRule type="expression" dxfId="7343" priority="4432">
      <formula>$E252="nie"</formula>
    </cfRule>
  </conditionalFormatting>
  <conditionalFormatting sqref="AF252:AF255">
    <cfRule type="timePeriod" dxfId="7342" priority="4427" timePeriod="today">
      <formula>FLOOR(AF252,1)=TODAY()</formula>
    </cfRule>
  </conditionalFormatting>
  <conditionalFormatting sqref="AF252:AF255">
    <cfRule type="cellIs" dxfId="7341" priority="4426" operator="equal">
      <formula>2</formula>
    </cfRule>
  </conditionalFormatting>
  <conditionalFormatting sqref="AF252:AF255">
    <cfRule type="cellIs" dxfId="7340" priority="4425" operator="equal">
      <formula>3</formula>
    </cfRule>
  </conditionalFormatting>
  <conditionalFormatting sqref="AF259:AF262">
    <cfRule type="beginsWith" dxfId="7339" priority="4420" operator="beginsWith" text="S">
      <formula>LEFT(AF259,LEN("S"))="S"</formula>
    </cfRule>
    <cfRule type="containsText" dxfId="7338" priority="4421" operator="containsText" text="D">
      <formula>NOT(ISERROR(SEARCH("D",AF259)))</formula>
    </cfRule>
    <cfRule type="cellIs" dxfId="7337" priority="4422" operator="equal">
      <formula>1</formula>
    </cfRule>
  </conditionalFormatting>
  <conditionalFormatting sqref="AF259:AF262">
    <cfRule type="expression" dxfId="7336" priority="4423">
      <formula>$E259="sob"</formula>
    </cfRule>
    <cfRule type="expression" dxfId="7335" priority="4424">
      <formula>$E259="nie"</formula>
    </cfRule>
  </conditionalFormatting>
  <conditionalFormatting sqref="AF259:AF262">
    <cfRule type="timePeriod" dxfId="7334" priority="4419" timePeriod="today">
      <formula>FLOOR(AF259,1)=TODAY()</formula>
    </cfRule>
  </conditionalFormatting>
  <conditionalFormatting sqref="AF259:AF262">
    <cfRule type="cellIs" dxfId="7333" priority="4418" operator="equal">
      <formula>2</formula>
    </cfRule>
  </conditionalFormatting>
  <conditionalFormatting sqref="AF259:AF262">
    <cfRule type="cellIs" dxfId="7332" priority="4417" operator="equal">
      <formula>3</formula>
    </cfRule>
  </conditionalFormatting>
  <conditionalFormatting sqref="K222">
    <cfRule type="expression" dxfId="7331" priority="4415">
      <formula>$E222="sob"</formula>
    </cfRule>
    <cfRule type="expression" dxfId="7330" priority="4416">
      <formula>$E222="nie"</formula>
    </cfRule>
  </conditionalFormatting>
  <conditionalFormatting sqref="AF9">
    <cfRule type="timePeriod" dxfId="7329" priority="4414" timePeriod="today">
      <formula>FLOOR(AF9,1)=TODAY()</formula>
    </cfRule>
  </conditionalFormatting>
  <conditionalFormatting sqref="L10">
    <cfRule type="beginsWith" dxfId="7328" priority="4409" operator="beginsWith" text="S">
      <formula>LEFT(L10,LEN("S"))="S"</formula>
    </cfRule>
    <cfRule type="containsText" dxfId="7327" priority="4410" operator="containsText" text="D">
      <formula>NOT(ISERROR(SEARCH("D",L10)))</formula>
    </cfRule>
    <cfRule type="cellIs" dxfId="7326" priority="4411" operator="equal">
      <formula>1</formula>
    </cfRule>
  </conditionalFormatting>
  <conditionalFormatting sqref="L10">
    <cfRule type="expression" dxfId="7325" priority="4412">
      <formula>$E10="sob"</formula>
    </cfRule>
    <cfRule type="expression" dxfId="7324" priority="4413">
      <formula>$E10="nie"</formula>
    </cfRule>
  </conditionalFormatting>
  <conditionalFormatting sqref="L10">
    <cfRule type="timePeriod" dxfId="7323" priority="4408" timePeriod="today">
      <formula>FLOOR(L10,1)=TODAY()</formula>
    </cfRule>
  </conditionalFormatting>
  <conditionalFormatting sqref="L10">
    <cfRule type="cellIs" dxfId="7322" priority="4407" operator="equal">
      <formula>2</formula>
    </cfRule>
  </conditionalFormatting>
  <conditionalFormatting sqref="L10">
    <cfRule type="cellIs" dxfId="7321" priority="4406" operator="equal">
      <formula>3</formula>
    </cfRule>
  </conditionalFormatting>
  <conditionalFormatting sqref="I10">
    <cfRule type="beginsWith" dxfId="7320" priority="4401" operator="beginsWith" text="S">
      <formula>LEFT(I10,LEN("S"))="S"</formula>
    </cfRule>
    <cfRule type="containsText" dxfId="7319" priority="4402" operator="containsText" text="D">
      <formula>NOT(ISERROR(SEARCH("D",I10)))</formula>
    </cfRule>
    <cfRule type="cellIs" dxfId="7318" priority="4403" operator="equal">
      <formula>1</formula>
    </cfRule>
  </conditionalFormatting>
  <conditionalFormatting sqref="I10">
    <cfRule type="expression" dxfId="7317" priority="4404">
      <formula>$E10="sob"</formula>
    </cfRule>
    <cfRule type="expression" dxfId="7316" priority="4405">
      <formula>$E10="nie"</formula>
    </cfRule>
  </conditionalFormatting>
  <conditionalFormatting sqref="I10">
    <cfRule type="timePeriod" dxfId="7315" priority="4400" timePeriod="today">
      <formula>FLOOR(I10,1)=TODAY()</formula>
    </cfRule>
  </conditionalFormatting>
  <conditionalFormatting sqref="I10">
    <cfRule type="cellIs" dxfId="7314" priority="4399" operator="equal">
      <formula>2</formula>
    </cfRule>
  </conditionalFormatting>
  <conditionalFormatting sqref="I10">
    <cfRule type="cellIs" dxfId="7313" priority="4398" operator="equal">
      <formula>3</formula>
    </cfRule>
  </conditionalFormatting>
  <conditionalFormatting sqref="V188:V192">
    <cfRule type="beginsWith" dxfId="7312" priority="4393" operator="beginsWith" text="S">
      <formula>LEFT(V188,LEN("S"))="S"</formula>
    </cfRule>
    <cfRule type="containsText" dxfId="7311" priority="4394" operator="containsText" text="D">
      <formula>NOT(ISERROR(SEARCH("D",V188)))</formula>
    </cfRule>
    <cfRule type="cellIs" dxfId="7310" priority="4395" operator="equal">
      <formula>1</formula>
    </cfRule>
  </conditionalFormatting>
  <conditionalFormatting sqref="V188:V192">
    <cfRule type="expression" dxfId="7309" priority="4396">
      <formula>$E188="sob"</formula>
    </cfRule>
    <cfRule type="expression" dxfId="7308" priority="4397">
      <formula>$E188="nie"</formula>
    </cfRule>
  </conditionalFormatting>
  <conditionalFormatting sqref="V188:V192">
    <cfRule type="timePeriod" dxfId="7307" priority="4392" timePeriod="today">
      <formula>FLOOR(V188,1)=TODAY()</formula>
    </cfRule>
  </conditionalFormatting>
  <conditionalFormatting sqref="V188:V192">
    <cfRule type="cellIs" dxfId="7306" priority="4391" operator="equal">
      <formula>2</formula>
    </cfRule>
  </conditionalFormatting>
  <conditionalFormatting sqref="V188:V192">
    <cfRule type="cellIs" dxfId="7305" priority="4390" operator="equal">
      <formula>3</formula>
    </cfRule>
  </conditionalFormatting>
  <conditionalFormatting sqref="V195:V199">
    <cfRule type="beginsWith" dxfId="7304" priority="4385" operator="beginsWith" text="S">
      <formula>LEFT(V195,LEN("S"))="S"</formula>
    </cfRule>
    <cfRule type="containsText" dxfId="7303" priority="4386" operator="containsText" text="D">
      <formula>NOT(ISERROR(SEARCH("D",V195)))</formula>
    </cfRule>
    <cfRule type="cellIs" dxfId="7302" priority="4387" operator="equal">
      <formula>1</formula>
    </cfRule>
  </conditionalFormatting>
  <conditionalFormatting sqref="V195:V199">
    <cfRule type="expression" dxfId="7301" priority="4388">
      <formula>$E195="sob"</formula>
    </cfRule>
    <cfRule type="expression" dxfId="7300" priority="4389">
      <formula>$E195="nie"</formula>
    </cfRule>
  </conditionalFormatting>
  <conditionalFormatting sqref="V195:V199">
    <cfRule type="timePeriod" dxfId="7299" priority="4384" timePeriod="today">
      <formula>FLOOR(V195,1)=TODAY()</formula>
    </cfRule>
  </conditionalFormatting>
  <conditionalFormatting sqref="V195:V199">
    <cfRule type="cellIs" dxfId="7298" priority="4383" operator="equal">
      <formula>2</formula>
    </cfRule>
  </conditionalFormatting>
  <conditionalFormatting sqref="V195:V199">
    <cfRule type="cellIs" dxfId="7297" priority="4382" operator="equal">
      <formula>3</formula>
    </cfRule>
  </conditionalFormatting>
  <conditionalFormatting sqref="G10">
    <cfRule type="beginsWith" dxfId="7296" priority="4377" operator="beginsWith" text="S">
      <formula>LEFT(G10,LEN("S"))="S"</formula>
    </cfRule>
    <cfRule type="containsText" dxfId="7295" priority="4378" operator="containsText" text="D">
      <formula>NOT(ISERROR(SEARCH("D",G10)))</formula>
    </cfRule>
    <cfRule type="cellIs" dxfId="7294" priority="4379" operator="equal">
      <formula>1</formula>
    </cfRule>
  </conditionalFormatting>
  <conditionalFormatting sqref="G10">
    <cfRule type="expression" dxfId="7293" priority="4380">
      <formula>$E10="sob"</formula>
    </cfRule>
    <cfRule type="expression" dxfId="7292" priority="4381">
      <formula>$E10="nie"</formula>
    </cfRule>
  </conditionalFormatting>
  <conditionalFormatting sqref="G10">
    <cfRule type="timePeriod" dxfId="7291" priority="4376" timePeriod="today">
      <formula>FLOOR(G10,1)=TODAY()</formula>
    </cfRule>
  </conditionalFormatting>
  <conditionalFormatting sqref="G10">
    <cfRule type="cellIs" dxfId="7290" priority="4375" operator="equal">
      <formula>2</formula>
    </cfRule>
  </conditionalFormatting>
  <conditionalFormatting sqref="G10">
    <cfRule type="cellIs" dxfId="7289" priority="4374" operator="equal">
      <formula>3</formula>
    </cfRule>
  </conditionalFormatting>
  <conditionalFormatting sqref="T6:T8 T10">
    <cfRule type="beginsWith" dxfId="7288" priority="4369" operator="beginsWith" text="S">
      <formula>LEFT(T6,LEN("S"))="S"</formula>
    </cfRule>
    <cfRule type="containsText" dxfId="7287" priority="4370" operator="containsText" text="D">
      <formula>NOT(ISERROR(SEARCH("D",T6)))</formula>
    </cfRule>
    <cfRule type="cellIs" dxfId="7286" priority="4371" operator="equal">
      <formula>1</formula>
    </cfRule>
  </conditionalFormatting>
  <conditionalFormatting sqref="T6:T8 T10">
    <cfRule type="expression" dxfId="7285" priority="4372">
      <formula>$E6="sob"</formula>
    </cfRule>
    <cfRule type="expression" dxfId="7284" priority="4373">
      <formula>$E6="nie"</formula>
    </cfRule>
  </conditionalFormatting>
  <conditionalFormatting sqref="T6:T8 T10">
    <cfRule type="timePeriod" dxfId="7283" priority="4368" timePeriod="today">
      <formula>FLOOR(T6,1)=TODAY()</formula>
    </cfRule>
  </conditionalFormatting>
  <conditionalFormatting sqref="T6:T8 T10">
    <cfRule type="cellIs" dxfId="7282" priority="4367" operator="equal">
      <formula>2</formula>
    </cfRule>
  </conditionalFormatting>
  <conditionalFormatting sqref="T6:T8 T10">
    <cfRule type="cellIs" dxfId="7281" priority="4366" operator="equal">
      <formula>3</formula>
    </cfRule>
  </conditionalFormatting>
  <conditionalFormatting sqref="T9">
    <cfRule type="beginsWith" dxfId="7280" priority="4361" operator="beginsWith" text="S">
      <formula>LEFT(T9,LEN("S"))="S"</formula>
    </cfRule>
    <cfRule type="containsText" dxfId="7279" priority="4362" operator="containsText" text="D">
      <formula>NOT(ISERROR(SEARCH("D",T9)))</formula>
    </cfRule>
    <cfRule type="cellIs" dxfId="7278" priority="4363" operator="equal">
      <formula>1</formula>
    </cfRule>
  </conditionalFormatting>
  <conditionalFormatting sqref="T9">
    <cfRule type="expression" dxfId="7277" priority="4364">
      <formula>$E9="sob"</formula>
    </cfRule>
    <cfRule type="expression" dxfId="7276" priority="4365">
      <formula>$E9="nie"</formula>
    </cfRule>
  </conditionalFormatting>
  <conditionalFormatting sqref="T9">
    <cfRule type="timePeriod" dxfId="7275" priority="4360" timePeriod="today">
      <formula>FLOOR(T9,1)=TODAY()</formula>
    </cfRule>
  </conditionalFormatting>
  <conditionalFormatting sqref="T9">
    <cfRule type="cellIs" dxfId="7274" priority="4359" operator="equal">
      <formula>2</formula>
    </cfRule>
  </conditionalFormatting>
  <conditionalFormatting sqref="T9">
    <cfRule type="cellIs" dxfId="7273" priority="4358" operator="equal">
      <formula>3</formula>
    </cfRule>
  </conditionalFormatting>
  <conditionalFormatting sqref="S6:S8">
    <cfRule type="beginsWith" dxfId="7272" priority="4353" operator="beginsWith" text="S">
      <formula>LEFT(S6,LEN("S"))="S"</formula>
    </cfRule>
    <cfRule type="containsText" dxfId="7271" priority="4354" operator="containsText" text="D">
      <formula>NOT(ISERROR(SEARCH("D",S6)))</formula>
    </cfRule>
    <cfRule type="cellIs" dxfId="7270" priority="4355" operator="equal">
      <formula>1</formula>
    </cfRule>
  </conditionalFormatting>
  <conditionalFormatting sqref="S6:S8">
    <cfRule type="expression" dxfId="7269" priority="4356">
      <formula>$E6="sob"</formula>
    </cfRule>
    <cfRule type="expression" dxfId="7268" priority="4357">
      <formula>$E6="nie"</formula>
    </cfRule>
  </conditionalFormatting>
  <conditionalFormatting sqref="S6:S8">
    <cfRule type="timePeriod" dxfId="7267" priority="4352" timePeriod="today">
      <formula>FLOOR(S6,1)=TODAY()</formula>
    </cfRule>
  </conditionalFormatting>
  <conditionalFormatting sqref="S6:S8">
    <cfRule type="cellIs" dxfId="7266" priority="4351" operator="equal">
      <formula>2</formula>
    </cfRule>
  </conditionalFormatting>
  <conditionalFormatting sqref="S6:S8">
    <cfRule type="cellIs" dxfId="7265" priority="4350" operator="equal">
      <formula>3</formula>
    </cfRule>
  </conditionalFormatting>
  <conditionalFormatting sqref="S10">
    <cfRule type="beginsWith" dxfId="7264" priority="4345" operator="beginsWith" text="S">
      <formula>LEFT(S10,LEN("S"))="S"</formula>
    </cfRule>
    <cfRule type="containsText" dxfId="7263" priority="4346" operator="containsText" text="D">
      <formula>NOT(ISERROR(SEARCH("D",S10)))</formula>
    </cfRule>
    <cfRule type="cellIs" dxfId="7262" priority="4347" operator="equal">
      <formula>1</formula>
    </cfRule>
  </conditionalFormatting>
  <conditionalFormatting sqref="S10">
    <cfRule type="expression" dxfId="7261" priority="4348">
      <formula>$E10="sob"</formula>
    </cfRule>
    <cfRule type="expression" dxfId="7260" priority="4349">
      <formula>$E10="nie"</formula>
    </cfRule>
  </conditionalFormatting>
  <conditionalFormatting sqref="S10">
    <cfRule type="timePeriod" dxfId="7259" priority="4344" timePeriod="today">
      <formula>FLOOR(S10,1)=TODAY()</formula>
    </cfRule>
  </conditionalFormatting>
  <conditionalFormatting sqref="S10">
    <cfRule type="cellIs" dxfId="7258" priority="4343" operator="equal">
      <formula>2</formula>
    </cfRule>
  </conditionalFormatting>
  <conditionalFormatting sqref="S10">
    <cfRule type="cellIs" dxfId="7257" priority="4342" operator="equal">
      <formula>3</formula>
    </cfRule>
  </conditionalFormatting>
  <conditionalFormatting sqref="V6:V8">
    <cfRule type="beginsWith" dxfId="7256" priority="4337" operator="beginsWith" text="S">
      <formula>LEFT(V6,LEN("S"))="S"</formula>
    </cfRule>
    <cfRule type="containsText" dxfId="7255" priority="4338" operator="containsText" text="D">
      <formula>NOT(ISERROR(SEARCH("D",V6)))</formula>
    </cfRule>
    <cfRule type="cellIs" dxfId="7254" priority="4339" operator="equal">
      <formula>1</formula>
    </cfRule>
  </conditionalFormatting>
  <conditionalFormatting sqref="V6:V8">
    <cfRule type="expression" dxfId="7253" priority="4340">
      <formula>$E6="sob"</formula>
    </cfRule>
    <cfRule type="expression" dxfId="7252" priority="4341">
      <formula>$E6="nie"</formula>
    </cfRule>
  </conditionalFormatting>
  <conditionalFormatting sqref="V6:V8">
    <cfRule type="timePeriod" dxfId="7251" priority="4336" timePeriod="today">
      <formula>FLOOR(V6,1)=TODAY()</formula>
    </cfRule>
  </conditionalFormatting>
  <conditionalFormatting sqref="V6:V8">
    <cfRule type="cellIs" dxfId="7250" priority="4335" operator="equal">
      <formula>2</formula>
    </cfRule>
  </conditionalFormatting>
  <conditionalFormatting sqref="V6:V8">
    <cfRule type="cellIs" dxfId="7249" priority="4334" operator="equal">
      <formula>3</formula>
    </cfRule>
  </conditionalFormatting>
  <conditionalFormatting sqref="V10">
    <cfRule type="beginsWith" dxfId="7248" priority="4329" operator="beginsWith" text="S">
      <formula>LEFT(V10,LEN("S"))="S"</formula>
    </cfRule>
    <cfRule type="containsText" dxfId="7247" priority="4330" operator="containsText" text="D">
      <formula>NOT(ISERROR(SEARCH("D",V10)))</formula>
    </cfRule>
    <cfRule type="cellIs" dxfId="7246" priority="4331" operator="equal">
      <formula>1</formula>
    </cfRule>
  </conditionalFormatting>
  <conditionalFormatting sqref="V10">
    <cfRule type="expression" dxfId="7245" priority="4332">
      <formula>$E10="sob"</formula>
    </cfRule>
    <cfRule type="expression" dxfId="7244" priority="4333">
      <formula>$E10="nie"</formula>
    </cfRule>
  </conditionalFormatting>
  <conditionalFormatting sqref="V10">
    <cfRule type="timePeriod" dxfId="7243" priority="4328" timePeriod="today">
      <formula>FLOOR(V10,1)=TODAY()</formula>
    </cfRule>
  </conditionalFormatting>
  <conditionalFormatting sqref="V10">
    <cfRule type="cellIs" dxfId="7242" priority="4327" operator="equal">
      <formula>2</formula>
    </cfRule>
  </conditionalFormatting>
  <conditionalFormatting sqref="V10">
    <cfRule type="cellIs" dxfId="7241" priority="4326" operator="equal">
      <formula>3</formula>
    </cfRule>
  </conditionalFormatting>
  <conditionalFormatting sqref="W10">
    <cfRule type="beginsWith" dxfId="7240" priority="4321" operator="beginsWith" text="S">
      <formula>LEFT(W10,LEN("S"))="S"</formula>
    </cfRule>
    <cfRule type="containsText" dxfId="7239" priority="4322" operator="containsText" text="D">
      <formula>NOT(ISERROR(SEARCH("D",W10)))</formula>
    </cfRule>
    <cfRule type="cellIs" dxfId="7238" priority="4323" operator="equal">
      <formula>1</formula>
    </cfRule>
  </conditionalFormatting>
  <conditionalFormatting sqref="W10">
    <cfRule type="expression" dxfId="7237" priority="4324">
      <formula>$E10="sob"</formula>
    </cfRule>
    <cfRule type="expression" dxfId="7236" priority="4325">
      <formula>$E10="nie"</formula>
    </cfRule>
  </conditionalFormatting>
  <conditionalFormatting sqref="W10">
    <cfRule type="timePeriod" dxfId="7235" priority="4320" timePeriod="today">
      <formula>FLOOR(W10,1)=TODAY()</formula>
    </cfRule>
  </conditionalFormatting>
  <conditionalFormatting sqref="W10">
    <cfRule type="cellIs" dxfId="7234" priority="4319" operator="equal">
      <formula>2</formula>
    </cfRule>
  </conditionalFormatting>
  <conditionalFormatting sqref="W10">
    <cfRule type="cellIs" dxfId="7233" priority="4318" operator="equal">
      <formula>3</formula>
    </cfRule>
  </conditionalFormatting>
  <conditionalFormatting sqref="R10">
    <cfRule type="beginsWith" dxfId="7232" priority="4313" operator="beginsWith" text="S">
      <formula>LEFT(R10,LEN("S"))="S"</formula>
    </cfRule>
    <cfRule type="containsText" dxfId="7231" priority="4314" operator="containsText" text="D">
      <formula>NOT(ISERROR(SEARCH("D",R10)))</formula>
    </cfRule>
    <cfRule type="cellIs" dxfId="7230" priority="4315" operator="equal">
      <formula>1</formula>
    </cfRule>
  </conditionalFormatting>
  <conditionalFormatting sqref="R10">
    <cfRule type="expression" dxfId="7229" priority="4316">
      <formula>$E10="sob"</formula>
    </cfRule>
    <cfRule type="expression" dxfId="7228" priority="4317">
      <formula>$E10="nie"</formula>
    </cfRule>
  </conditionalFormatting>
  <conditionalFormatting sqref="R10">
    <cfRule type="timePeriod" dxfId="7227" priority="4312" timePeriod="today">
      <formula>FLOOR(R10,1)=TODAY()</formula>
    </cfRule>
  </conditionalFormatting>
  <conditionalFormatting sqref="R10">
    <cfRule type="cellIs" dxfId="7226" priority="4311" operator="equal">
      <formula>2</formula>
    </cfRule>
  </conditionalFormatting>
  <conditionalFormatting sqref="R10">
    <cfRule type="cellIs" dxfId="7225" priority="4310" operator="equal">
      <formula>3</formula>
    </cfRule>
  </conditionalFormatting>
  <conditionalFormatting sqref="U10">
    <cfRule type="beginsWith" dxfId="7224" priority="4305" operator="beginsWith" text="S">
      <formula>LEFT(U10,LEN("S"))="S"</formula>
    </cfRule>
    <cfRule type="containsText" dxfId="7223" priority="4306" operator="containsText" text="D">
      <formula>NOT(ISERROR(SEARCH("D",U10)))</formula>
    </cfRule>
    <cfRule type="cellIs" dxfId="7222" priority="4307" operator="equal">
      <formula>1</formula>
    </cfRule>
  </conditionalFormatting>
  <conditionalFormatting sqref="U10">
    <cfRule type="expression" dxfId="7221" priority="4308">
      <formula>$E10="sob"</formula>
    </cfRule>
    <cfRule type="expression" dxfId="7220" priority="4309">
      <formula>$E10="nie"</formula>
    </cfRule>
  </conditionalFormatting>
  <conditionalFormatting sqref="U10">
    <cfRule type="timePeriod" dxfId="7219" priority="4304" timePeriod="today">
      <formula>FLOOR(U10,1)=TODAY()</formula>
    </cfRule>
  </conditionalFormatting>
  <conditionalFormatting sqref="U10">
    <cfRule type="cellIs" dxfId="7218" priority="4303" operator="equal">
      <formula>2</formula>
    </cfRule>
  </conditionalFormatting>
  <conditionalFormatting sqref="U10">
    <cfRule type="cellIs" dxfId="7217" priority="4302" operator="equal">
      <formula>3</formula>
    </cfRule>
  </conditionalFormatting>
  <conditionalFormatting sqref="J13:J17">
    <cfRule type="beginsWith" dxfId="7216" priority="4297" operator="beginsWith" text="S">
      <formula>LEFT(J13,LEN("S"))="S"</formula>
    </cfRule>
    <cfRule type="containsText" dxfId="7215" priority="4298" operator="containsText" text="D">
      <formula>NOT(ISERROR(SEARCH("D",J13)))</formula>
    </cfRule>
    <cfRule type="cellIs" dxfId="7214" priority="4299" operator="equal">
      <formula>1</formula>
    </cfRule>
  </conditionalFormatting>
  <conditionalFormatting sqref="J13:J17">
    <cfRule type="expression" dxfId="7213" priority="4300">
      <formula>$E13="sob"</formula>
    </cfRule>
    <cfRule type="expression" dxfId="7212" priority="4301">
      <formula>$E13="nie"</formula>
    </cfRule>
  </conditionalFormatting>
  <conditionalFormatting sqref="J13:J17">
    <cfRule type="timePeriod" dxfId="7211" priority="4296" timePeriod="today">
      <formula>FLOOR(J13,1)=TODAY()</formula>
    </cfRule>
  </conditionalFormatting>
  <conditionalFormatting sqref="J13:J17">
    <cfRule type="cellIs" dxfId="7210" priority="4295" operator="equal">
      <formula>2</formula>
    </cfRule>
  </conditionalFormatting>
  <conditionalFormatting sqref="J13:J17">
    <cfRule type="cellIs" dxfId="7209" priority="4294" operator="equal">
      <formula>3</formula>
    </cfRule>
  </conditionalFormatting>
  <conditionalFormatting sqref="J20:J24">
    <cfRule type="beginsWith" dxfId="7208" priority="4289" operator="beginsWith" text="S">
      <formula>LEFT(J20,LEN("S"))="S"</formula>
    </cfRule>
    <cfRule type="containsText" dxfId="7207" priority="4290" operator="containsText" text="D">
      <formula>NOT(ISERROR(SEARCH("D",J20)))</formula>
    </cfRule>
    <cfRule type="cellIs" dxfId="7206" priority="4291" operator="equal">
      <formula>1</formula>
    </cfRule>
  </conditionalFormatting>
  <conditionalFormatting sqref="J20:J24">
    <cfRule type="expression" dxfId="7205" priority="4292">
      <formula>$E20="sob"</formula>
    </cfRule>
    <cfRule type="expression" dxfId="7204" priority="4293">
      <formula>$E20="nie"</formula>
    </cfRule>
  </conditionalFormatting>
  <conditionalFormatting sqref="J20:J24">
    <cfRule type="timePeriod" dxfId="7203" priority="4288" timePeriod="today">
      <formula>FLOOR(J20,1)=TODAY()</formula>
    </cfRule>
  </conditionalFormatting>
  <conditionalFormatting sqref="J20:J24">
    <cfRule type="cellIs" dxfId="7202" priority="4287" operator="equal">
      <formula>2</formula>
    </cfRule>
  </conditionalFormatting>
  <conditionalFormatting sqref="J20:J24">
    <cfRule type="cellIs" dxfId="7201" priority="4286" operator="equal">
      <formula>3</formula>
    </cfRule>
  </conditionalFormatting>
  <conditionalFormatting sqref="J27:J31">
    <cfRule type="beginsWith" dxfId="7200" priority="4281" operator="beginsWith" text="S">
      <formula>LEFT(J27,LEN("S"))="S"</formula>
    </cfRule>
    <cfRule type="containsText" dxfId="7199" priority="4282" operator="containsText" text="D">
      <formula>NOT(ISERROR(SEARCH("D",J27)))</formula>
    </cfRule>
    <cfRule type="cellIs" dxfId="7198" priority="4283" operator="equal">
      <formula>1</formula>
    </cfRule>
  </conditionalFormatting>
  <conditionalFormatting sqref="J27:J31">
    <cfRule type="expression" dxfId="7197" priority="4284">
      <formula>$E27="sob"</formula>
    </cfRule>
    <cfRule type="expression" dxfId="7196" priority="4285">
      <formula>$E27="nie"</formula>
    </cfRule>
  </conditionalFormatting>
  <conditionalFormatting sqref="J27:J31">
    <cfRule type="timePeriod" dxfId="7195" priority="4280" timePeriod="today">
      <formula>FLOOR(J27,1)=TODAY()</formula>
    </cfRule>
  </conditionalFormatting>
  <conditionalFormatting sqref="J27:J31">
    <cfRule type="cellIs" dxfId="7194" priority="4279" operator="equal">
      <formula>2</formula>
    </cfRule>
  </conditionalFormatting>
  <conditionalFormatting sqref="J27:J31">
    <cfRule type="cellIs" dxfId="7193" priority="4278" operator="equal">
      <formula>3</formula>
    </cfRule>
  </conditionalFormatting>
  <conditionalFormatting sqref="V16:V17">
    <cfRule type="beginsWith" dxfId="7192" priority="4273" operator="beginsWith" text="S">
      <formula>LEFT(V16,LEN("S"))="S"</formula>
    </cfRule>
    <cfRule type="containsText" dxfId="7191" priority="4274" operator="containsText" text="D">
      <formula>NOT(ISERROR(SEARCH("D",V16)))</formula>
    </cfRule>
    <cfRule type="cellIs" dxfId="7190" priority="4275" operator="equal">
      <formula>1</formula>
    </cfRule>
  </conditionalFormatting>
  <conditionalFormatting sqref="V16:V17">
    <cfRule type="expression" dxfId="7189" priority="4276">
      <formula>$E16="sob"</formula>
    </cfRule>
    <cfRule type="expression" dxfId="7188" priority="4277">
      <formula>$E16="nie"</formula>
    </cfRule>
  </conditionalFormatting>
  <conditionalFormatting sqref="V16:V17">
    <cfRule type="timePeriod" dxfId="7187" priority="4272" timePeriod="today">
      <formula>FLOOR(V16,1)=TODAY()</formula>
    </cfRule>
  </conditionalFormatting>
  <conditionalFormatting sqref="V16:V17">
    <cfRule type="cellIs" dxfId="7186" priority="4271" operator="equal">
      <formula>2</formula>
    </cfRule>
  </conditionalFormatting>
  <conditionalFormatting sqref="V16:V17">
    <cfRule type="cellIs" dxfId="7185" priority="4270" operator="equal">
      <formula>3</formula>
    </cfRule>
  </conditionalFormatting>
  <conditionalFormatting sqref="V14">
    <cfRule type="beginsWith" dxfId="7184" priority="4265" operator="beginsWith" text="S">
      <formula>LEFT(V14,LEN("S"))="S"</formula>
    </cfRule>
    <cfRule type="containsText" dxfId="7183" priority="4266" operator="containsText" text="D">
      <formula>NOT(ISERROR(SEARCH("D",V14)))</formula>
    </cfRule>
    <cfRule type="cellIs" dxfId="7182" priority="4267" operator="equal">
      <formula>1</formula>
    </cfRule>
  </conditionalFormatting>
  <conditionalFormatting sqref="V14">
    <cfRule type="expression" dxfId="7181" priority="4268">
      <formula>$E14="sob"</formula>
    </cfRule>
    <cfRule type="expression" dxfId="7180" priority="4269">
      <formula>$E14="nie"</formula>
    </cfRule>
  </conditionalFormatting>
  <conditionalFormatting sqref="V14">
    <cfRule type="timePeriod" dxfId="7179" priority="4264" timePeriod="today">
      <formula>FLOOR(V14,1)=TODAY()</formula>
    </cfRule>
  </conditionalFormatting>
  <conditionalFormatting sqref="V14">
    <cfRule type="cellIs" dxfId="7178" priority="4263" operator="equal">
      <formula>2</formula>
    </cfRule>
  </conditionalFormatting>
  <conditionalFormatting sqref="V14">
    <cfRule type="cellIs" dxfId="7177" priority="4262" operator="equal">
      <formula>3</formula>
    </cfRule>
  </conditionalFormatting>
  <conditionalFormatting sqref="V15">
    <cfRule type="beginsWith" dxfId="7176" priority="4257" operator="beginsWith" text="S">
      <formula>LEFT(V15,LEN("S"))="S"</formula>
    </cfRule>
    <cfRule type="containsText" dxfId="7175" priority="4258" operator="containsText" text="D">
      <formula>NOT(ISERROR(SEARCH("D",V15)))</formula>
    </cfRule>
    <cfRule type="cellIs" dxfId="7174" priority="4259" operator="equal">
      <formula>1</formula>
    </cfRule>
  </conditionalFormatting>
  <conditionalFormatting sqref="V15">
    <cfRule type="expression" dxfId="7173" priority="4260">
      <formula>$E15="sob"</formula>
    </cfRule>
    <cfRule type="expression" dxfId="7172" priority="4261">
      <formula>$E15="nie"</formula>
    </cfRule>
  </conditionalFormatting>
  <conditionalFormatting sqref="V15">
    <cfRule type="timePeriod" dxfId="7171" priority="4256" timePeriod="today">
      <formula>FLOOR(V15,1)=TODAY()</formula>
    </cfRule>
  </conditionalFormatting>
  <conditionalFormatting sqref="V15">
    <cfRule type="cellIs" dxfId="7170" priority="4255" operator="equal">
      <formula>2</formula>
    </cfRule>
  </conditionalFormatting>
  <conditionalFormatting sqref="V15">
    <cfRule type="cellIs" dxfId="7169" priority="4254" operator="equal">
      <formula>3</formula>
    </cfRule>
  </conditionalFormatting>
  <conditionalFormatting sqref="AB13:AB17">
    <cfRule type="beginsWith" dxfId="7168" priority="4249" operator="beginsWith" text="S">
      <formula>LEFT(AB13,LEN("S"))="S"</formula>
    </cfRule>
    <cfRule type="containsText" dxfId="7167" priority="4250" operator="containsText" text="D">
      <formula>NOT(ISERROR(SEARCH("D",AB13)))</formula>
    </cfRule>
    <cfRule type="cellIs" dxfId="7166" priority="4251" operator="equal">
      <formula>1</formula>
    </cfRule>
  </conditionalFormatting>
  <conditionalFormatting sqref="AB13:AB17">
    <cfRule type="expression" dxfId="7165" priority="4252">
      <formula>$E13="sob"</formula>
    </cfRule>
    <cfRule type="expression" dxfId="7164" priority="4253">
      <formula>$E13="nie"</formula>
    </cfRule>
  </conditionalFormatting>
  <conditionalFormatting sqref="AB13:AB17">
    <cfRule type="timePeriod" dxfId="7163" priority="4248" timePeriod="today">
      <formula>FLOOR(AB13,1)=TODAY()</formula>
    </cfRule>
  </conditionalFormatting>
  <conditionalFormatting sqref="AB13:AB17">
    <cfRule type="cellIs" dxfId="7162" priority="4247" operator="equal">
      <formula>2</formula>
    </cfRule>
  </conditionalFormatting>
  <conditionalFormatting sqref="AB13:AB17">
    <cfRule type="cellIs" dxfId="7161" priority="4246" operator="equal">
      <formula>3</formula>
    </cfRule>
  </conditionalFormatting>
  <conditionalFormatting sqref="AB20:AB23">
    <cfRule type="beginsWith" dxfId="7160" priority="4241" operator="beginsWith" text="S">
      <formula>LEFT(AB20,LEN("S"))="S"</formula>
    </cfRule>
    <cfRule type="containsText" dxfId="7159" priority="4242" operator="containsText" text="D">
      <formula>NOT(ISERROR(SEARCH("D",AB20)))</formula>
    </cfRule>
    <cfRule type="cellIs" dxfId="7158" priority="4243" operator="equal">
      <formula>1</formula>
    </cfRule>
  </conditionalFormatting>
  <conditionalFormatting sqref="AB20:AB23">
    <cfRule type="expression" dxfId="7157" priority="4244">
      <formula>$E20="sob"</formula>
    </cfRule>
    <cfRule type="expression" dxfId="7156" priority="4245">
      <formula>$E20="nie"</formula>
    </cfRule>
  </conditionalFormatting>
  <conditionalFormatting sqref="AB20:AB23">
    <cfRule type="timePeriod" dxfId="7155" priority="4240" timePeriod="today">
      <formula>FLOOR(AB20,1)=TODAY()</formula>
    </cfRule>
  </conditionalFormatting>
  <conditionalFormatting sqref="AB20:AB23">
    <cfRule type="cellIs" dxfId="7154" priority="4239" operator="equal">
      <formula>2</formula>
    </cfRule>
  </conditionalFormatting>
  <conditionalFormatting sqref="AB20:AB23">
    <cfRule type="cellIs" dxfId="7153" priority="4238" operator="equal">
      <formula>3</formula>
    </cfRule>
  </conditionalFormatting>
  <conditionalFormatting sqref="AB6:AB8">
    <cfRule type="beginsWith" dxfId="7152" priority="4233" operator="beginsWith" text="S">
      <formula>LEFT(AB6,LEN("S"))="S"</formula>
    </cfRule>
    <cfRule type="containsText" dxfId="7151" priority="4234" operator="containsText" text="D">
      <formula>NOT(ISERROR(SEARCH("D",AB6)))</formula>
    </cfRule>
    <cfRule type="cellIs" dxfId="7150" priority="4235" operator="equal">
      <formula>1</formula>
    </cfRule>
  </conditionalFormatting>
  <conditionalFormatting sqref="AB6:AB8">
    <cfRule type="expression" dxfId="7149" priority="4236">
      <formula>$E6="sob"</formula>
    </cfRule>
    <cfRule type="expression" dxfId="7148" priority="4237">
      <formula>$E6="nie"</formula>
    </cfRule>
  </conditionalFormatting>
  <conditionalFormatting sqref="AB6:AB8">
    <cfRule type="timePeriod" dxfId="7147" priority="4232" timePeriod="today">
      <formula>FLOOR(AB6,1)=TODAY()</formula>
    </cfRule>
  </conditionalFormatting>
  <conditionalFormatting sqref="AB6:AB8">
    <cfRule type="cellIs" dxfId="7146" priority="4231" operator="equal">
      <formula>2</formula>
    </cfRule>
  </conditionalFormatting>
  <conditionalFormatting sqref="AB6:AB8">
    <cfRule type="cellIs" dxfId="7145" priority="4230" operator="equal">
      <formula>3</formula>
    </cfRule>
  </conditionalFormatting>
  <conditionalFormatting sqref="V20:V24">
    <cfRule type="beginsWith" dxfId="7144" priority="4225" operator="beginsWith" text="S">
      <formula>LEFT(V20,LEN("S"))="S"</formula>
    </cfRule>
    <cfRule type="containsText" dxfId="7143" priority="4226" operator="containsText" text="D">
      <formula>NOT(ISERROR(SEARCH("D",V20)))</formula>
    </cfRule>
    <cfRule type="cellIs" dxfId="7142" priority="4227" operator="equal">
      <formula>1</formula>
    </cfRule>
  </conditionalFormatting>
  <conditionalFormatting sqref="V20:V24">
    <cfRule type="expression" dxfId="7141" priority="4228">
      <formula>$E20="sob"</formula>
    </cfRule>
    <cfRule type="expression" dxfId="7140" priority="4229">
      <formula>$E20="nie"</formula>
    </cfRule>
  </conditionalFormatting>
  <conditionalFormatting sqref="V20:V24">
    <cfRule type="timePeriod" dxfId="7139" priority="4224" timePeriod="today">
      <formula>FLOOR(V20,1)=TODAY()</formula>
    </cfRule>
  </conditionalFormatting>
  <conditionalFormatting sqref="V20:V24">
    <cfRule type="cellIs" dxfId="7138" priority="4223" operator="equal">
      <formula>2</formula>
    </cfRule>
  </conditionalFormatting>
  <conditionalFormatting sqref="V20:V24">
    <cfRule type="cellIs" dxfId="7137" priority="4222" operator="equal">
      <formula>3</formula>
    </cfRule>
  </conditionalFormatting>
  <conditionalFormatting sqref="M13:M17">
    <cfRule type="beginsWith" dxfId="7136" priority="4217" operator="beginsWith" text="S">
      <formula>LEFT(M13,LEN("S"))="S"</formula>
    </cfRule>
    <cfRule type="containsText" dxfId="7135" priority="4218" operator="containsText" text="D">
      <formula>NOT(ISERROR(SEARCH("D",M13)))</formula>
    </cfRule>
    <cfRule type="cellIs" dxfId="7134" priority="4219" operator="equal">
      <formula>1</formula>
    </cfRule>
  </conditionalFormatting>
  <conditionalFormatting sqref="M13:M17">
    <cfRule type="expression" dxfId="7133" priority="4220">
      <formula>$E13="sob"</formula>
    </cfRule>
    <cfRule type="expression" dxfId="7132" priority="4221">
      <formula>$E13="nie"</formula>
    </cfRule>
  </conditionalFormatting>
  <conditionalFormatting sqref="M13:M17">
    <cfRule type="timePeriod" dxfId="7131" priority="4216" timePeriod="today">
      <formula>FLOOR(M13,1)=TODAY()</formula>
    </cfRule>
  </conditionalFormatting>
  <conditionalFormatting sqref="M13:M17">
    <cfRule type="cellIs" dxfId="7130" priority="4215" operator="equal">
      <formula>2</formula>
    </cfRule>
  </conditionalFormatting>
  <conditionalFormatting sqref="M13:M17">
    <cfRule type="cellIs" dxfId="7129" priority="4214" operator="equal">
      <formula>3</formula>
    </cfRule>
  </conditionalFormatting>
  <conditionalFormatting sqref="M20:M23">
    <cfRule type="beginsWith" dxfId="7128" priority="4209" operator="beginsWith" text="S">
      <formula>LEFT(M20,LEN("S"))="S"</formula>
    </cfRule>
    <cfRule type="containsText" dxfId="7127" priority="4210" operator="containsText" text="D">
      <formula>NOT(ISERROR(SEARCH("D",M20)))</formula>
    </cfRule>
    <cfRule type="cellIs" dxfId="7126" priority="4211" operator="equal">
      <formula>1</formula>
    </cfRule>
  </conditionalFormatting>
  <conditionalFormatting sqref="M20:M23">
    <cfRule type="expression" dxfId="7125" priority="4212">
      <formula>$E20="sob"</formula>
    </cfRule>
    <cfRule type="expression" dxfId="7124" priority="4213">
      <formula>$E20="nie"</formula>
    </cfRule>
  </conditionalFormatting>
  <conditionalFormatting sqref="M20:M23">
    <cfRule type="timePeriod" dxfId="7123" priority="4208" timePeriod="today">
      <formula>FLOOR(M20,1)=TODAY()</formula>
    </cfRule>
  </conditionalFormatting>
  <conditionalFormatting sqref="M20:M23">
    <cfRule type="cellIs" dxfId="7122" priority="4207" operator="equal">
      <formula>2</formula>
    </cfRule>
  </conditionalFormatting>
  <conditionalFormatting sqref="M20:M23">
    <cfRule type="cellIs" dxfId="7121" priority="4206" operator="equal">
      <formula>3</formula>
    </cfRule>
  </conditionalFormatting>
  <conditionalFormatting sqref="M27:M31">
    <cfRule type="beginsWith" dxfId="7120" priority="4201" operator="beginsWith" text="S">
      <formula>LEFT(M27,LEN("S"))="S"</formula>
    </cfRule>
    <cfRule type="containsText" dxfId="7119" priority="4202" operator="containsText" text="D">
      <formula>NOT(ISERROR(SEARCH("D",M27)))</formula>
    </cfRule>
    <cfRule type="cellIs" dxfId="7118" priority="4203" operator="equal">
      <formula>1</formula>
    </cfRule>
  </conditionalFormatting>
  <conditionalFormatting sqref="M27:M31">
    <cfRule type="expression" dxfId="7117" priority="4204">
      <formula>$E27="sob"</formula>
    </cfRule>
    <cfRule type="expression" dxfId="7116" priority="4205">
      <formula>$E27="nie"</formula>
    </cfRule>
  </conditionalFormatting>
  <conditionalFormatting sqref="M27:M31">
    <cfRule type="timePeriod" dxfId="7115" priority="4200" timePeriod="today">
      <formula>FLOOR(M27,1)=TODAY()</formula>
    </cfRule>
  </conditionalFormatting>
  <conditionalFormatting sqref="M27:M31">
    <cfRule type="cellIs" dxfId="7114" priority="4199" operator="equal">
      <formula>2</formula>
    </cfRule>
  </conditionalFormatting>
  <conditionalFormatting sqref="M27:M31">
    <cfRule type="cellIs" dxfId="7113" priority="4198" operator="equal">
      <formula>3</formula>
    </cfRule>
  </conditionalFormatting>
  <conditionalFormatting sqref="U20:U24">
    <cfRule type="beginsWith" dxfId="7112" priority="4193" operator="beginsWith" text="S">
      <formula>LEFT(U20,LEN("S"))="S"</formula>
    </cfRule>
    <cfRule type="containsText" dxfId="7111" priority="4194" operator="containsText" text="D">
      <formula>NOT(ISERROR(SEARCH("D",U20)))</formula>
    </cfRule>
    <cfRule type="cellIs" dxfId="7110" priority="4195" operator="equal">
      <formula>1</formula>
    </cfRule>
  </conditionalFormatting>
  <conditionalFormatting sqref="U20:U24">
    <cfRule type="expression" dxfId="7109" priority="4196">
      <formula>$E20="sob"</formula>
    </cfRule>
    <cfRule type="expression" dxfId="7108" priority="4197">
      <formula>$E20="nie"</formula>
    </cfRule>
  </conditionalFormatting>
  <conditionalFormatting sqref="U20:U24">
    <cfRule type="timePeriod" dxfId="7107" priority="4192" timePeriod="today">
      <formula>FLOOR(U20,1)=TODAY()</formula>
    </cfRule>
  </conditionalFormatting>
  <conditionalFormatting sqref="U20:U24">
    <cfRule type="cellIs" dxfId="7106" priority="4191" operator="equal">
      <formula>2</formula>
    </cfRule>
  </conditionalFormatting>
  <conditionalFormatting sqref="U20:U24">
    <cfRule type="cellIs" dxfId="7105" priority="4190" operator="equal">
      <formula>3</formula>
    </cfRule>
  </conditionalFormatting>
  <conditionalFormatting sqref="M24">
    <cfRule type="beginsWith" dxfId="7104" priority="4185" operator="beginsWith" text="S">
      <formula>LEFT(M24,LEN("S"))="S"</formula>
    </cfRule>
    <cfRule type="containsText" dxfId="7103" priority="4186" operator="containsText" text="D">
      <formula>NOT(ISERROR(SEARCH("D",M24)))</formula>
    </cfRule>
    <cfRule type="cellIs" dxfId="7102" priority="4187" operator="equal">
      <formula>1</formula>
    </cfRule>
  </conditionalFormatting>
  <conditionalFormatting sqref="M24">
    <cfRule type="expression" dxfId="7101" priority="4188">
      <formula>$E24="sob"</formula>
    </cfRule>
    <cfRule type="expression" dxfId="7100" priority="4189">
      <formula>$E24="nie"</formula>
    </cfRule>
  </conditionalFormatting>
  <conditionalFormatting sqref="M24">
    <cfRule type="timePeriod" dxfId="7099" priority="4184" timePeriod="today">
      <formula>FLOOR(M24,1)=TODAY()</formula>
    </cfRule>
  </conditionalFormatting>
  <conditionalFormatting sqref="M24">
    <cfRule type="cellIs" dxfId="7098" priority="4183" operator="equal">
      <formula>2</formula>
    </cfRule>
  </conditionalFormatting>
  <conditionalFormatting sqref="M24">
    <cfRule type="cellIs" dxfId="7097" priority="4182" operator="equal">
      <formula>3</formula>
    </cfRule>
  </conditionalFormatting>
  <conditionalFormatting sqref="Z21">
    <cfRule type="beginsWith" dxfId="7096" priority="4177" operator="beginsWith" text="S">
      <formula>LEFT(Z21,LEN("S"))="S"</formula>
    </cfRule>
    <cfRule type="containsText" dxfId="7095" priority="4178" operator="containsText" text="D">
      <formula>NOT(ISERROR(SEARCH("D",Z21)))</formula>
    </cfRule>
    <cfRule type="cellIs" dxfId="7094" priority="4179" operator="equal">
      <formula>1</formula>
    </cfRule>
  </conditionalFormatting>
  <conditionalFormatting sqref="Z21">
    <cfRule type="expression" dxfId="7093" priority="4180">
      <formula>$E21="sob"</formula>
    </cfRule>
    <cfRule type="expression" dxfId="7092" priority="4181">
      <formula>$E21="nie"</formula>
    </cfRule>
  </conditionalFormatting>
  <conditionalFormatting sqref="Z21">
    <cfRule type="timePeriod" dxfId="7091" priority="4176" timePeriod="today">
      <formula>FLOOR(Z21,1)=TODAY()</formula>
    </cfRule>
  </conditionalFormatting>
  <conditionalFormatting sqref="Z21">
    <cfRule type="cellIs" dxfId="7090" priority="4175" operator="equal">
      <formula>2</formula>
    </cfRule>
  </conditionalFormatting>
  <conditionalFormatting sqref="Z21">
    <cfRule type="cellIs" dxfId="7089" priority="4174" operator="equal">
      <formula>3</formula>
    </cfRule>
  </conditionalFormatting>
  <conditionalFormatting sqref="Z22">
    <cfRule type="beginsWith" dxfId="7088" priority="4169" operator="beginsWith" text="S">
      <formula>LEFT(Z22,LEN("S"))="S"</formula>
    </cfRule>
    <cfRule type="containsText" dxfId="7087" priority="4170" operator="containsText" text="D">
      <formula>NOT(ISERROR(SEARCH("D",Z22)))</formula>
    </cfRule>
    <cfRule type="cellIs" dxfId="7086" priority="4171" operator="equal">
      <formula>1</formula>
    </cfRule>
  </conditionalFormatting>
  <conditionalFormatting sqref="Z22">
    <cfRule type="expression" dxfId="7085" priority="4172">
      <formula>$E22="sob"</formula>
    </cfRule>
    <cfRule type="expression" dxfId="7084" priority="4173">
      <formula>$E22="nie"</formula>
    </cfRule>
  </conditionalFormatting>
  <conditionalFormatting sqref="Z22">
    <cfRule type="timePeriod" dxfId="7083" priority="4168" timePeriod="today">
      <formula>FLOOR(Z22,1)=TODAY()</formula>
    </cfRule>
  </conditionalFormatting>
  <conditionalFormatting sqref="Z22">
    <cfRule type="cellIs" dxfId="7082" priority="4167" operator="equal">
      <formula>2</formula>
    </cfRule>
  </conditionalFormatting>
  <conditionalFormatting sqref="Z22">
    <cfRule type="cellIs" dxfId="7081" priority="4166" operator="equal">
      <formula>3</formula>
    </cfRule>
  </conditionalFormatting>
  <conditionalFormatting sqref="Z23">
    <cfRule type="beginsWith" dxfId="7080" priority="4161" operator="beginsWith" text="S">
      <formula>LEFT(Z23,LEN("S"))="S"</formula>
    </cfRule>
    <cfRule type="containsText" dxfId="7079" priority="4162" operator="containsText" text="D">
      <formula>NOT(ISERROR(SEARCH("D",Z23)))</formula>
    </cfRule>
    <cfRule type="cellIs" dxfId="7078" priority="4163" operator="equal">
      <formula>1</formula>
    </cfRule>
  </conditionalFormatting>
  <conditionalFormatting sqref="Z23">
    <cfRule type="expression" dxfId="7077" priority="4164">
      <formula>$E23="sob"</formula>
    </cfRule>
    <cfRule type="expression" dxfId="7076" priority="4165">
      <formula>$E23="nie"</formula>
    </cfRule>
  </conditionalFormatting>
  <conditionalFormatting sqref="Z23">
    <cfRule type="timePeriod" dxfId="7075" priority="4160" timePeriod="today">
      <formula>FLOOR(Z23,1)=TODAY()</formula>
    </cfRule>
  </conditionalFormatting>
  <conditionalFormatting sqref="Z23">
    <cfRule type="cellIs" dxfId="7074" priority="4159" operator="equal">
      <formula>2</formula>
    </cfRule>
  </conditionalFormatting>
  <conditionalFormatting sqref="Z23">
    <cfRule type="cellIs" dxfId="7073" priority="4158" operator="equal">
      <formula>3</formula>
    </cfRule>
  </conditionalFormatting>
  <conditionalFormatting sqref="Z24">
    <cfRule type="beginsWith" dxfId="7072" priority="4153" operator="beginsWith" text="S">
      <formula>LEFT(Z24,LEN("S"))="S"</formula>
    </cfRule>
    <cfRule type="containsText" dxfId="7071" priority="4154" operator="containsText" text="D">
      <formula>NOT(ISERROR(SEARCH("D",Z24)))</formula>
    </cfRule>
    <cfRule type="cellIs" dxfId="7070" priority="4155" operator="equal">
      <formula>1</formula>
    </cfRule>
  </conditionalFormatting>
  <conditionalFormatting sqref="Z24">
    <cfRule type="expression" dxfId="7069" priority="4156">
      <formula>$E24="sob"</formula>
    </cfRule>
    <cfRule type="expression" dxfId="7068" priority="4157">
      <formula>$E24="nie"</formula>
    </cfRule>
  </conditionalFormatting>
  <conditionalFormatting sqref="Z24">
    <cfRule type="timePeriod" dxfId="7067" priority="4152" timePeriod="today">
      <formula>FLOOR(Z24,1)=TODAY()</formula>
    </cfRule>
  </conditionalFormatting>
  <conditionalFormatting sqref="Z24">
    <cfRule type="cellIs" dxfId="7066" priority="4151" operator="equal">
      <formula>2</formula>
    </cfRule>
  </conditionalFormatting>
  <conditionalFormatting sqref="Z24">
    <cfRule type="cellIs" dxfId="7065" priority="4150" operator="equal">
      <formula>3</formula>
    </cfRule>
  </conditionalFormatting>
  <conditionalFormatting sqref="Z28">
    <cfRule type="beginsWith" dxfId="7064" priority="4145" operator="beginsWith" text="S">
      <formula>LEFT(Z28,LEN("S"))="S"</formula>
    </cfRule>
    <cfRule type="containsText" dxfId="7063" priority="4146" operator="containsText" text="D">
      <formula>NOT(ISERROR(SEARCH("D",Z28)))</formula>
    </cfRule>
    <cfRule type="cellIs" dxfId="7062" priority="4147" operator="equal">
      <formula>1</formula>
    </cfRule>
  </conditionalFormatting>
  <conditionalFormatting sqref="Z28">
    <cfRule type="expression" dxfId="7061" priority="4148">
      <formula>$E28="sob"</formula>
    </cfRule>
    <cfRule type="expression" dxfId="7060" priority="4149">
      <formula>$E28="nie"</formula>
    </cfRule>
  </conditionalFormatting>
  <conditionalFormatting sqref="Z28">
    <cfRule type="timePeriod" dxfId="7059" priority="4144" timePeriod="today">
      <formula>FLOOR(Z28,1)=TODAY()</formula>
    </cfRule>
  </conditionalFormatting>
  <conditionalFormatting sqref="Z28">
    <cfRule type="cellIs" dxfId="7058" priority="4143" operator="equal">
      <formula>2</formula>
    </cfRule>
  </conditionalFormatting>
  <conditionalFormatting sqref="Z28">
    <cfRule type="cellIs" dxfId="7057" priority="4142" operator="equal">
      <formula>3</formula>
    </cfRule>
  </conditionalFormatting>
  <conditionalFormatting sqref="AB24">
    <cfRule type="beginsWith" dxfId="7056" priority="4137" operator="beginsWith" text="S">
      <formula>LEFT(AB24,LEN("S"))="S"</formula>
    </cfRule>
    <cfRule type="containsText" dxfId="7055" priority="4138" operator="containsText" text="D">
      <formula>NOT(ISERROR(SEARCH("D",AB24)))</formula>
    </cfRule>
    <cfRule type="cellIs" dxfId="7054" priority="4139" operator="equal">
      <formula>1</formula>
    </cfRule>
  </conditionalFormatting>
  <conditionalFormatting sqref="AB24">
    <cfRule type="expression" dxfId="7053" priority="4140">
      <formula>$E24="sob"</formula>
    </cfRule>
    <cfRule type="expression" dxfId="7052" priority="4141">
      <formula>$E24="nie"</formula>
    </cfRule>
  </conditionalFormatting>
  <conditionalFormatting sqref="AB24">
    <cfRule type="timePeriod" dxfId="7051" priority="4136" timePeriod="today">
      <formula>FLOOR(AB24,1)=TODAY()</formula>
    </cfRule>
  </conditionalFormatting>
  <conditionalFormatting sqref="AB24">
    <cfRule type="cellIs" dxfId="7050" priority="4135" operator="equal">
      <formula>2</formula>
    </cfRule>
  </conditionalFormatting>
  <conditionalFormatting sqref="AB24">
    <cfRule type="cellIs" dxfId="7049" priority="4134" operator="equal">
      <formula>3</formula>
    </cfRule>
  </conditionalFormatting>
  <conditionalFormatting sqref="AB27:AB31">
    <cfRule type="beginsWith" dxfId="7048" priority="4129" operator="beginsWith" text="S">
      <formula>LEFT(AB27,LEN("S"))="S"</formula>
    </cfRule>
    <cfRule type="containsText" dxfId="7047" priority="4130" operator="containsText" text="D">
      <formula>NOT(ISERROR(SEARCH("D",AB27)))</formula>
    </cfRule>
    <cfRule type="cellIs" dxfId="7046" priority="4131" operator="equal">
      <formula>1</formula>
    </cfRule>
  </conditionalFormatting>
  <conditionalFormatting sqref="AB27:AB31">
    <cfRule type="expression" dxfId="7045" priority="4132">
      <formula>$E27="sob"</formula>
    </cfRule>
    <cfRule type="expression" dxfId="7044" priority="4133">
      <formula>$E27="nie"</formula>
    </cfRule>
  </conditionalFormatting>
  <conditionalFormatting sqref="AB27:AB31">
    <cfRule type="timePeriod" dxfId="7043" priority="4128" timePeriod="today">
      <formula>FLOOR(AB27,1)=TODAY()</formula>
    </cfRule>
  </conditionalFormatting>
  <conditionalFormatting sqref="AB27:AB31">
    <cfRule type="cellIs" dxfId="7042" priority="4127" operator="equal">
      <formula>2</formula>
    </cfRule>
  </conditionalFormatting>
  <conditionalFormatting sqref="AB27:AB31">
    <cfRule type="cellIs" dxfId="7041" priority="4126" operator="equal">
      <formula>3</formula>
    </cfRule>
  </conditionalFormatting>
  <conditionalFormatting sqref="Z29">
    <cfRule type="beginsWith" dxfId="7040" priority="4121" operator="beginsWith" text="S">
      <formula>LEFT(Z29,LEN("S"))="S"</formula>
    </cfRule>
    <cfRule type="containsText" dxfId="7039" priority="4122" operator="containsText" text="D">
      <formula>NOT(ISERROR(SEARCH("D",Z29)))</formula>
    </cfRule>
    <cfRule type="cellIs" dxfId="7038" priority="4123" operator="equal">
      <formula>1</formula>
    </cfRule>
  </conditionalFormatting>
  <conditionalFormatting sqref="Z29">
    <cfRule type="expression" dxfId="7037" priority="4124">
      <formula>$E29="sob"</formula>
    </cfRule>
    <cfRule type="expression" dxfId="7036" priority="4125">
      <formula>$E29="nie"</formula>
    </cfRule>
  </conditionalFormatting>
  <conditionalFormatting sqref="Z29">
    <cfRule type="timePeriod" dxfId="7035" priority="4120" timePeriod="today">
      <formula>FLOOR(Z29,1)=TODAY()</formula>
    </cfRule>
  </conditionalFormatting>
  <conditionalFormatting sqref="Z29">
    <cfRule type="cellIs" dxfId="7034" priority="4119" operator="equal">
      <formula>2</formula>
    </cfRule>
  </conditionalFormatting>
  <conditionalFormatting sqref="Z29">
    <cfRule type="cellIs" dxfId="7033" priority="4118" operator="equal">
      <formula>3</formula>
    </cfRule>
  </conditionalFormatting>
  <conditionalFormatting sqref="Z27">
    <cfRule type="beginsWith" dxfId="7032" priority="4113" operator="beginsWith" text="S">
      <formula>LEFT(Z27,LEN("S"))="S"</formula>
    </cfRule>
    <cfRule type="containsText" dxfId="7031" priority="4114" operator="containsText" text="D">
      <formula>NOT(ISERROR(SEARCH("D",Z27)))</formula>
    </cfRule>
    <cfRule type="cellIs" dxfId="7030" priority="4115" operator="equal">
      <formula>1</formula>
    </cfRule>
  </conditionalFormatting>
  <conditionalFormatting sqref="Z27">
    <cfRule type="expression" dxfId="7029" priority="4116">
      <formula>$E27="sob"</formula>
    </cfRule>
    <cfRule type="expression" dxfId="7028" priority="4117">
      <formula>$E27="nie"</formula>
    </cfRule>
  </conditionalFormatting>
  <conditionalFormatting sqref="Z27">
    <cfRule type="timePeriod" dxfId="7027" priority="4112" timePeriod="today">
      <formula>FLOOR(Z27,1)=TODAY()</formula>
    </cfRule>
  </conditionalFormatting>
  <conditionalFormatting sqref="Z27">
    <cfRule type="cellIs" dxfId="7026" priority="4111" operator="equal">
      <formula>2</formula>
    </cfRule>
  </conditionalFormatting>
  <conditionalFormatting sqref="Z27">
    <cfRule type="cellIs" dxfId="7025" priority="4110" operator="equal">
      <formula>3</formula>
    </cfRule>
  </conditionalFormatting>
  <conditionalFormatting sqref="V27:V31">
    <cfRule type="beginsWith" dxfId="7024" priority="4105" operator="beginsWith" text="S">
      <formula>LEFT(V27,LEN("S"))="S"</formula>
    </cfRule>
    <cfRule type="containsText" dxfId="7023" priority="4106" operator="containsText" text="D">
      <formula>NOT(ISERROR(SEARCH("D",V27)))</formula>
    </cfRule>
    <cfRule type="cellIs" dxfId="7022" priority="4107" operator="equal">
      <formula>1</formula>
    </cfRule>
  </conditionalFormatting>
  <conditionalFormatting sqref="V27:V31">
    <cfRule type="expression" dxfId="7021" priority="4108">
      <formula>$E27="sob"</formula>
    </cfRule>
    <cfRule type="expression" dxfId="7020" priority="4109">
      <formula>$E27="nie"</formula>
    </cfRule>
  </conditionalFormatting>
  <conditionalFormatting sqref="V27:V31">
    <cfRule type="timePeriod" dxfId="7019" priority="4104" timePeriod="today">
      <formula>FLOOR(V27,1)=TODAY()</formula>
    </cfRule>
  </conditionalFormatting>
  <conditionalFormatting sqref="V27:V31">
    <cfRule type="cellIs" dxfId="7018" priority="4103" operator="equal">
      <formula>2</formula>
    </cfRule>
  </conditionalFormatting>
  <conditionalFormatting sqref="V27:V31">
    <cfRule type="cellIs" dxfId="7017" priority="4102" operator="equal">
      <formula>3</formula>
    </cfRule>
  </conditionalFormatting>
  <conditionalFormatting sqref="Z31">
    <cfRule type="beginsWith" dxfId="7016" priority="4097" operator="beginsWith" text="S">
      <formula>LEFT(Z31,LEN("S"))="S"</formula>
    </cfRule>
    <cfRule type="containsText" dxfId="7015" priority="4098" operator="containsText" text="D">
      <formula>NOT(ISERROR(SEARCH("D",Z31)))</formula>
    </cfRule>
    <cfRule type="cellIs" dxfId="7014" priority="4099" operator="equal">
      <formula>1</formula>
    </cfRule>
  </conditionalFormatting>
  <conditionalFormatting sqref="Z31">
    <cfRule type="expression" dxfId="7013" priority="4100">
      <formula>$E31="sob"</formula>
    </cfRule>
    <cfRule type="expression" dxfId="7012" priority="4101">
      <formula>$E31="nie"</formula>
    </cfRule>
  </conditionalFormatting>
  <conditionalFormatting sqref="Z31">
    <cfRule type="timePeriod" dxfId="7011" priority="4096" timePeriod="today">
      <formula>FLOOR(Z31,1)=TODAY()</formula>
    </cfRule>
  </conditionalFormatting>
  <conditionalFormatting sqref="Z31">
    <cfRule type="cellIs" dxfId="7010" priority="4095" operator="equal">
      <formula>2</formula>
    </cfRule>
  </conditionalFormatting>
  <conditionalFormatting sqref="Z31">
    <cfRule type="cellIs" dxfId="7009" priority="4094" operator="equal">
      <formula>3</formula>
    </cfRule>
  </conditionalFormatting>
  <conditionalFormatting sqref="Z30">
    <cfRule type="beginsWith" dxfId="7008" priority="4089" operator="beginsWith" text="S">
      <formula>LEFT(Z30,LEN("S"))="S"</formula>
    </cfRule>
    <cfRule type="containsText" dxfId="7007" priority="4090" operator="containsText" text="D">
      <formula>NOT(ISERROR(SEARCH("D",Z30)))</formula>
    </cfRule>
    <cfRule type="cellIs" dxfId="7006" priority="4091" operator="equal">
      <formula>1</formula>
    </cfRule>
  </conditionalFormatting>
  <conditionalFormatting sqref="Z30">
    <cfRule type="expression" dxfId="7005" priority="4092">
      <formula>$E30="sob"</formula>
    </cfRule>
    <cfRule type="expression" dxfId="7004" priority="4093">
      <formula>$E30="nie"</formula>
    </cfRule>
  </conditionalFormatting>
  <conditionalFormatting sqref="Z30">
    <cfRule type="timePeriod" dxfId="7003" priority="4088" timePeriod="today">
      <formula>FLOOR(Z30,1)=TODAY()</formula>
    </cfRule>
  </conditionalFormatting>
  <conditionalFormatting sqref="Z30">
    <cfRule type="cellIs" dxfId="7002" priority="4087" operator="equal">
      <formula>2</formula>
    </cfRule>
  </conditionalFormatting>
  <conditionalFormatting sqref="Z30">
    <cfRule type="cellIs" dxfId="7001" priority="4086" operator="equal">
      <formula>3</formula>
    </cfRule>
  </conditionalFormatting>
  <conditionalFormatting sqref="M34:M38">
    <cfRule type="beginsWith" dxfId="7000" priority="4081" operator="beginsWith" text="S">
      <formula>LEFT(M34,LEN("S"))="S"</formula>
    </cfRule>
    <cfRule type="containsText" dxfId="6999" priority="4082" operator="containsText" text="D">
      <formula>NOT(ISERROR(SEARCH("D",M34)))</formula>
    </cfRule>
    <cfRule type="cellIs" dxfId="6998" priority="4083" operator="equal">
      <formula>1</formula>
    </cfRule>
  </conditionalFormatting>
  <conditionalFormatting sqref="M34:M38">
    <cfRule type="expression" dxfId="6997" priority="4084">
      <formula>$E34="sob"</formula>
    </cfRule>
    <cfRule type="expression" dxfId="6996" priority="4085">
      <formula>$E34="nie"</formula>
    </cfRule>
  </conditionalFormatting>
  <conditionalFormatting sqref="M34:M38">
    <cfRule type="timePeriod" dxfId="6995" priority="4080" timePeriod="today">
      <formula>FLOOR(M34,1)=TODAY()</formula>
    </cfRule>
  </conditionalFormatting>
  <conditionalFormatting sqref="M34:M38">
    <cfRule type="cellIs" dxfId="6994" priority="4079" operator="equal">
      <formula>2</formula>
    </cfRule>
  </conditionalFormatting>
  <conditionalFormatting sqref="M34:M38">
    <cfRule type="cellIs" dxfId="6993" priority="4078" operator="equal">
      <formula>3</formula>
    </cfRule>
  </conditionalFormatting>
  <conditionalFormatting sqref="Z34">
    <cfRule type="beginsWith" dxfId="6992" priority="4073" operator="beginsWith" text="S">
      <formula>LEFT(Z34,LEN("S"))="S"</formula>
    </cfRule>
    <cfRule type="containsText" dxfId="6991" priority="4074" operator="containsText" text="D">
      <formula>NOT(ISERROR(SEARCH("D",Z34)))</formula>
    </cfRule>
    <cfRule type="cellIs" dxfId="6990" priority="4075" operator="equal">
      <formula>1</formula>
    </cfRule>
  </conditionalFormatting>
  <conditionalFormatting sqref="Z34">
    <cfRule type="expression" dxfId="6989" priority="4076">
      <formula>$E34="sob"</formula>
    </cfRule>
    <cfRule type="expression" dxfId="6988" priority="4077">
      <formula>$E34="nie"</formula>
    </cfRule>
  </conditionalFormatting>
  <conditionalFormatting sqref="Z34">
    <cfRule type="timePeriod" dxfId="6987" priority="4072" timePeriod="today">
      <formula>FLOOR(Z34,1)=TODAY()</formula>
    </cfRule>
  </conditionalFormatting>
  <conditionalFormatting sqref="Z34">
    <cfRule type="cellIs" dxfId="6986" priority="4071" operator="equal">
      <formula>2</formula>
    </cfRule>
  </conditionalFormatting>
  <conditionalFormatting sqref="Z34">
    <cfRule type="cellIs" dxfId="6985" priority="4070" operator="equal">
      <formula>3</formula>
    </cfRule>
  </conditionalFormatting>
  <conditionalFormatting sqref="Z35">
    <cfRule type="beginsWith" dxfId="6984" priority="4065" operator="beginsWith" text="S">
      <formula>LEFT(Z35,LEN("S"))="S"</formula>
    </cfRule>
    <cfRule type="containsText" dxfId="6983" priority="4066" operator="containsText" text="D">
      <formula>NOT(ISERROR(SEARCH("D",Z35)))</formula>
    </cfRule>
    <cfRule type="cellIs" dxfId="6982" priority="4067" operator="equal">
      <formula>1</formula>
    </cfRule>
  </conditionalFormatting>
  <conditionalFormatting sqref="Z35">
    <cfRule type="expression" dxfId="6981" priority="4068">
      <formula>$E35="sob"</formula>
    </cfRule>
    <cfRule type="expression" dxfId="6980" priority="4069">
      <formula>$E35="nie"</formula>
    </cfRule>
  </conditionalFormatting>
  <conditionalFormatting sqref="Z35">
    <cfRule type="timePeriod" dxfId="6979" priority="4064" timePeriod="today">
      <formula>FLOOR(Z35,1)=TODAY()</formula>
    </cfRule>
  </conditionalFormatting>
  <conditionalFormatting sqref="Z35">
    <cfRule type="cellIs" dxfId="6978" priority="4063" operator="equal">
      <formula>2</formula>
    </cfRule>
  </conditionalFormatting>
  <conditionalFormatting sqref="Z35">
    <cfRule type="cellIs" dxfId="6977" priority="4062" operator="equal">
      <formula>3</formula>
    </cfRule>
  </conditionalFormatting>
  <conditionalFormatting sqref="V35:V37">
    <cfRule type="beginsWith" dxfId="6976" priority="4057" operator="beginsWith" text="S">
      <formula>LEFT(V35,LEN("S"))="S"</formula>
    </cfRule>
    <cfRule type="containsText" dxfId="6975" priority="4058" operator="containsText" text="D">
      <formula>NOT(ISERROR(SEARCH("D",V35)))</formula>
    </cfRule>
    <cfRule type="cellIs" dxfId="6974" priority="4059" operator="equal">
      <formula>1</formula>
    </cfRule>
  </conditionalFormatting>
  <conditionalFormatting sqref="V35:V37">
    <cfRule type="expression" dxfId="6973" priority="4060">
      <formula>$E35="sob"</formula>
    </cfRule>
    <cfRule type="expression" dxfId="6972" priority="4061">
      <formula>$E35="nie"</formula>
    </cfRule>
  </conditionalFormatting>
  <conditionalFormatting sqref="V35:V37">
    <cfRule type="timePeriod" dxfId="6971" priority="4056" timePeriod="today">
      <formula>FLOOR(V35,1)=TODAY()</formula>
    </cfRule>
  </conditionalFormatting>
  <conditionalFormatting sqref="V35:V37">
    <cfRule type="cellIs" dxfId="6970" priority="4055" operator="equal">
      <formula>2</formula>
    </cfRule>
  </conditionalFormatting>
  <conditionalFormatting sqref="V35:V37">
    <cfRule type="cellIs" dxfId="6969" priority="4054" operator="equal">
      <formula>3</formula>
    </cfRule>
  </conditionalFormatting>
  <conditionalFormatting sqref="U27:U31">
    <cfRule type="beginsWith" dxfId="6968" priority="4049" operator="beginsWith" text="S">
      <formula>LEFT(U27,LEN("S"))="S"</formula>
    </cfRule>
    <cfRule type="containsText" dxfId="6967" priority="4050" operator="containsText" text="D">
      <formula>NOT(ISERROR(SEARCH("D",U27)))</formula>
    </cfRule>
    <cfRule type="cellIs" dxfId="6966" priority="4051" operator="equal">
      <formula>1</formula>
    </cfRule>
  </conditionalFormatting>
  <conditionalFormatting sqref="U27:U31">
    <cfRule type="expression" dxfId="6965" priority="4052">
      <formula>$E27="sob"</formula>
    </cfRule>
    <cfRule type="expression" dxfId="6964" priority="4053">
      <formula>$E27="nie"</formula>
    </cfRule>
  </conditionalFormatting>
  <conditionalFormatting sqref="U27:U31">
    <cfRule type="timePeriod" dxfId="6963" priority="4048" timePeriod="today">
      <formula>FLOOR(U27,1)=TODAY()</formula>
    </cfRule>
  </conditionalFormatting>
  <conditionalFormatting sqref="U27:U31">
    <cfRule type="cellIs" dxfId="6962" priority="4047" operator="equal">
      <formula>2</formula>
    </cfRule>
  </conditionalFormatting>
  <conditionalFormatting sqref="U27:U31">
    <cfRule type="cellIs" dxfId="6961" priority="4046" operator="equal">
      <formula>3</formula>
    </cfRule>
  </conditionalFormatting>
  <conditionalFormatting sqref="U34:U38">
    <cfRule type="beginsWith" dxfId="6960" priority="4041" operator="beginsWith" text="S">
      <formula>LEFT(U34,LEN("S"))="S"</formula>
    </cfRule>
    <cfRule type="containsText" dxfId="6959" priority="4042" operator="containsText" text="D">
      <formula>NOT(ISERROR(SEARCH("D",U34)))</formula>
    </cfRule>
    <cfRule type="cellIs" dxfId="6958" priority="4043" operator="equal">
      <formula>1</formula>
    </cfRule>
  </conditionalFormatting>
  <conditionalFormatting sqref="U34:U38">
    <cfRule type="expression" dxfId="6957" priority="4044">
      <formula>$E34="sob"</formula>
    </cfRule>
    <cfRule type="expression" dxfId="6956" priority="4045">
      <formula>$E34="nie"</formula>
    </cfRule>
  </conditionalFormatting>
  <conditionalFormatting sqref="U34:U38">
    <cfRule type="timePeriod" dxfId="6955" priority="4040" timePeriod="today">
      <formula>FLOOR(U34,1)=TODAY()</formula>
    </cfRule>
  </conditionalFormatting>
  <conditionalFormatting sqref="U34:U38">
    <cfRule type="cellIs" dxfId="6954" priority="4039" operator="equal">
      <formula>2</formula>
    </cfRule>
  </conditionalFormatting>
  <conditionalFormatting sqref="U34:U38">
    <cfRule type="cellIs" dxfId="6953" priority="4038" operator="equal">
      <formula>3</formula>
    </cfRule>
  </conditionalFormatting>
  <conditionalFormatting sqref="U41:U45">
    <cfRule type="beginsWith" dxfId="6952" priority="4033" operator="beginsWith" text="S">
      <formula>LEFT(U41,LEN("S"))="S"</formula>
    </cfRule>
    <cfRule type="containsText" dxfId="6951" priority="4034" operator="containsText" text="D">
      <formula>NOT(ISERROR(SEARCH("D",U41)))</formula>
    </cfRule>
    <cfRule type="cellIs" dxfId="6950" priority="4035" operator="equal">
      <formula>1</formula>
    </cfRule>
  </conditionalFormatting>
  <conditionalFormatting sqref="U41:U45">
    <cfRule type="expression" dxfId="6949" priority="4036">
      <formula>$E41="sob"</formula>
    </cfRule>
    <cfRule type="expression" dxfId="6948" priority="4037">
      <formula>$E41="nie"</formula>
    </cfRule>
  </conditionalFormatting>
  <conditionalFormatting sqref="U41:U45">
    <cfRule type="timePeriod" dxfId="6947" priority="4032" timePeriod="today">
      <formula>FLOOR(U41,1)=TODAY()</formula>
    </cfRule>
  </conditionalFormatting>
  <conditionalFormatting sqref="U41:U45">
    <cfRule type="cellIs" dxfId="6946" priority="4031" operator="equal">
      <formula>2</formula>
    </cfRule>
  </conditionalFormatting>
  <conditionalFormatting sqref="U41:U45">
    <cfRule type="cellIs" dxfId="6945" priority="4030" operator="equal">
      <formula>3</formula>
    </cfRule>
  </conditionalFormatting>
  <conditionalFormatting sqref="Z36">
    <cfRule type="beginsWith" dxfId="6944" priority="4025" operator="beginsWith" text="S">
      <formula>LEFT(Z36,LEN("S"))="S"</formula>
    </cfRule>
    <cfRule type="containsText" dxfId="6943" priority="4026" operator="containsText" text="D">
      <formula>NOT(ISERROR(SEARCH("D",Z36)))</formula>
    </cfRule>
    <cfRule type="cellIs" dxfId="6942" priority="4027" operator="equal">
      <formula>1</formula>
    </cfRule>
  </conditionalFormatting>
  <conditionalFormatting sqref="Z36">
    <cfRule type="expression" dxfId="6941" priority="4028">
      <formula>$E36="sob"</formula>
    </cfRule>
    <cfRule type="expression" dxfId="6940" priority="4029">
      <formula>$E36="nie"</formula>
    </cfRule>
  </conditionalFormatting>
  <conditionalFormatting sqref="Z36">
    <cfRule type="timePeriod" dxfId="6939" priority="4024" timePeriod="today">
      <formula>FLOOR(Z36,1)=TODAY()</formula>
    </cfRule>
  </conditionalFormatting>
  <conditionalFormatting sqref="Z36">
    <cfRule type="cellIs" dxfId="6938" priority="4023" operator="equal">
      <formula>2</formula>
    </cfRule>
  </conditionalFormatting>
  <conditionalFormatting sqref="Z36">
    <cfRule type="cellIs" dxfId="6937" priority="4022" operator="equal">
      <formula>3</formula>
    </cfRule>
  </conditionalFormatting>
  <conditionalFormatting sqref="Z37">
    <cfRule type="beginsWith" dxfId="6936" priority="4017" operator="beginsWith" text="S">
      <formula>LEFT(Z37,LEN("S"))="S"</formula>
    </cfRule>
    <cfRule type="containsText" dxfId="6935" priority="4018" operator="containsText" text="D">
      <formula>NOT(ISERROR(SEARCH("D",Z37)))</formula>
    </cfRule>
    <cfRule type="cellIs" dxfId="6934" priority="4019" operator="equal">
      <formula>1</formula>
    </cfRule>
  </conditionalFormatting>
  <conditionalFormatting sqref="Z37">
    <cfRule type="expression" dxfId="6933" priority="4020">
      <formula>$E37="sob"</formula>
    </cfRule>
    <cfRule type="expression" dxfId="6932" priority="4021">
      <formula>$E37="nie"</formula>
    </cfRule>
  </conditionalFormatting>
  <conditionalFormatting sqref="Z37">
    <cfRule type="timePeriod" dxfId="6931" priority="4016" timePeriod="today">
      <formula>FLOOR(Z37,1)=TODAY()</formula>
    </cfRule>
  </conditionalFormatting>
  <conditionalFormatting sqref="Z37">
    <cfRule type="cellIs" dxfId="6930" priority="4015" operator="equal">
      <formula>2</formula>
    </cfRule>
  </conditionalFormatting>
  <conditionalFormatting sqref="Z37">
    <cfRule type="cellIs" dxfId="6929" priority="4014" operator="equal">
      <formula>3</formula>
    </cfRule>
  </conditionalFormatting>
  <conditionalFormatting sqref="Z38">
    <cfRule type="beginsWith" dxfId="6928" priority="4009" operator="beginsWith" text="S">
      <formula>LEFT(Z38,LEN("S"))="S"</formula>
    </cfRule>
    <cfRule type="containsText" dxfId="6927" priority="4010" operator="containsText" text="D">
      <formula>NOT(ISERROR(SEARCH("D",Z38)))</formula>
    </cfRule>
    <cfRule type="cellIs" dxfId="6926" priority="4011" operator="equal">
      <formula>1</formula>
    </cfRule>
  </conditionalFormatting>
  <conditionalFormatting sqref="Z38">
    <cfRule type="expression" dxfId="6925" priority="4012">
      <formula>$E38="sob"</formula>
    </cfRule>
    <cfRule type="expression" dxfId="6924" priority="4013">
      <formula>$E38="nie"</formula>
    </cfRule>
  </conditionalFormatting>
  <conditionalFormatting sqref="Z38">
    <cfRule type="timePeriod" dxfId="6923" priority="4008" timePeriod="today">
      <formula>FLOOR(Z38,1)=TODAY()</formula>
    </cfRule>
  </conditionalFormatting>
  <conditionalFormatting sqref="Z38">
    <cfRule type="cellIs" dxfId="6922" priority="4007" operator="equal">
      <formula>2</formula>
    </cfRule>
  </conditionalFormatting>
  <conditionalFormatting sqref="Z38">
    <cfRule type="cellIs" dxfId="6921" priority="4006" operator="equal">
      <formula>3</formula>
    </cfRule>
  </conditionalFormatting>
  <conditionalFormatting sqref="Z43">
    <cfRule type="beginsWith" dxfId="6920" priority="4001" operator="beginsWith" text="S">
      <formula>LEFT(Z43,LEN("S"))="S"</formula>
    </cfRule>
    <cfRule type="containsText" dxfId="6919" priority="4002" operator="containsText" text="D">
      <formula>NOT(ISERROR(SEARCH("D",Z43)))</formula>
    </cfRule>
    <cfRule type="cellIs" dxfId="6918" priority="4003" operator="equal">
      <formula>1</formula>
    </cfRule>
  </conditionalFormatting>
  <conditionalFormatting sqref="Z43">
    <cfRule type="expression" dxfId="6917" priority="4004">
      <formula>$E43="sob"</formula>
    </cfRule>
    <cfRule type="expression" dxfId="6916" priority="4005">
      <formula>$E43="nie"</formula>
    </cfRule>
  </conditionalFormatting>
  <conditionalFormatting sqref="Z43">
    <cfRule type="timePeriod" dxfId="6915" priority="4000" timePeriod="today">
      <formula>FLOOR(Z43,1)=TODAY()</formula>
    </cfRule>
  </conditionalFormatting>
  <conditionalFormatting sqref="Z43">
    <cfRule type="cellIs" dxfId="6914" priority="3999" operator="equal">
      <formula>2</formula>
    </cfRule>
  </conditionalFormatting>
  <conditionalFormatting sqref="Z43">
    <cfRule type="cellIs" dxfId="6913" priority="3998" operator="equal">
      <formula>3</formula>
    </cfRule>
  </conditionalFormatting>
  <conditionalFormatting sqref="V41:V45">
    <cfRule type="beginsWith" dxfId="6912" priority="3993" operator="beginsWith" text="S">
      <formula>LEFT(V41,LEN("S"))="S"</formula>
    </cfRule>
    <cfRule type="containsText" dxfId="6911" priority="3994" operator="containsText" text="D">
      <formula>NOT(ISERROR(SEARCH("D",V41)))</formula>
    </cfRule>
    <cfRule type="cellIs" dxfId="6910" priority="3995" operator="equal">
      <formula>1</formula>
    </cfRule>
  </conditionalFormatting>
  <conditionalFormatting sqref="V41:V45">
    <cfRule type="expression" dxfId="6909" priority="3996">
      <formula>$E41="sob"</formula>
    </cfRule>
    <cfRule type="expression" dxfId="6908" priority="3997">
      <formula>$E41="nie"</formula>
    </cfRule>
  </conditionalFormatting>
  <conditionalFormatting sqref="V41:V45">
    <cfRule type="timePeriod" dxfId="6907" priority="3992" timePeriod="today">
      <formula>FLOOR(V41,1)=TODAY()</formula>
    </cfRule>
  </conditionalFormatting>
  <conditionalFormatting sqref="V41:V45">
    <cfRule type="cellIs" dxfId="6906" priority="3991" operator="equal">
      <formula>2</formula>
    </cfRule>
  </conditionalFormatting>
  <conditionalFormatting sqref="V41:V45">
    <cfRule type="cellIs" dxfId="6905" priority="3990" operator="equal">
      <formula>3</formula>
    </cfRule>
  </conditionalFormatting>
  <conditionalFormatting sqref="Z41">
    <cfRule type="beginsWith" dxfId="6904" priority="3985" operator="beginsWith" text="S">
      <formula>LEFT(Z41,LEN("S"))="S"</formula>
    </cfRule>
    <cfRule type="containsText" dxfId="6903" priority="3986" operator="containsText" text="D">
      <formula>NOT(ISERROR(SEARCH("D",Z41)))</formula>
    </cfRule>
    <cfRule type="cellIs" dxfId="6902" priority="3987" operator="equal">
      <formula>1</formula>
    </cfRule>
  </conditionalFormatting>
  <conditionalFormatting sqref="Z41">
    <cfRule type="expression" dxfId="6901" priority="3988">
      <formula>$E41="sob"</formula>
    </cfRule>
    <cfRule type="expression" dxfId="6900" priority="3989">
      <formula>$E41="nie"</formula>
    </cfRule>
  </conditionalFormatting>
  <conditionalFormatting sqref="Z41">
    <cfRule type="timePeriod" dxfId="6899" priority="3984" timePeriod="today">
      <formula>FLOOR(Z41,1)=TODAY()</formula>
    </cfRule>
  </conditionalFormatting>
  <conditionalFormatting sqref="Z41">
    <cfRule type="cellIs" dxfId="6898" priority="3983" operator="equal">
      <formula>2</formula>
    </cfRule>
  </conditionalFormatting>
  <conditionalFormatting sqref="Z41">
    <cfRule type="cellIs" dxfId="6897" priority="3982" operator="equal">
      <formula>3</formula>
    </cfRule>
  </conditionalFormatting>
  <conditionalFormatting sqref="M41:M45">
    <cfRule type="beginsWith" dxfId="6896" priority="3977" operator="beginsWith" text="S">
      <formula>LEFT(M41,LEN("S"))="S"</formula>
    </cfRule>
    <cfRule type="containsText" dxfId="6895" priority="3978" operator="containsText" text="D">
      <formula>NOT(ISERROR(SEARCH("D",M41)))</formula>
    </cfRule>
    <cfRule type="cellIs" dxfId="6894" priority="3979" operator="equal">
      <formula>1</formula>
    </cfRule>
  </conditionalFormatting>
  <conditionalFormatting sqref="M41:M45">
    <cfRule type="expression" dxfId="6893" priority="3980">
      <formula>$E41="sob"</formula>
    </cfRule>
    <cfRule type="expression" dxfId="6892" priority="3981">
      <formula>$E41="nie"</formula>
    </cfRule>
  </conditionalFormatting>
  <conditionalFormatting sqref="M41:M45">
    <cfRule type="timePeriod" dxfId="6891" priority="3976" timePeriod="today">
      <formula>FLOOR(M41,1)=TODAY()</formula>
    </cfRule>
  </conditionalFormatting>
  <conditionalFormatting sqref="M41:M45">
    <cfRule type="cellIs" dxfId="6890" priority="3975" operator="equal">
      <formula>2</formula>
    </cfRule>
  </conditionalFormatting>
  <conditionalFormatting sqref="M41:M45">
    <cfRule type="cellIs" dxfId="6889" priority="3974" operator="equal">
      <formula>3</formula>
    </cfRule>
  </conditionalFormatting>
  <conditionalFormatting sqref="Z42">
    <cfRule type="beginsWith" dxfId="6888" priority="3969" operator="beginsWith" text="S">
      <formula>LEFT(Z42,LEN("S"))="S"</formula>
    </cfRule>
    <cfRule type="containsText" dxfId="6887" priority="3970" operator="containsText" text="D">
      <formula>NOT(ISERROR(SEARCH("D",Z42)))</formula>
    </cfRule>
    <cfRule type="cellIs" dxfId="6886" priority="3971" operator="equal">
      <formula>1</formula>
    </cfRule>
  </conditionalFormatting>
  <conditionalFormatting sqref="Z42">
    <cfRule type="expression" dxfId="6885" priority="3972">
      <formula>$E42="sob"</formula>
    </cfRule>
    <cfRule type="expression" dxfId="6884" priority="3973">
      <formula>$E42="nie"</formula>
    </cfRule>
  </conditionalFormatting>
  <conditionalFormatting sqref="Z42">
    <cfRule type="timePeriod" dxfId="6883" priority="3968" timePeriod="today">
      <formula>FLOOR(Z42,1)=TODAY()</formula>
    </cfRule>
  </conditionalFormatting>
  <conditionalFormatting sqref="Z42">
    <cfRule type="cellIs" dxfId="6882" priority="3967" operator="equal">
      <formula>2</formula>
    </cfRule>
  </conditionalFormatting>
  <conditionalFormatting sqref="Z42">
    <cfRule type="cellIs" dxfId="6881" priority="3966" operator="equal">
      <formula>3</formula>
    </cfRule>
  </conditionalFormatting>
  <conditionalFormatting sqref="V48:V49 V51:V52">
    <cfRule type="beginsWith" dxfId="6880" priority="3961" operator="beginsWith" text="S">
      <formula>LEFT(V48,LEN("S"))="S"</formula>
    </cfRule>
    <cfRule type="containsText" dxfId="6879" priority="3962" operator="containsText" text="D">
      <formula>NOT(ISERROR(SEARCH("D",V48)))</formula>
    </cfRule>
    <cfRule type="cellIs" dxfId="6878" priority="3963" operator="equal">
      <formula>1</formula>
    </cfRule>
  </conditionalFormatting>
  <conditionalFormatting sqref="V48:V49 V51:V52">
    <cfRule type="expression" dxfId="6877" priority="3964">
      <formula>$E48="sob"</formula>
    </cfRule>
    <cfRule type="expression" dxfId="6876" priority="3965">
      <formula>$E48="nie"</formula>
    </cfRule>
  </conditionalFormatting>
  <conditionalFormatting sqref="V48:V49 V51:V52">
    <cfRule type="timePeriod" dxfId="6875" priority="3960" timePeriod="today">
      <formula>FLOOR(V48,1)=TODAY()</formula>
    </cfRule>
  </conditionalFormatting>
  <conditionalFormatting sqref="V48:V49 V51:V52">
    <cfRule type="cellIs" dxfId="6874" priority="3959" operator="equal">
      <formula>2</formula>
    </cfRule>
  </conditionalFormatting>
  <conditionalFormatting sqref="V48:V49 V51:V52">
    <cfRule type="cellIs" dxfId="6873" priority="3958" operator="equal">
      <formula>3</formula>
    </cfRule>
  </conditionalFormatting>
  <conditionalFormatting sqref="Z44">
    <cfRule type="beginsWith" dxfId="6872" priority="3953" operator="beginsWith" text="S">
      <formula>LEFT(Z44,LEN("S"))="S"</formula>
    </cfRule>
    <cfRule type="containsText" dxfId="6871" priority="3954" operator="containsText" text="D">
      <formula>NOT(ISERROR(SEARCH("D",Z44)))</formula>
    </cfRule>
    <cfRule type="cellIs" dxfId="6870" priority="3955" operator="equal">
      <formula>1</formula>
    </cfRule>
  </conditionalFormatting>
  <conditionalFormatting sqref="Z44">
    <cfRule type="expression" dxfId="6869" priority="3956">
      <formula>$E44="sob"</formula>
    </cfRule>
    <cfRule type="expression" dxfId="6868" priority="3957">
      <formula>$E44="nie"</formula>
    </cfRule>
  </conditionalFormatting>
  <conditionalFormatting sqref="Z44">
    <cfRule type="timePeriod" dxfId="6867" priority="3952" timePeriod="today">
      <formula>FLOOR(Z44,1)=TODAY()</formula>
    </cfRule>
  </conditionalFormatting>
  <conditionalFormatting sqref="Z44">
    <cfRule type="cellIs" dxfId="6866" priority="3951" operator="equal">
      <formula>2</formula>
    </cfRule>
  </conditionalFormatting>
  <conditionalFormatting sqref="Z44">
    <cfRule type="cellIs" dxfId="6865" priority="3950" operator="equal">
      <formula>3</formula>
    </cfRule>
  </conditionalFormatting>
  <conditionalFormatting sqref="V62:V66">
    <cfRule type="beginsWith" dxfId="6864" priority="3945" operator="beginsWith" text="S">
      <formula>LEFT(V62,LEN("S"))="S"</formula>
    </cfRule>
    <cfRule type="containsText" dxfId="6863" priority="3946" operator="containsText" text="D">
      <formula>NOT(ISERROR(SEARCH("D",V62)))</formula>
    </cfRule>
    <cfRule type="cellIs" dxfId="6862" priority="3947" operator="equal">
      <formula>1</formula>
    </cfRule>
  </conditionalFormatting>
  <conditionalFormatting sqref="V62:V66">
    <cfRule type="expression" dxfId="6861" priority="3948">
      <formula>$E62="sob"</formula>
    </cfRule>
    <cfRule type="expression" dxfId="6860" priority="3949">
      <formula>$E62="nie"</formula>
    </cfRule>
  </conditionalFormatting>
  <conditionalFormatting sqref="V62:V66">
    <cfRule type="timePeriod" dxfId="6859" priority="3944" timePeriod="today">
      <formula>FLOOR(V62,1)=TODAY()</formula>
    </cfRule>
  </conditionalFormatting>
  <conditionalFormatting sqref="V62:V66">
    <cfRule type="cellIs" dxfId="6858" priority="3943" operator="equal">
      <formula>2</formula>
    </cfRule>
  </conditionalFormatting>
  <conditionalFormatting sqref="V62:V66">
    <cfRule type="cellIs" dxfId="6857" priority="3942" operator="equal">
      <formula>3</formula>
    </cfRule>
  </conditionalFormatting>
  <conditionalFormatting sqref="J41:J45">
    <cfRule type="beginsWith" dxfId="6856" priority="3937" operator="beginsWith" text="S">
      <formula>LEFT(J41,LEN("S"))="S"</formula>
    </cfRule>
    <cfRule type="containsText" dxfId="6855" priority="3938" operator="containsText" text="D">
      <formula>NOT(ISERROR(SEARCH("D",J41)))</formula>
    </cfRule>
    <cfRule type="cellIs" dxfId="6854" priority="3939" operator="equal">
      <formula>1</formula>
    </cfRule>
  </conditionalFormatting>
  <conditionalFormatting sqref="J41:J45">
    <cfRule type="expression" dxfId="6853" priority="3940">
      <formula>$E41="sob"</formula>
    </cfRule>
    <cfRule type="expression" dxfId="6852" priority="3941">
      <formula>$E41="nie"</formula>
    </cfRule>
  </conditionalFormatting>
  <conditionalFormatting sqref="J41:J45">
    <cfRule type="timePeriod" dxfId="6851" priority="3936" timePeriod="today">
      <formula>FLOOR(J41,1)=TODAY()</formula>
    </cfRule>
  </conditionalFormatting>
  <conditionalFormatting sqref="J41:J45">
    <cfRule type="cellIs" dxfId="6850" priority="3935" operator="equal">
      <formula>2</formula>
    </cfRule>
  </conditionalFormatting>
  <conditionalFormatting sqref="J41:J45">
    <cfRule type="cellIs" dxfId="6849" priority="3934" operator="equal">
      <formula>3</formula>
    </cfRule>
  </conditionalFormatting>
  <conditionalFormatting sqref="J49:J52">
    <cfRule type="beginsWith" dxfId="6848" priority="3929" operator="beginsWith" text="S">
      <formula>LEFT(J49,LEN("S"))="S"</formula>
    </cfRule>
    <cfRule type="containsText" dxfId="6847" priority="3930" operator="containsText" text="D">
      <formula>NOT(ISERROR(SEARCH("D",J49)))</formula>
    </cfRule>
    <cfRule type="cellIs" dxfId="6846" priority="3931" operator="equal">
      <formula>1</formula>
    </cfRule>
  </conditionalFormatting>
  <conditionalFormatting sqref="J49:J52">
    <cfRule type="expression" dxfId="6845" priority="3932">
      <formula>$E49="sob"</formula>
    </cfRule>
    <cfRule type="expression" dxfId="6844" priority="3933">
      <formula>$E49="nie"</formula>
    </cfRule>
  </conditionalFormatting>
  <conditionalFormatting sqref="J49:J52">
    <cfRule type="timePeriod" dxfId="6843" priority="3928" timePeriod="today">
      <formula>FLOOR(J49,1)=TODAY()</formula>
    </cfRule>
  </conditionalFormatting>
  <conditionalFormatting sqref="J49:J52">
    <cfRule type="cellIs" dxfId="6842" priority="3927" operator="equal">
      <formula>2</formula>
    </cfRule>
  </conditionalFormatting>
  <conditionalFormatting sqref="J49:J52">
    <cfRule type="cellIs" dxfId="6841" priority="3926" operator="equal">
      <formula>3</formula>
    </cfRule>
  </conditionalFormatting>
  <conditionalFormatting sqref="J55:J59">
    <cfRule type="beginsWith" dxfId="6840" priority="3921" operator="beginsWith" text="S">
      <formula>LEFT(J55,LEN("S"))="S"</formula>
    </cfRule>
    <cfRule type="containsText" dxfId="6839" priority="3922" operator="containsText" text="D">
      <formula>NOT(ISERROR(SEARCH("D",J55)))</formula>
    </cfRule>
    <cfRule type="cellIs" dxfId="6838" priority="3923" operator="equal">
      <formula>1</formula>
    </cfRule>
  </conditionalFormatting>
  <conditionalFormatting sqref="J55:J59">
    <cfRule type="expression" dxfId="6837" priority="3924">
      <formula>$E55="sob"</formula>
    </cfRule>
    <cfRule type="expression" dxfId="6836" priority="3925">
      <formula>$E55="nie"</formula>
    </cfRule>
  </conditionalFormatting>
  <conditionalFormatting sqref="J55:J59">
    <cfRule type="timePeriod" dxfId="6835" priority="3920" timePeriod="today">
      <formula>FLOOR(J55,1)=TODAY()</formula>
    </cfRule>
  </conditionalFormatting>
  <conditionalFormatting sqref="J55:J59">
    <cfRule type="cellIs" dxfId="6834" priority="3919" operator="equal">
      <formula>2</formula>
    </cfRule>
  </conditionalFormatting>
  <conditionalFormatting sqref="J55:J59">
    <cfRule type="cellIs" dxfId="6833" priority="3918" operator="equal">
      <formula>3</formula>
    </cfRule>
  </conditionalFormatting>
  <conditionalFormatting sqref="J62:J66">
    <cfRule type="beginsWith" dxfId="6832" priority="3913" operator="beginsWith" text="S">
      <formula>LEFT(J62,LEN("S"))="S"</formula>
    </cfRule>
    <cfRule type="containsText" dxfId="6831" priority="3914" operator="containsText" text="D">
      <formula>NOT(ISERROR(SEARCH("D",J62)))</formula>
    </cfRule>
    <cfRule type="cellIs" dxfId="6830" priority="3915" operator="equal">
      <formula>1</formula>
    </cfRule>
  </conditionalFormatting>
  <conditionalFormatting sqref="J62:J66">
    <cfRule type="expression" dxfId="6829" priority="3916">
      <formula>$E62="sob"</formula>
    </cfRule>
    <cfRule type="expression" dxfId="6828" priority="3917">
      <formula>$E62="nie"</formula>
    </cfRule>
  </conditionalFormatting>
  <conditionalFormatting sqref="J62:J66">
    <cfRule type="timePeriod" dxfId="6827" priority="3912" timePeriod="today">
      <formula>FLOOR(J62,1)=TODAY()</formula>
    </cfRule>
  </conditionalFormatting>
  <conditionalFormatting sqref="J62:J66">
    <cfRule type="cellIs" dxfId="6826" priority="3911" operator="equal">
      <formula>2</formula>
    </cfRule>
  </conditionalFormatting>
  <conditionalFormatting sqref="J62:J66">
    <cfRule type="cellIs" dxfId="6825" priority="3910" operator="equal">
      <formula>3</formula>
    </cfRule>
  </conditionalFormatting>
  <conditionalFormatting sqref="J72:J73">
    <cfRule type="beginsWith" dxfId="6824" priority="3905" operator="beginsWith" text="S">
      <formula>LEFT(J72,LEN("S"))="S"</formula>
    </cfRule>
    <cfRule type="containsText" dxfId="6823" priority="3906" operator="containsText" text="D">
      <formula>NOT(ISERROR(SEARCH("D",J72)))</formula>
    </cfRule>
    <cfRule type="cellIs" dxfId="6822" priority="3907" operator="equal">
      <formula>1</formula>
    </cfRule>
  </conditionalFormatting>
  <conditionalFormatting sqref="J72:J73">
    <cfRule type="expression" dxfId="6821" priority="3908">
      <formula>$E72="sob"</formula>
    </cfRule>
    <cfRule type="expression" dxfId="6820" priority="3909">
      <formula>$E72="nie"</formula>
    </cfRule>
  </conditionalFormatting>
  <conditionalFormatting sqref="J72:J73">
    <cfRule type="timePeriod" dxfId="6819" priority="3904" timePeriod="today">
      <formula>FLOOR(J72,1)=TODAY()</formula>
    </cfRule>
  </conditionalFormatting>
  <conditionalFormatting sqref="J72:J73">
    <cfRule type="cellIs" dxfId="6818" priority="3903" operator="equal">
      <formula>2</formula>
    </cfRule>
  </conditionalFormatting>
  <conditionalFormatting sqref="J72:J73">
    <cfRule type="cellIs" dxfId="6817" priority="3902" operator="equal">
      <formula>3</formula>
    </cfRule>
  </conditionalFormatting>
  <conditionalFormatting sqref="J76:J80">
    <cfRule type="beginsWith" dxfId="6816" priority="3897" operator="beginsWith" text="S">
      <formula>LEFT(J76,LEN("S"))="S"</formula>
    </cfRule>
    <cfRule type="containsText" dxfId="6815" priority="3898" operator="containsText" text="D">
      <formula>NOT(ISERROR(SEARCH("D",J76)))</formula>
    </cfRule>
    <cfRule type="cellIs" dxfId="6814" priority="3899" operator="equal">
      <formula>1</formula>
    </cfRule>
  </conditionalFormatting>
  <conditionalFormatting sqref="J76:J80">
    <cfRule type="expression" dxfId="6813" priority="3900">
      <formula>$E76="sob"</formula>
    </cfRule>
    <cfRule type="expression" dxfId="6812" priority="3901">
      <formula>$E76="nie"</formula>
    </cfRule>
  </conditionalFormatting>
  <conditionalFormatting sqref="J76:J80">
    <cfRule type="timePeriod" dxfId="6811" priority="3896" timePeriod="today">
      <formula>FLOOR(J76,1)=TODAY()</formula>
    </cfRule>
  </conditionalFormatting>
  <conditionalFormatting sqref="J76:J80">
    <cfRule type="cellIs" dxfId="6810" priority="3895" operator="equal">
      <formula>2</formula>
    </cfRule>
  </conditionalFormatting>
  <conditionalFormatting sqref="J76:J80">
    <cfRule type="cellIs" dxfId="6809" priority="3894" operator="equal">
      <formula>3</formula>
    </cfRule>
  </conditionalFormatting>
  <conditionalFormatting sqref="J83:J87">
    <cfRule type="beginsWith" dxfId="6808" priority="3889" operator="beginsWith" text="S">
      <formula>LEFT(J83,LEN("S"))="S"</formula>
    </cfRule>
    <cfRule type="containsText" dxfId="6807" priority="3890" operator="containsText" text="D">
      <formula>NOT(ISERROR(SEARCH("D",J83)))</formula>
    </cfRule>
    <cfRule type="cellIs" dxfId="6806" priority="3891" operator="equal">
      <formula>1</formula>
    </cfRule>
  </conditionalFormatting>
  <conditionalFormatting sqref="J83:J87">
    <cfRule type="expression" dxfId="6805" priority="3892">
      <formula>$E83="sob"</formula>
    </cfRule>
    <cfRule type="expression" dxfId="6804" priority="3893">
      <formula>$E83="nie"</formula>
    </cfRule>
  </conditionalFormatting>
  <conditionalFormatting sqref="J83:J87">
    <cfRule type="timePeriod" dxfId="6803" priority="3888" timePeriod="today">
      <formula>FLOOR(J83,1)=TODAY()</formula>
    </cfRule>
  </conditionalFormatting>
  <conditionalFormatting sqref="J83:J87">
    <cfRule type="cellIs" dxfId="6802" priority="3887" operator="equal">
      <formula>2</formula>
    </cfRule>
  </conditionalFormatting>
  <conditionalFormatting sqref="J83:J87">
    <cfRule type="cellIs" dxfId="6801" priority="3886" operator="equal">
      <formula>3</formula>
    </cfRule>
  </conditionalFormatting>
  <conditionalFormatting sqref="J90:J94">
    <cfRule type="beginsWith" dxfId="6800" priority="3881" operator="beginsWith" text="S">
      <formula>LEFT(J90,LEN("S"))="S"</formula>
    </cfRule>
    <cfRule type="containsText" dxfId="6799" priority="3882" operator="containsText" text="D">
      <formula>NOT(ISERROR(SEARCH("D",J90)))</formula>
    </cfRule>
    <cfRule type="cellIs" dxfId="6798" priority="3883" operator="equal">
      <formula>1</formula>
    </cfRule>
  </conditionalFormatting>
  <conditionalFormatting sqref="J90:J94">
    <cfRule type="expression" dxfId="6797" priority="3884">
      <formula>$E90="sob"</formula>
    </cfRule>
    <cfRule type="expression" dxfId="6796" priority="3885">
      <formula>$E90="nie"</formula>
    </cfRule>
  </conditionalFormatting>
  <conditionalFormatting sqref="J90:J94">
    <cfRule type="timePeriod" dxfId="6795" priority="3880" timePeriod="today">
      <formula>FLOOR(J90,1)=TODAY()</formula>
    </cfRule>
  </conditionalFormatting>
  <conditionalFormatting sqref="J90:J94">
    <cfRule type="cellIs" dxfId="6794" priority="3879" operator="equal">
      <formula>2</formula>
    </cfRule>
  </conditionalFormatting>
  <conditionalFormatting sqref="J90:J94">
    <cfRule type="cellIs" dxfId="6793" priority="3878" operator="equal">
      <formula>3</formula>
    </cfRule>
  </conditionalFormatting>
  <conditionalFormatting sqref="Z48">
    <cfRule type="beginsWith" dxfId="6792" priority="3873" operator="beginsWith" text="S">
      <formula>LEFT(Z48,LEN("S"))="S"</formula>
    </cfRule>
    <cfRule type="containsText" dxfId="6791" priority="3874" operator="containsText" text="D">
      <formula>NOT(ISERROR(SEARCH("D",Z48)))</formula>
    </cfRule>
    <cfRule type="cellIs" dxfId="6790" priority="3875" operator="equal">
      <formula>1</formula>
    </cfRule>
  </conditionalFormatting>
  <conditionalFormatting sqref="Z48">
    <cfRule type="expression" dxfId="6789" priority="3876">
      <formula>$E48="sob"</formula>
    </cfRule>
    <cfRule type="expression" dxfId="6788" priority="3877">
      <formula>$E48="nie"</formula>
    </cfRule>
  </conditionalFormatting>
  <conditionalFormatting sqref="Z48">
    <cfRule type="timePeriod" dxfId="6787" priority="3872" timePeriod="today">
      <formula>FLOOR(Z48,1)=TODAY()</formula>
    </cfRule>
  </conditionalFormatting>
  <conditionalFormatting sqref="Z48">
    <cfRule type="cellIs" dxfId="6786" priority="3871" operator="equal">
      <formula>2</formula>
    </cfRule>
  </conditionalFormatting>
  <conditionalFormatting sqref="Z48">
    <cfRule type="cellIs" dxfId="6785" priority="3870" operator="equal">
      <formula>3</formula>
    </cfRule>
  </conditionalFormatting>
  <conditionalFormatting sqref="Z45">
    <cfRule type="beginsWith" dxfId="6784" priority="3865" operator="beginsWith" text="S">
      <formula>LEFT(Z45,LEN("S"))="S"</formula>
    </cfRule>
    <cfRule type="containsText" dxfId="6783" priority="3866" operator="containsText" text="D">
      <formula>NOT(ISERROR(SEARCH("D",Z45)))</formula>
    </cfRule>
    <cfRule type="cellIs" dxfId="6782" priority="3867" operator="equal">
      <formula>1</formula>
    </cfRule>
  </conditionalFormatting>
  <conditionalFormatting sqref="Z45">
    <cfRule type="expression" dxfId="6781" priority="3868">
      <formula>$E45="sob"</formula>
    </cfRule>
    <cfRule type="expression" dxfId="6780" priority="3869">
      <formula>$E45="nie"</formula>
    </cfRule>
  </conditionalFormatting>
  <conditionalFormatting sqref="Z45">
    <cfRule type="timePeriod" dxfId="6779" priority="3864" timePeriod="today">
      <formula>FLOOR(Z45,1)=TODAY()</formula>
    </cfRule>
  </conditionalFormatting>
  <conditionalFormatting sqref="Z45">
    <cfRule type="cellIs" dxfId="6778" priority="3863" operator="equal">
      <formula>2</formula>
    </cfRule>
  </conditionalFormatting>
  <conditionalFormatting sqref="Z45">
    <cfRule type="cellIs" dxfId="6777" priority="3862" operator="equal">
      <formula>3</formula>
    </cfRule>
  </conditionalFormatting>
  <conditionalFormatting sqref="Z50">
    <cfRule type="beginsWith" dxfId="6776" priority="3857" operator="beginsWith" text="S">
      <formula>LEFT(Z50,LEN("S"))="S"</formula>
    </cfRule>
    <cfRule type="containsText" dxfId="6775" priority="3858" operator="containsText" text="D">
      <formula>NOT(ISERROR(SEARCH("D",Z50)))</formula>
    </cfRule>
    <cfRule type="cellIs" dxfId="6774" priority="3859" operator="equal">
      <formula>1</formula>
    </cfRule>
  </conditionalFormatting>
  <conditionalFormatting sqref="Z50">
    <cfRule type="expression" dxfId="6773" priority="3860">
      <formula>$E50="sob"</formula>
    </cfRule>
    <cfRule type="expression" dxfId="6772" priority="3861">
      <formula>$E50="nie"</formula>
    </cfRule>
  </conditionalFormatting>
  <conditionalFormatting sqref="Z50">
    <cfRule type="timePeriod" dxfId="6771" priority="3856" timePeriod="today">
      <formula>FLOOR(Z50,1)=TODAY()</formula>
    </cfRule>
  </conditionalFormatting>
  <conditionalFormatting sqref="Z50">
    <cfRule type="cellIs" dxfId="6770" priority="3855" operator="equal">
      <formula>2</formula>
    </cfRule>
  </conditionalFormatting>
  <conditionalFormatting sqref="Z50">
    <cfRule type="cellIs" dxfId="6769" priority="3854" operator="equal">
      <formula>3</formula>
    </cfRule>
  </conditionalFormatting>
  <conditionalFormatting sqref="Z49">
    <cfRule type="beginsWith" dxfId="6768" priority="3849" operator="beginsWith" text="S">
      <formula>LEFT(Z49,LEN("S"))="S"</formula>
    </cfRule>
    <cfRule type="containsText" dxfId="6767" priority="3850" operator="containsText" text="D">
      <formula>NOT(ISERROR(SEARCH("D",Z49)))</formula>
    </cfRule>
    <cfRule type="cellIs" dxfId="6766" priority="3851" operator="equal">
      <formula>1</formula>
    </cfRule>
  </conditionalFormatting>
  <conditionalFormatting sqref="Z49">
    <cfRule type="expression" dxfId="6765" priority="3852">
      <formula>$E49="sob"</formula>
    </cfRule>
    <cfRule type="expression" dxfId="6764" priority="3853">
      <formula>$E49="nie"</formula>
    </cfRule>
  </conditionalFormatting>
  <conditionalFormatting sqref="Z49">
    <cfRule type="timePeriod" dxfId="6763" priority="3848" timePeriod="today">
      <formula>FLOOR(Z49,1)=TODAY()</formula>
    </cfRule>
  </conditionalFormatting>
  <conditionalFormatting sqref="Z49">
    <cfRule type="cellIs" dxfId="6762" priority="3847" operator="equal">
      <formula>2</formula>
    </cfRule>
  </conditionalFormatting>
  <conditionalFormatting sqref="Z49">
    <cfRule type="cellIs" dxfId="6761" priority="3846" operator="equal">
      <formula>3</formula>
    </cfRule>
  </conditionalFormatting>
  <conditionalFormatting sqref="Z125">
    <cfRule type="beginsWith" dxfId="6760" priority="3841" operator="beginsWith" text="S">
      <formula>LEFT(Z125,LEN("S"))="S"</formula>
    </cfRule>
    <cfRule type="containsText" dxfId="6759" priority="3842" operator="containsText" text="D">
      <formula>NOT(ISERROR(SEARCH("D",Z125)))</formula>
    </cfRule>
    <cfRule type="cellIs" dxfId="6758" priority="3843" operator="equal">
      <formula>1</formula>
    </cfRule>
  </conditionalFormatting>
  <conditionalFormatting sqref="Z125">
    <cfRule type="expression" dxfId="6757" priority="3844">
      <formula>$E125="sob"</formula>
    </cfRule>
    <cfRule type="expression" dxfId="6756" priority="3845">
      <formula>$E125="nie"</formula>
    </cfRule>
  </conditionalFormatting>
  <conditionalFormatting sqref="Z125">
    <cfRule type="timePeriod" dxfId="6755" priority="3840" timePeriod="today">
      <formula>FLOOR(Z125,1)=TODAY()</formula>
    </cfRule>
  </conditionalFormatting>
  <conditionalFormatting sqref="Z125">
    <cfRule type="cellIs" dxfId="6754" priority="3839" operator="equal">
      <formula>2</formula>
    </cfRule>
  </conditionalFormatting>
  <conditionalFormatting sqref="Z125">
    <cfRule type="cellIs" dxfId="6753" priority="3838" operator="equal">
      <formula>3</formula>
    </cfRule>
  </conditionalFormatting>
  <conditionalFormatting sqref="U48:U50 U52">
    <cfRule type="beginsWith" dxfId="6752" priority="3833" operator="beginsWith" text="S">
      <formula>LEFT(U48,LEN("S"))="S"</formula>
    </cfRule>
    <cfRule type="containsText" dxfId="6751" priority="3834" operator="containsText" text="D">
      <formula>NOT(ISERROR(SEARCH("D",U48)))</formula>
    </cfRule>
    <cfRule type="cellIs" dxfId="6750" priority="3835" operator="equal">
      <formula>1</formula>
    </cfRule>
  </conditionalFormatting>
  <conditionalFormatting sqref="U48:U50 U52">
    <cfRule type="expression" dxfId="6749" priority="3836">
      <formula>$E48="sob"</formula>
    </cfRule>
    <cfRule type="expression" dxfId="6748" priority="3837">
      <formula>$E48="nie"</formula>
    </cfRule>
  </conditionalFormatting>
  <conditionalFormatting sqref="U48:U50 U52">
    <cfRule type="timePeriod" dxfId="6747" priority="3832" timePeriod="today">
      <formula>FLOOR(U48,1)=TODAY()</formula>
    </cfRule>
  </conditionalFormatting>
  <conditionalFormatting sqref="U48:U50 U52">
    <cfRule type="cellIs" dxfId="6746" priority="3831" operator="equal">
      <formula>2</formula>
    </cfRule>
  </conditionalFormatting>
  <conditionalFormatting sqref="U48:U50 U52">
    <cfRule type="cellIs" dxfId="6745" priority="3830" operator="equal">
      <formula>3</formula>
    </cfRule>
  </conditionalFormatting>
  <conditionalFormatting sqref="U51">
    <cfRule type="beginsWith" dxfId="6744" priority="3825" operator="beginsWith" text="S">
      <formula>LEFT(U51,LEN("S"))="S"</formula>
    </cfRule>
    <cfRule type="containsText" dxfId="6743" priority="3826" operator="containsText" text="D">
      <formula>NOT(ISERROR(SEARCH("D",U51)))</formula>
    </cfRule>
    <cfRule type="cellIs" dxfId="6742" priority="3827" operator="equal">
      <formula>1</formula>
    </cfRule>
  </conditionalFormatting>
  <conditionalFormatting sqref="U51">
    <cfRule type="expression" dxfId="6741" priority="3828">
      <formula>$E51="sob"</formula>
    </cfRule>
    <cfRule type="expression" dxfId="6740" priority="3829">
      <formula>$E51="nie"</formula>
    </cfRule>
  </conditionalFormatting>
  <conditionalFormatting sqref="U51">
    <cfRule type="timePeriod" dxfId="6739" priority="3824" timePeriod="today">
      <formula>FLOOR(U51,1)=TODAY()</formula>
    </cfRule>
  </conditionalFormatting>
  <conditionalFormatting sqref="U51">
    <cfRule type="cellIs" dxfId="6738" priority="3823" operator="equal">
      <formula>2</formula>
    </cfRule>
  </conditionalFormatting>
  <conditionalFormatting sqref="U51">
    <cfRule type="cellIs" dxfId="6737" priority="3822" operator="equal">
      <formula>3</formula>
    </cfRule>
  </conditionalFormatting>
  <conditionalFormatting sqref="U55:U57 U59">
    <cfRule type="beginsWith" dxfId="6736" priority="3817" operator="beginsWith" text="S">
      <formula>LEFT(U55,LEN("S"))="S"</formula>
    </cfRule>
    <cfRule type="containsText" dxfId="6735" priority="3818" operator="containsText" text="D">
      <formula>NOT(ISERROR(SEARCH("D",U55)))</formula>
    </cfRule>
    <cfRule type="cellIs" dxfId="6734" priority="3819" operator="equal">
      <formula>1</formula>
    </cfRule>
  </conditionalFormatting>
  <conditionalFormatting sqref="U55:U57 U59">
    <cfRule type="expression" dxfId="6733" priority="3820">
      <formula>$E55="sob"</formula>
    </cfRule>
    <cfRule type="expression" dxfId="6732" priority="3821">
      <formula>$E55="nie"</formula>
    </cfRule>
  </conditionalFormatting>
  <conditionalFormatting sqref="U55:U57 U59">
    <cfRule type="timePeriod" dxfId="6731" priority="3816" timePeriod="today">
      <formula>FLOOR(U55,1)=TODAY()</formula>
    </cfRule>
  </conditionalFormatting>
  <conditionalFormatting sqref="U55:U57 U59">
    <cfRule type="cellIs" dxfId="6730" priority="3815" operator="equal">
      <formula>2</formula>
    </cfRule>
  </conditionalFormatting>
  <conditionalFormatting sqref="U55:U57 U59">
    <cfRule type="cellIs" dxfId="6729" priority="3814" operator="equal">
      <formula>3</formula>
    </cfRule>
  </conditionalFormatting>
  <conditionalFormatting sqref="U58">
    <cfRule type="beginsWith" dxfId="6728" priority="3809" operator="beginsWith" text="S">
      <formula>LEFT(U58,LEN("S"))="S"</formula>
    </cfRule>
    <cfRule type="containsText" dxfId="6727" priority="3810" operator="containsText" text="D">
      <formula>NOT(ISERROR(SEARCH("D",U58)))</formula>
    </cfRule>
    <cfRule type="cellIs" dxfId="6726" priority="3811" operator="equal">
      <formula>1</formula>
    </cfRule>
  </conditionalFormatting>
  <conditionalFormatting sqref="U58">
    <cfRule type="expression" dxfId="6725" priority="3812">
      <formula>$E58="sob"</formula>
    </cfRule>
    <cfRule type="expression" dxfId="6724" priority="3813">
      <formula>$E58="nie"</formula>
    </cfRule>
  </conditionalFormatting>
  <conditionalFormatting sqref="U58">
    <cfRule type="timePeriod" dxfId="6723" priority="3808" timePeriod="today">
      <formula>FLOOR(U58,1)=TODAY()</formula>
    </cfRule>
  </conditionalFormatting>
  <conditionalFormatting sqref="U58">
    <cfRule type="cellIs" dxfId="6722" priority="3807" operator="equal">
      <formula>2</formula>
    </cfRule>
  </conditionalFormatting>
  <conditionalFormatting sqref="U58">
    <cfRule type="cellIs" dxfId="6721" priority="3806" operator="equal">
      <formula>3</formula>
    </cfRule>
  </conditionalFormatting>
  <conditionalFormatting sqref="V50">
    <cfRule type="beginsWith" dxfId="6720" priority="3801" operator="beginsWith" text="S">
      <formula>LEFT(V50,LEN("S"))="S"</formula>
    </cfRule>
    <cfRule type="containsText" dxfId="6719" priority="3802" operator="containsText" text="D">
      <formula>NOT(ISERROR(SEARCH("D",V50)))</formula>
    </cfRule>
    <cfRule type="cellIs" dxfId="6718" priority="3803" operator="equal">
      <formula>1</formula>
    </cfRule>
  </conditionalFormatting>
  <conditionalFormatting sqref="V50">
    <cfRule type="expression" dxfId="6717" priority="3804">
      <formula>$E50="sob"</formula>
    </cfRule>
    <cfRule type="expression" dxfId="6716" priority="3805">
      <formula>$E50="nie"</formula>
    </cfRule>
  </conditionalFormatting>
  <conditionalFormatting sqref="V50">
    <cfRule type="timePeriod" dxfId="6715" priority="3800" timePeriod="today">
      <formula>FLOOR(V50,1)=TODAY()</formula>
    </cfRule>
  </conditionalFormatting>
  <conditionalFormatting sqref="V50">
    <cfRule type="cellIs" dxfId="6714" priority="3799" operator="equal">
      <formula>2</formula>
    </cfRule>
  </conditionalFormatting>
  <conditionalFormatting sqref="V50">
    <cfRule type="cellIs" dxfId="6713" priority="3798" operator="equal">
      <formula>3</formula>
    </cfRule>
  </conditionalFormatting>
  <conditionalFormatting sqref="M50:M52">
    <cfRule type="beginsWith" dxfId="6712" priority="3793" operator="beginsWith" text="S">
      <formula>LEFT(M50,LEN("S"))="S"</formula>
    </cfRule>
    <cfRule type="containsText" dxfId="6711" priority="3794" operator="containsText" text="D">
      <formula>NOT(ISERROR(SEARCH("D",M50)))</formula>
    </cfRule>
    <cfRule type="cellIs" dxfId="6710" priority="3795" operator="equal">
      <formula>1</formula>
    </cfRule>
  </conditionalFormatting>
  <conditionalFormatting sqref="M50:M52">
    <cfRule type="expression" dxfId="6709" priority="3796">
      <formula>$E50="sob"</formula>
    </cfRule>
    <cfRule type="expression" dxfId="6708" priority="3797">
      <formula>$E50="nie"</formula>
    </cfRule>
  </conditionalFormatting>
  <conditionalFormatting sqref="M50:M52">
    <cfRule type="timePeriod" dxfId="6707" priority="3792" timePeriod="today">
      <formula>FLOOR(M50,1)=TODAY()</formula>
    </cfRule>
  </conditionalFormatting>
  <conditionalFormatting sqref="M50:M52">
    <cfRule type="cellIs" dxfId="6706" priority="3791" operator="equal">
      <formula>2</formula>
    </cfRule>
  </conditionalFormatting>
  <conditionalFormatting sqref="M50:M52">
    <cfRule type="cellIs" dxfId="6705" priority="3790" operator="equal">
      <formula>3</formula>
    </cfRule>
  </conditionalFormatting>
  <conditionalFormatting sqref="Z51">
    <cfRule type="beginsWith" dxfId="6704" priority="3785" operator="beginsWith" text="S">
      <formula>LEFT(Z51,LEN("S"))="S"</formula>
    </cfRule>
    <cfRule type="containsText" dxfId="6703" priority="3786" operator="containsText" text="D">
      <formula>NOT(ISERROR(SEARCH("D",Z51)))</formula>
    </cfRule>
    <cfRule type="cellIs" dxfId="6702" priority="3787" operator="equal">
      <formula>1</formula>
    </cfRule>
  </conditionalFormatting>
  <conditionalFormatting sqref="Z51">
    <cfRule type="expression" dxfId="6701" priority="3788">
      <formula>$E51="sob"</formula>
    </cfRule>
    <cfRule type="expression" dxfId="6700" priority="3789">
      <formula>$E51="nie"</formula>
    </cfRule>
  </conditionalFormatting>
  <conditionalFormatting sqref="Z51">
    <cfRule type="timePeriod" dxfId="6699" priority="3784" timePeriod="today">
      <formula>FLOOR(Z51,1)=TODAY()</formula>
    </cfRule>
  </conditionalFormatting>
  <conditionalFormatting sqref="Z51">
    <cfRule type="cellIs" dxfId="6698" priority="3783" operator="equal">
      <formula>2</formula>
    </cfRule>
  </conditionalFormatting>
  <conditionalFormatting sqref="Z51">
    <cfRule type="cellIs" dxfId="6697" priority="3782" operator="equal">
      <formula>3</formula>
    </cfRule>
  </conditionalFormatting>
  <conditionalFormatting sqref="Z52">
    <cfRule type="beginsWith" dxfId="6696" priority="3777" operator="beginsWith" text="S">
      <formula>LEFT(Z52,LEN("S"))="S"</formula>
    </cfRule>
    <cfRule type="containsText" dxfId="6695" priority="3778" operator="containsText" text="D">
      <formula>NOT(ISERROR(SEARCH("D",Z52)))</formula>
    </cfRule>
    <cfRule type="cellIs" dxfId="6694" priority="3779" operator="equal">
      <formula>1</formula>
    </cfRule>
  </conditionalFormatting>
  <conditionalFormatting sqref="Z52">
    <cfRule type="expression" dxfId="6693" priority="3780">
      <formula>$E52="sob"</formula>
    </cfRule>
    <cfRule type="expression" dxfId="6692" priority="3781">
      <formula>$E52="nie"</formula>
    </cfRule>
  </conditionalFormatting>
  <conditionalFormatting sqref="Z52">
    <cfRule type="timePeriod" dxfId="6691" priority="3776" timePeriod="today">
      <formula>FLOOR(Z52,1)=TODAY()</formula>
    </cfRule>
  </conditionalFormatting>
  <conditionalFormatting sqref="Z52">
    <cfRule type="cellIs" dxfId="6690" priority="3775" operator="equal">
      <formula>2</formula>
    </cfRule>
  </conditionalFormatting>
  <conditionalFormatting sqref="Z52">
    <cfRule type="cellIs" dxfId="6689" priority="3774" operator="equal">
      <formula>3</formula>
    </cfRule>
  </conditionalFormatting>
  <conditionalFormatting sqref="M55:M57">
    <cfRule type="beginsWith" dxfId="6688" priority="3769" operator="beginsWith" text="S">
      <formula>LEFT(M55,LEN("S"))="S"</formula>
    </cfRule>
    <cfRule type="containsText" dxfId="6687" priority="3770" operator="containsText" text="D">
      <formula>NOT(ISERROR(SEARCH("D",M55)))</formula>
    </cfRule>
    <cfRule type="cellIs" dxfId="6686" priority="3771" operator="equal">
      <formula>1</formula>
    </cfRule>
  </conditionalFormatting>
  <conditionalFormatting sqref="M55:M57">
    <cfRule type="expression" dxfId="6685" priority="3772">
      <formula>$E55="sob"</formula>
    </cfRule>
    <cfRule type="expression" dxfId="6684" priority="3773">
      <formula>$E55="nie"</formula>
    </cfRule>
  </conditionalFormatting>
  <conditionalFormatting sqref="M55:M57">
    <cfRule type="timePeriod" dxfId="6683" priority="3768" timePeriod="today">
      <formula>FLOOR(M55,1)=TODAY()</formula>
    </cfRule>
  </conditionalFormatting>
  <conditionalFormatting sqref="M55:M57">
    <cfRule type="cellIs" dxfId="6682" priority="3767" operator="equal">
      <formula>2</formula>
    </cfRule>
  </conditionalFormatting>
  <conditionalFormatting sqref="M55:M57">
    <cfRule type="cellIs" dxfId="6681" priority="3766" operator="equal">
      <formula>3</formula>
    </cfRule>
  </conditionalFormatting>
  <conditionalFormatting sqref="M58:M59">
    <cfRule type="beginsWith" dxfId="6680" priority="3761" operator="beginsWith" text="S">
      <formula>LEFT(M58,LEN("S"))="S"</formula>
    </cfRule>
    <cfRule type="containsText" dxfId="6679" priority="3762" operator="containsText" text="D">
      <formula>NOT(ISERROR(SEARCH("D",M58)))</formula>
    </cfRule>
    <cfRule type="cellIs" dxfId="6678" priority="3763" operator="equal">
      <formula>1</formula>
    </cfRule>
  </conditionalFormatting>
  <conditionalFormatting sqref="M58:M59">
    <cfRule type="expression" dxfId="6677" priority="3764">
      <formula>$E58="sob"</formula>
    </cfRule>
    <cfRule type="expression" dxfId="6676" priority="3765">
      <formula>$E58="nie"</formula>
    </cfRule>
  </conditionalFormatting>
  <conditionalFormatting sqref="M58:M59">
    <cfRule type="timePeriod" dxfId="6675" priority="3760" timePeriod="today">
      <formula>FLOOR(M58,1)=TODAY()</formula>
    </cfRule>
  </conditionalFormatting>
  <conditionalFormatting sqref="M58:M59">
    <cfRule type="cellIs" dxfId="6674" priority="3759" operator="equal">
      <formula>2</formula>
    </cfRule>
  </conditionalFormatting>
  <conditionalFormatting sqref="M58:M59">
    <cfRule type="cellIs" dxfId="6673" priority="3758" operator="equal">
      <formula>3</formula>
    </cfRule>
  </conditionalFormatting>
  <conditionalFormatting sqref="Z59">
    <cfRule type="beginsWith" dxfId="6672" priority="3753" operator="beginsWith" text="S">
      <formula>LEFT(Z59,LEN("S"))="S"</formula>
    </cfRule>
    <cfRule type="containsText" dxfId="6671" priority="3754" operator="containsText" text="D">
      <formula>NOT(ISERROR(SEARCH("D",Z59)))</formula>
    </cfRule>
    <cfRule type="cellIs" dxfId="6670" priority="3755" operator="equal">
      <formula>1</formula>
    </cfRule>
  </conditionalFormatting>
  <conditionalFormatting sqref="Z59">
    <cfRule type="expression" dxfId="6669" priority="3756">
      <formula>$E59="sob"</formula>
    </cfRule>
    <cfRule type="expression" dxfId="6668" priority="3757">
      <formula>$E59="nie"</formula>
    </cfRule>
  </conditionalFormatting>
  <conditionalFormatting sqref="Z59">
    <cfRule type="timePeriod" dxfId="6667" priority="3752" timePeriod="today">
      <formula>FLOOR(Z59,1)=TODAY()</formula>
    </cfRule>
  </conditionalFormatting>
  <conditionalFormatting sqref="Z59">
    <cfRule type="cellIs" dxfId="6666" priority="3751" operator="equal">
      <formula>2</formula>
    </cfRule>
  </conditionalFormatting>
  <conditionalFormatting sqref="Z59">
    <cfRule type="cellIs" dxfId="6665" priority="3750" operator="equal">
      <formula>3</formula>
    </cfRule>
  </conditionalFormatting>
  <conditionalFormatting sqref="Z55">
    <cfRule type="beginsWith" dxfId="6664" priority="3745" operator="beginsWith" text="S">
      <formula>LEFT(Z55,LEN("S"))="S"</formula>
    </cfRule>
    <cfRule type="containsText" dxfId="6663" priority="3746" operator="containsText" text="D">
      <formula>NOT(ISERROR(SEARCH("D",Z55)))</formula>
    </cfRule>
    <cfRule type="cellIs" dxfId="6662" priority="3747" operator="equal">
      <formula>1</formula>
    </cfRule>
  </conditionalFormatting>
  <conditionalFormatting sqref="Z55">
    <cfRule type="expression" dxfId="6661" priority="3748">
      <formula>$E55="sob"</formula>
    </cfRule>
    <cfRule type="expression" dxfId="6660" priority="3749">
      <formula>$E55="nie"</formula>
    </cfRule>
  </conditionalFormatting>
  <conditionalFormatting sqref="Z55">
    <cfRule type="timePeriod" dxfId="6659" priority="3744" timePeriod="today">
      <formula>FLOOR(Z55,1)=TODAY()</formula>
    </cfRule>
  </conditionalFormatting>
  <conditionalFormatting sqref="Z55">
    <cfRule type="cellIs" dxfId="6658" priority="3743" operator="equal">
      <formula>2</formula>
    </cfRule>
  </conditionalFormatting>
  <conditionalFormatting sqref="Z55">
    <cfRule type="cellIs" dxfId="6657" priority="3742" operator="equal">
      <formula>3</formula>
    </cfRule>
  </conditionalFormatting>
  <conditionalFormatting sqref="Z57">
    <cfRule type="beginsWith" dxfId="6656" priority="3737" operator="beginsWith" text="S">
      <formula>LEFT(Z57,LEN("S"))="S"</formula>
    </cfRule>
    <cfRule type="containsText" dxfId="6655" priority="3738" operator="containsText" text="D">
      <formula>NOT(ISERROR(SEARCH("D",Z57)))</formula>
    </cfRule>
    <cfRule type="cellIs" dxfId="6654" priority="3739" operator="equal">
      <formula>1</formula>
    </cfRule>
  </conditionalFormatting>
  <conditionalFormatting sqref="Z57">
    <cfRule type="expression" dxfId="6653" priority="3740">
      <formula>$E57="sob"</formula>
    </cfRule>
    <cfRule type="expression" dxfId="6652" priority="3741">
      <formula>$E57="nie"</formula>
    </cfRule>
  </conditionalFormatting>
  <conditionalFormatting sqref="Z57">
    <cfRule type="timePeriod" dxfId="6651" priority="3736" timePeriod="today">
      <formula>FLOOR(Z57,1)=TODAY()</formula>
    </cfRule>
  </conditionalFormatting>
  <conditionalFormatting sqref="Z57">
    <cfRule type="cellIs" dxfId="6650" priority="3735" operator="equal">
      <formula>2</formula>
    </cfRule>
  </conditionalFormatting>
  <conditionalFormatting sqref="Z57">
    <cfRule type="cellIs" dxfId="6649" priority="3734" operator="equal">
      <formula>3</formula>
    </cfRule>
  </conditionalFormatting>
  <conditionalFormatting sqref="S55:S57">
    <cfRule type="beginsWith" dxfId="6648" priority="3729" operator="beginsWith" text="S">
      <formula>LEFT(S55,LEN("S"))="S"</formula>
    </cfRule>
    <cfRule type="containsText" dxfId="6647" priority="3730" operator="containsText" text="D">
      <formula>NOT(ISERROR(SEARCH("D",S55)))</formula>
    </cfRule>
    <cfRule type="cellIs" dxfId="6646" priority="3731" operator="equal">
      <formula>1</formula>
    </cfRule>
  </conditionalFormatting>
  <conditionalFormatting sqref="S55:S57">
    <cfRule type="expression" dxfId="6645" priority="3732">
      <formula>$E55="sob"</formula>
    </cfRule>
    <cfRule type="expression" dxfId="6644" priority="3733">
      <formula>$E55="nie"</formula>
    </cfRule>
  </conditionalFormatting>
  <conditionalFormatting sqref="S55:S57">
    <cfRule type="timePeriod" dxfId="6643" priority="3728" timePeriod="today">
      <formula>FLOOR(S55,1)=TODAY()</formula>
    </cfRule>
  </conditionalFormatting>
  <conditionalFormatting sqref="S55:S57">
    <cfRule type="cellIs" dxfId="6642" priority="3727" operator="equal">
      <formula>2</formula>
    </cfRule>
  </conditionalFormatting>
  <conditionalFormatting sqref="S55:S57">
    <cfRule type="cellIs" dxfId="6641" priority="3726" operator="equal">
      <formula>3</formula>
    </cfRule>
  </conditionalFormatting>
  <conditionalFormatting sqref="Z56">
    <cfRule type="beginsWith" dxfId="6640" priority="3721" operator="beginsWith" text="S">
      <formula>LEFT(Z56,LEN("S"))="S"</formula>
    </cfRule>
    <cfRule type="containsText" dxfId="6639" priority="3722" operator="containsText" text="D">
      <formula>NOT(ISERROR(SEARCH("D",Z56)))</formula>
    </cfRule>
    <cfRule type="cellIs" dxfId="6638" priority="3723" operator="equal">
      <formula>1</formula>
    </cfRule>
  </conditionalFormatting>
  <conditionalFormatting sqref="Z56">
    <cfRule type="expression" dxfId="6637" priority="3724">
      <formula>$E56="sob"</formula>
    </cfRule>
    <cfRule type="expression" dxfId="6636" priority="3725">
      <formula>$E56="nie"</formula>
    </cfRule>
  </conditionalFormatting>
  <conditionalFormatting sqref="Z56">
    <cfRule type="timePeriod" dxfId="6635" priority="3720" timePeriod="today">
      <formula>FLOOR(Z56,1)=TODAY()</formula>
    </cfRule>
  </conditionalFormatting>
  <conditionalFormatting sqref="Z56">
    <cfRule type="cellIs" dxfId="6634" priority="3719" operator="equal">
      <formula>2</formula>
    </cfRule>
  </conditionalFormatting>
  <conditionalFormatting sqref="Z56">
    <cfRule type="cellIs" dxfId="6633" priority="3718" operator="equal">
      <formula>3</formula>
    </cfRule>
  </conditionalFormatting>
  <conditionalFormatting sqref="Z58">
    <cfRule type="beginsWith" dxfId="6632" priority="3713" operator="beginsWith" text="S">
      <formula>LEFT(Z58,LEN("S"))="S"</formula>
    </cfRule>
    <cfRule type="containsText" dxfId="6631" priority="3714" operator="containsText" text="D">
      <formula>NOT(ISERROR(SEARCH("D",Z58)))</formula>
    </cfRule>
    <cfRule type="cellIs" dxfId="6630" priority="3715" operator="equal">
      <formula>1</formula>
    </cfRule>
  </conditionalFormatting>
  <conditionalFormatting sqref="Z58">
    <cfRule type="expression" dxfId="6629" priority="3716">
      <formula>$E58="sob"</formula>
    </cfRule>
    <cfRule type="expression" dxfId="6628" priority="3717">
      <formula>$E58="nie"</formula>
    </cfRule>
  </conditionalFormatting>
  <conditionalFormatting sqref="Z58">
    <cfRule type="timePeriod" dxfId="6627" priority="3712" timePeriod="today">
      <formula>FLOOR(Z58,1)=TODAY()</formula>
    </cfRule>
  </conditionalFormatting>
  <conditionalFormatting sqref="Z58">
    <cfRule type="cellIs" dxfId="6626" priority="3711" operator="equal">
      <formula>2</formula>
    </cfRule>
  </conditionalFormatting>
  <conditionalFormatting sqref="Z58">
    <cfRule type="cellIs" dxfId="6625" priority="3710" operator="equal">
      <formula>3</formula>
    </cfRule>
  </conditionalFormatting>
  <conditionalFormatting sqref="S69:S73">
    <cfRule type="beginsWith" dxfId="6624" priority="3705" operator="beginsWith" text="S">
      <formula>LEFT(S69,LEN("S"))="S"</formula>
    </cfRule>
    <cfRule type="containsText" dxfId="6623" priority="3706" operator="containsText" text="D">
      <formula>NOT(ISERROR(SEARCH("D",S69)))</formula>
    </cfRule>
    <cfRule type="cellIs" dxfId="6622" priority="3707" operator="equal">
      <formula>1</formula>
    </cfRule>
  </conditionalFormatting>
  <conditionalFormatting sqref="S69:S73">
    <cfRule type="expression" dxfId="6621" priority="3708">
      <formula>$E69="sob"</formula>
    </cfRule>
    <cfRule type="expression" dxfId="6620" priority="3709">
      <formula>$E69="nie"</formula>
    </cfRule>
  </conditionalFormatting>
  <conditionalFormatting sqref="S69:S73">
    <cfRule type="timePeriod" dxfId="6619" priority="3704" timePeriod="today">
      <formula>FLOOR(S69,1)=TODAY()</formula>
    </cfRule>
  </conditionalFormatting>
  <conditionalFormatting sqref="S69:S73">
    <cfRule type="cellIs" dxfId="6618" priority="3703" operator="equal">
      <formula>2</formula>
    </cfRule>
  </conditionalFormatting>
  <conditionalFormatting sqref="S69:S73">
    <cfRule type="cellIs" dxfId="6617" priority="3702" operator="equal">
      <formula>3</formula>
    </cfRule>
  </conditionalFormatting>
  <conditionalFormatting sqref="U69:U71 U73">
    <cfRule type="beginsWith" dxfId="6616" priority="3697" operator="beginsWith" text="S">
      <formula>LEFT(U69,LEN("S"))="S"</formula>
    </cfRule>
    <cfRule type="containsText" dxfId="6615" priority="3698" operator="containsText" text="D">
      <formula>NOT(ISERROR(SEARCH("D",U69)))</formula>
    </cfRule>
    <cfRule type="cellIs" dxfId="6614" priority="3699" operator="equal">
      <formula>1</formula>
    </cfRule>
  </conditionalFormatting>
  <conditionalFormatting sqref="U69:U71 U73">
    <cfRule type="expression" dxfId="6613" priority="3700">
      <formula>$E69="sob"</formula>
    </cfRule>
    <cfRule type="expression" dxfId="6612" priority="3701">
      <formula>$E69="nie"</formula>
    </cfRule>
  </conditionalFormatting>
  <conditionalFormatting sqref="U69:U71 U73">
    <cfRule type="timePeriod" dxfId="6611" priority="3696" timePeriod="today">
      <formula>FLOOR(U69,1)=TODAY()</formula>
    </cfRule>
  </conditionalFormatting>
  <conditionalFormatting sqref="U69:U71 U73">
    <cfRule type="cellIs" dxfId="6610" priority="3695" operator="equal">
      <formula>2</formula>
    </cfRule>
  </conditionalFormatting>
  <conditionalFormatting sqref="U69:U71 U73">
    <cfRule type="cellIs" dxfId="6609" priority="3694" operator="equal">
      <formula>3</formula>
    </cfRule>
  </conditionalFormatting>
  <conditionalFormatting sqref="U72">
    <cfRule type="beginsWith" dxfId="6608" priority="3689" operator="beginsWith" text="S">
      <formula>LEFT(U72,LEN("S"))="S"</formula>
    </cfRule>
    <cfRule type="containsText" dxfId="6607" priority="3690" operator="containsText" text="D">
      <formula>NOT(ISERROR(SEARCH("D",U72)))</formula>
    </cfRule>
    <cfRule type="cellIs" dxfId="6606" priority="3691" operator="equal">
      <formula>1</formula>
    </cfRule>
  </conditionalFormatting>
  <conditionalFormatting sqref="U72">
    <cfRule type="expression" dxfId="6605" priority="3692">
      <formula>$E72="sob"</formula>
    </cfRule>
    <cfRule type="expression" dxfId="6604" priority="3693">
      <formula>$E72="nie"</formula>
    </cfRule>
  </conditionalFormatting>
  <conditionalFormatting sqref="U72">
    <cfRule type="timePeriod" dxfId="6603" priority="3688" timePeriod="today">
      <formula>FLOOR(U72,1)=TODAY()</formula>
    </cfRule>
  </conditionalFormatting>
  <conditionalFormatting sqref="U72">
    <cfRule type="cellIs" dxfId="6602" priority="3687" operator="equal">
      <formula>2</formula>
    </cfRule>
  </conditionalFormatting>
  <conditionalFormatting sqref="U72">
    <cfRule type="cellIs" dxfId="6601" priority="3686" operator="equal">
      <formula>3</formula>
    </cfRule>
  </conditionalFormatting>
  <conditionalFormatting sqref="V69:V73">
    <cfRule type="beginsWith" dxfId="6600" priority="3681" operator="beginsWith" text="S">
      <formula>LEFT(V69,LEN("S"))="S"</formula>
    </cfRule>
    <cfRule type="containsText" dxfId="6599" priority="3682" operator="containsText" text="D">
      <formula>NOT(ISERROR(SEARCH("D",V69)))</formula>
    </cfRule>
    <cfRule type="cellIs" dxfId="6598" priority="3683" operator="equal">
      <formula>1</formula>
    </cfRule>
  </conditionalFormatting>
  <conditionalFormatting sqref="V69:V73">
    <cfRule type="expression" dxfId="6597" priority="3684">
      <formula>$E69="sob"</formula>
    </cfRule>
    <cfRule type="expression" dxfId="6596" priority="3685">
      <formula>$E69="nie"</formula>
    </cfRule>
  </conditionalFormatting>
  <conditionalFormatting sqref="V69:V73">
    <cfRule type="timePeriod" dxfId="6595" priority="3680" timePeriod="today">
      <formula>FLOOR(V69,1)=TODAY()</formula>
    </cfRule>
  </conditionalFormatting>
  <conditionalFormatting sqref="V69:V73">
    <cfRule type="cellIs" dxfId="6594" priority="3679" operator="equal">
      <formula>2</formula>
    </cfRule>
  </conditionalFormatting>
  <conditionalFormatting sqref="V69:V73">
    <cfRule type="cellIs" dxfId="6593" priority="3678" operator="equal">
      <formula>3</formula>
    </cfRule>
  </conditionalFormatting>
  <conditionalFormatting sqref="M62:M64">
    <cfRule type="beginsWith" dxfId="6592" priority="3673" operator="beginsWith" text="S">
      <formula>LEFT(M62,LEN("S"))="S"</formula>
    </cfRule>
    <cfRule type="containsText" dxfId="6591" priority="3674" operator="containsText" text="D">
      <formula>NOT(ISERROR(SEARCH("D",M62)))</formula>
    </cfRule>
    <cfRule type="cellIs" dxfId="6590" priority="3675" operator="equal">
      <formula>1</formula>
    </cfRule>
  </conditionalFormatting>
  <conditionalFormatting sqref="M62:M64">
    <cfRule type="expression" dxfId="6589" priority="3676">
      <formula>$E62="sob"</formula>
    </cfRule>
    <cfRule type="expression" dxfId="6588" priority="3677">
      <formula>$E62="nie"</formula>
    </cfRule>
  </conditionalFormatting>
  <conditionalFormatting sqref="M62:M64">
    <cfRule type="timePeriod" dxfId="6587" priority="3672" timePeriod="today">
      <formula>FLOOR(M62,1)=TODAY()</formula>
    </cfRule>
  </conditionalFormatting>
  <conditionalFormatting sqref="M62:M64">
    <cfRule type="cellIs" dxfId="6586" priority="3671" operator="equal">
      <formula>2</formula>
    </cfRule>
  </conditionalFormatting>
  <conditionalFormatting sqref="M62:M64">
    <cfRule type="cellIs" dxfId="6585" priority="3670" operator="equal">
      <formula>3</formula>
    </cfRule>
  </conditionalFormatting>
  <conditionalFormatting sqref="M65:M66">
    <cfRule type="beginsWith" dxfId="6584" priority="3665" operator="beginsWith" text="S">
      <formula>LEFT(M65,LEN("S"))="S"</formula>
    </cfRule>
    <cfRule type="containsText" dxfId="6583" priority="3666" operator="containsText" text="D">
      <formula>NOT(ISERROR(SEARCH("D",M65)))</formula>
    </cfRule>
    <cfRule type="cellIs" dxfId="6582" priority="3667" operator="equal">
      <formula>1</formula>
    </cfRule>
  </conditionalFormatting>
  <conditionalFormatting sqref="M65:M66">
    <cfRule type="expression" dxfId="6581" priority="3668">
      <formula>$E65="sob"</formula>
    </cfRule>
    <cfRule type="expression" dxfId="6580" priority="3669">
      <formula>$E65="nie"</formula>
    </cfRule>
  </conditionalFormatting>
  <conditionalFormatting sqref="M65:M66">
    <cfRule type="timePeriod" dxfId="6579" priority="3664" timePeriod="today">
      <formula>FLOOR(M65,1)=TODAY()</formula>
    </cfRule>
  </conditionalFormatting>
  <conditionalFormatting sqref="M65:M66">
    <cfRule type="cellIs" dxfId="6578" priority="3663" operator="equal">
      <formula>2</formula>
    </cfRule>
  </conditionalFormatting>
  <conditionalFormatting sqref="M65:M66">
    <cfRule type="cellIs" dxfId="6577" priority="3662" operator="equal">
      <formula>3</formula>
    </cfRule>
  </conditionalFormatting>
  <conditionalFormatting sqref="M69:M71">
    <cfRule type="beginsWith" dxfId="6576" priority="3657" operator="beginsWith" text="S">
      <formula>LEFT(M69,LEN("S"))="S"</formula>
    </cfRule>
    <cfRule type="containsText" dxfId="6575" priority="3658" operator="containsText" text="D">
      <formula>NOT(ISERROR(SEARCH("D",M69)))</formula>
    </cfRule>
    <cfRule type="cellIs" dxfId="6574" priority="3659" operator="equal">
      <formula>1</formula>
    </cfRule>
  </conditionalFormatting>
  <conditionalFormatting sqref="M69:M71">
    <cfRule type="expression" dxfId="6573" priority="3660">
      <formula>$E69="sob"</formula>
    </cfRule>
    <cfRule type="expression" dxfId="6572" priority="3661">
      <formula>$E69="nie"</formula>
    </cfRule>
  </conditionalFormatting>
  <conditionalFormatting sqref="M69:M71">
    <cfRule type="timePeriod" dxfId="6571" priority="3656" timePeriod="today">
      <formula>FLOOR(M69,1)=TODAY()</formula>
    </cfRule>
  </conditionalFormatting>
  <conditionalFormatting sqref="M69:M71">
    <cfRule type="cellIs" dxfId="6570" priority="3655" operator="equal">
      <formula>2</formula>
    </cfRule>
  </conditionalFormatting>
  <conditionalFormatting sqref="M69:M71">
    <cfRule type="cellIs" dxfId="6569" priority="3654" operator="equal">
      <formula>3</formula>
    </cfRule>
  </conditionalFormatting>
  <conditionalFormatting sqref="M72:M73">
    <cfRule type="beginsWith" dxfId="6568" priority="3649" operator="beginsWith" text="S">
      <formula>LEFT(M72,LEN("S"))="S"</formula>
    </cfRule>
    <cfRule type="containsText" dxfId="6567" priority="3650" operator="containsText" text="D">
      <formula>NOT(ISERROR(SEARCH("D",M72)))</formula>
    </cfRule>
    <cfRule type="cellIs" dxfId="6566" priority="3651" operator="equal">
      <formula>1</formula>
    </cfRule>
  </conditionalFormatting>
  <conditionalFormatting sqref="M72:M73">
    <cfRule type="expression" dxfId="6565" priority="3652">
      <formula>$E72="sob"</formula>
    </cfRule>
    <cfRule type="expression" dxfId="6564" priority="3653">
      <formula>$E72="nie"</formula>
    </cfRule>
  </conditionalFormatting>
  <conditionalFormatting sqref="M72:M73">
    <cfRule type="timePeriod" dxfId="6563" priority="3648" timePeriod="today">
      <formula>FLOOR(M72,1)=TODAY()</formula>
    </cfRule>
  </conditionalFormatting>
  <conditionalFormatting sqref="M72:M73">
    <cfRule type="cellIs" dxfId="6562" priority="3647" operator="equal">
      <formula>2</formula>
    </cfRule>
  </conditionalFormatting>
  <conditionalFormatting sqref="M72:M73">
    <cfRule type="cellIs" dxfId="6561" priority="3646" operator="equal">
      <formula>3</formula>
    </cfRule>
  </conditionalFormatting>
  <conditionalFormatting sqref="V77 V79:V80">
    <cfRule type="beginsWith" dxfId="6560" priority="3641" operator="beginsWith" text="S">
      <formula>LEFT(V77,LEN("S"))="S"</formula>
    </cfRule>
    <cfRule type="containsText" dxfId="6559" priority="3642" operator="containsText" text="D">
      <formula>NOT(ISERROR(SEARCH("D",V77)))</formula>
    </cfRule>
    <cfRule type="cellIs" dxfId="6558" priority="3643" operator="equal">
      <formula>1</formula>
    </cfRule>
  </conditionalFormatting>
  <conditionalFormatting sqref="V77 V79:V80">
    <cfRule type="expression" dxfId="6557" priority="3644">
      <formula>$E77="sob"</formula>
    </cfRule>
    <cfRule type="expression" dxfId="6556" priority="3645">
      <formula>$E77="nie"</formula>
    </cfRule>
  </conditionalFormatting>
  <conditionalFormatting sqref="V77 V79:V80">
    <cfRule type="timePeriod" dxfId="6555" priority="3640" timePeriod="today">
      <formula>FLOOR(V77,1)=TODAY()</formula>
    </cfRule>
  </conditionalFormatting>
  <conditionalFormatting sqref="V77 V79:V80">
    <cfRule type="cellIs" dxfId="6554" priority="3639" operator="equal">
      <formula>2</formula>
    </cfRule>
  </conditionalFormatting>
  <conditionalFormatting sqref="V77 V79:V80">
    <cfRule type="cellIs" dxfId="6553" priority="3638" operator="equal">
      <formula>3</formula>
    </cfRule>
  </conditionalFormatting>
  <conditionalFormatting sqref="U76:U78 U80">
    <cfRule type="beginsWith" dxfId="6552" priority="3633" operator="beginsWith" text="S">
      <formula>LEFT(U76,LEN("S"))="S"</formula>
    </cfRule>
    <cfRule type="containsText" dxfId="6551" priority="3634" operator="containsText" text="D">
      <formula>NOT(ISERROR(SEARCH("D",U76)))</formula>
    </cfRule>
    <cfRule type="cellIs" dxfId="6550" priority="3635" operator="equal">
      <formula>1</formula>
    </cfRule>
  </conditionalFormatting>
  <conditionalFormatting sqref="U76:U78 U80">
    <cfRule type="expression" dxfId="6549" priority="3636">
      <formula>$E76="sob"</formula>
    </cfRule>
    <cfRule type="expression" dxfId="6548" priority="3637">
      <formula>$E76="nie"</formula>
    </cfRule>
  </conditionalFormatting>
  <conditionalFormatting sqref="U76:U78 U80">
    <cfRule type="timePeriod" dxfId="6547" priority="3632" timePeriod="today">
      <formula>FLOOR(U76,1)=TODAY()</formula>
    </cfRule>
  </conditionalFormatting>
  <conditionalFormatting sqref="U76:U78 U80">
    <cfRule type="cellIs" dxfId="6546" priority="3631" operator="equal">
      <formula>2</formula>
    </cfRule>
  </conditionalFormatting>
  <conditionalFormatting sqref="U76:U78 U80">
    <cfRule type="cellIs" dxfId="6545" priority="3630" operator="equal">
      <formula>3</formula>
    </cfRule>
  </conditionalFormatting>
  <conditionalFormatting sqref="U79">
    <cfRule type="beginsWith" dxfId="6544" priority="3625" operator="beginsWith" text="S">
      <formula>LEFT(U79,LEN("S"))="S"</formula>
    </cfRule>
    <cfRule type="containsText" dxfId="6543" priority="3626" operator="containsText" text="D">
      <formula>NOT(ISERROR(SEARCH("D",U79)))</formula>
    </cfRule>
    <cfRule type="cellIs" dxfId="6542" priority="3627" operator="equal">
      <formula>1</formula>
    </cfRule>
  </conditionalFormatting>
  <conditionalFormatting sqref="U79">
    <cfRule type="expression" dxfId="6541" priority="3628">
      <formula>$E79="sob"</formula>
    </cfRule>
    <cfRule type="expression" dxfId="6540" priority="3629">
      <formula>$E79="nie"</formula>
    </cfRule>
  </conditionalFormatting>
  <conditionalFormatting sqref="U79">
    <cfRule type="timePeriod" dxfId="6539" priority="3624" timePeriod="today">
      <formula>FLOOR(U79,1)=TODAY()</formula>
    </cfRule>
  </conditionalFormatting>
  <conditionalFormatting sqref="U79">
    <cfRule type="cellIs" dxfId="6538" priority="3623" operator="equal">
      <formula>2</formula>
    </cfRule>
  </conditionalFormatting>
  <conditionalFormatting sqref="U79">
    <cfRule type="cellIs" dxfId="6537" priority="3622" operator="equal">
      <formula>3</formula>
    </cfRule>
  </conditionalFormatting>
  <conditionalFormatting sqref="M76:M78">
    <cfRule type="beginsWith" dxfId="6536" priority="3617" operator="beginsWith" text="S">
      <formula>LEFT(M76,LEN("S"))="S"</formula>
    </cfRule>
    <cfRule type="containsText" dxfId="6535" priority="3618" operator="containsText" text="D">
      <formula>NOT(ISERROR(SEARCH("D",M76)))</formula>
    </cfRule>
    <cfRule type="cellIs" dxfId="6534" priority="3619" operator="equal">
      <formula>1</formula>
    </cfRule>
  </conditionalFormatting>
  <conditionalFormatting sqref="M76:M78">
    <cfRule type="expression" dxfId="6533" priority="3620">
      <formula>$E76="sob"</formula>
    </cfRule>
    <cfRule type="expression" dxfId="6532" priority="3621">
      <formula>$E76="nie"</formula>
    </cfRule>
  </conditionalFormatting>
  <conditionalFormatting sqref="M76:M78">
    <cfRule type="timePeriod" dxfId="6531" priority="3616" timePeriod="today">
      <formula>FLOOR(M76,1)=TODAY()</formula>
    </cfRule>
  </conditionalFormatting>
  <conditionalFormatting sqref="M76:M78">
    <cfRule type="cellIs" dxfId="6530" priority="3615" operator="equal">
      <formula>2</formula>
    </cfRule>
  </conditionalFormatting>
  <conditionalFormatting sqref="M76:M78">
    <cfRule type="cellIs" dxfId="6529" priority="3614" operator="equal">
      <formula>3</formula>
    </cfRule>
  </conditionalFormatting>
  <conditionalFormatting sqref="M79">
    <cfRule type="beginsWith" dxfId="6528" priority="3609" operator="beginsWith" text="S">
      <formula>LEFT(M79,LEN("S"))="S"</formula>
    </cfRule>
    <cfRule type="containsText" dxfId="6527" priority="3610" operator="containsText" text="D">
      <formula>NOT(ISERROR(SEARCH("D",M79)))</formula>
    </cfRule>
    <cfRule type="cellIs" dxfId="6526" priority="3611" operator="equal">
      <formula>1</formula>
    </cfRule>
  </conditionalFormatting>
  <conditionalFormatting sqref="M79">
    <cfRule type="expression" dxfId="6525" priority="3612">
      <formula>$E79="sob"</formula>
    </cfRule>
    <cfRule type="expression" dxfId="6524" priority="3613">
      <formula>$E79="nie"</formula>
    </cfRule>
  </conditionalFormatting>
  <conditionalFormatting sqref="M79">
    <cfRule type="timePeriod" dxfId="6523" priority="3608" timePeriod="today">
      <formula>FLOOR(M79,1)=TODAY()</formula>
    </cfRule>
  </conditionalFormatting>
  <conditionalFormatting sqref="M79">
    <cfRule type="cellIs" dxfId="6522" priority="3607" operator="equal">
      <formula>2</formula>
    </cfRule>
  </conditionalFormatting>
  <conditionalFormatting sqref="M79">
    <cfRule type="cellIs" dxfId="6521" priority="3606" operator="equal">
      <formula>3</formula>
    </cfRule>
  </conditionalFormatting>
  <conditionalFormatting sqref="V76">
    <cfRule type="beginsWith" dxfId="6520" priority="3601" operator="beginsWith" text="S">
      <formula>LEFT(V76,LEN("S"))="S"</formula>
    </cfRule>
    <cfRule type="containsText" dxfId="6519" priority="3602" operator="containsText" text="D">
      <formula>NOT(ISERROR(SEARCH("D",V76)))</formula>
    </cfRule>
    <cfRule type="cellIs" dxfId="6518" priority="3603" operator="equal">
      <formula>1</formula>
    </cfRule>
  </conditionalFormatting>
  <conditionalFormatting sqref="V76">
    <cfRule type="expression" dxfId="6517" priority="3604">
      <formula>$E76="sob"</formula>
    </cfRule>
    <cfRule type="expression" dxfId="6516" priority="3605">
      <formula>$E76="nie"</formula>
    </cfRule>
  </conditionalFormatting>
  <conditionalFormatting sqref="V76">
    <cfRule type="timePeriod" dxfId="6515" priority="3600" timePeriod="today">
      <formula>FLOOR(V76,1)=TODAY()</formula>
    </cfRule>
  </conditionalFormatting>
  <conditionalFormatting sqref="V76">
    <cfRule type="cellIs" dxfId="6514" priority="3599" operator="equal">
      <formula>2</formula>
    </cfRule>
  </conditionalFormatting>
  <conditionalFormatting sqref="V76">
    <cfRule type="cellIs" dxfId="6513" priority="3598" operator="equal">
      <formula>3</formula>
    </cfRule>
  </conditionalFormatting>
  <conditionalFormatting sqref="V78">
    <cfRule type="beginsWith" dxfId="6512" priority="3593" operator="beginsWith" text="S">
      <formula>LEFT(V78,LEN("S"))="S"</formula>
    </cfRule>
    <cfRule type="containsText" dxfId="6511" priority="3594" operator="containsText" text="D">
      <formula>NOT(ISERROR(SEARCH("D",V78)))</formula>
    </cfRule>
    <cfRule type="cellIs" dxfId="6510" priority="3595" operator="equal">
      <formula>1</formula>
    </cfRule>
  </conditionalFormatting>
  <conditionalFormatting sqref="V78">
    <cfRule type="expression" dxfId="6509" priority="3596">
      <formula>$E78="sob"</formula>
    </cfRule>
    <cfRule type="expression" dxfId="6508" priority="3597">
      <formula>$E78="nie"</formula>
    </cfRule>
  </conditionalFormatting>
  <conditionalFormatting sqref="V78">
    <cfRule type="timePeriod" dxfId="6507" priority="3592" timePeriod="today">
      <formula>FLOOR(V78,1)=TODAY()</formula>
    </cfRule>
  </conditionalFormatting>
  <conditionalFormatting sqref="V78">
    <cfRule type="cellIs" dxfId="6506" priority="3591" operator="equal">
      <formula>2</formula>
    </cfRule>
  </conditionalFormatting>
  <conditionalFormatting sqref="V78">
    <cfRule type="cellIs" dxfId="6505" priority="3590" operator="equal">
      <formula>3</formula>
    </cfRule>
  </conditionalFormatting>
  <conditionalFormatting sqref="M83:M87">
    <cfRule type="beginsWith" dxfId="6504" priority="3585" operator="beginsWith" text="S">
      <formula>LEFT(M83,LEN("S"))="S"</formula>
    </cfRule>
    <cfRule type="containsText" dxfId="6503" priority="3586" operator="containsText" text="D">
      <formula>NOT(ISERROR(SEARCH("D",M83)))</formula>
    </cfRule>
    <cfRule type="cellIs" dxfId="6502" priority="3587" operator="equal">
      <formula>1</formula>
    </cfRule>
  </conditionalFormatting>
  <conditionalFormatting sqref="M83:M87">
    <cfRule type="expression" dxfId="6501" priority="3588">
      <formula>$E83="sob"</formula>
    </cfRule>
    <cfRule type="expression" dxfId="6500" priority="3589">
      <formula>$E83="nie"</formula>
    </cfRule>
  </conditionalFormatting>
  <conditionalFormatting sqref="M83:M87">
    <cfRule type="timePeriod" dxfId="6499" priority="3584" timePeriod="today">
      <formula>FLOOR(M83,1)=TODAY()</formula>
    </cfRule>
  </conditionalFormatting>
  <conditionalFormatting sqref="M83:M87">
    <cfRule type="cellIs" dxfId="6498" priority="3583" operator="equal">
      <formula>2</formula>
    </cfRule>
  </conditionalFormatting>
  <conditionalFormatting sqref="M83:M87">
    <cfRule type="cellIs" dxfId="6497" priority="3582" operator="equal">
      <formula>3</formula>
    </cfRule>
  </conditionalFormatting>
  <conditionalFormatting sqref="V83:V87">
    <cfRule type="beginsWith" dxfId="6496" priority="3577" operator="beginsWith" text="S">
      <formula>LEFT(V83,LEN("S"))="S"</formula>
    </cfRule>
    <cfRule type="containsText" dxfId="6495" priority="3578" operator="containsText" text="D">
      <formula>NOT(ISERROR(SEARCH("D",V83)))</formula>
    </cfRule>
    <cfRule type="cellIs" dxfId="6494" priority="3579" operator="equal">
      <formula>1</formula>
    </cfRule>
  </conditionalFormatting>
  <conditionalFormatting sqref="V83:V87">
    <cfRule type="expression" dxfId="6493" priority="3580">
      <formula>$E83="sob"</formula>
    </cfRule>
    <cfRule type="expression" dxfId="6492" priority="3581">
      <formula>$E83="nie"</formula>
    </cfRule>
  </conditionalFormatting>
  <conditionalFormatting sqref="V83:V87">
    <cfRule type="timePeriod" dxfId="6491" priority="3576" timePeriod="today">
      <formula>FLOOR(V83,1)=TODAY()</formula>
    </cfRule>
  </conditionalFormatting>
  <conditionalFormatting sqref="V83:V87">
    <cfRule type="cellIs" dxfId="6490" priority="3575" operator="equal">
      <formula>2</formula>
    </cfRule>
  </conditionalFormatting>
  <conditionalFormatting sqref="V83:V87">
    <cfRule type="cellIs" dxfId="6489" priority="3574" operator="equal">
      <formula>3</formula>
    </cfRule>
  </conditionalFormatting>
  <conditionalFormatting sqref="S76">
    <cfRule type="beginsWith" dxfId="6488" priority="3569" operator="beginsWith" text="S">
      <formula>LEFT(S76,LEN("S"))="S"</formula>
    </cfRule>
    <cfRule type="containsText" dxfId="6487" priority="3570" operator="containsText" text="D">
      <formula>NOT(ISERROR(SEARCH("D",S76)))</formula>
    </cfRule>
    <cfRule type="cellIs" dxfId="6486" priority="3571" operator="equal">
      <formula>1</formula>
    </cfRule>
  </conditionalFormatting>
  <conditionalFormatting sqref="S76">
    <cfRule type="expression" dxfId="6485" priority="3572">
      <formula>$E76="sob"</formula>
    </cfRule>
    <cfRule type="expression" dxfId="6484" priority="3573">
      <formula>$E76="nie"</formula>
    </cfRule>
  </conditionalFormatting>
  <conditionalFormatting sqref="S76">
    <cfRule type="timePeriod" dxfId="6483" priority="3568" timePeriod="today">
      <formula>FLOOR(S76,1)=TODAY()</formula>
    </cfRule>
  </conditionalFormatting>
  <conditionalFormatting sqref="S76">
    <cfRule type="cellIs" dxfId="6482" priority="3567" operator="equal">
      <formula>2</formula>
    </cfRule>
  </conditionalFormatting>
  <conditionalFormatting sqref="S76">
    <cfRule type="cellIs" dxfId="6481" priority="3566" operator="equal">
      <formula>3</formula>
    </cfRule>
  </conditionalFormatting>
  <conditionalFormatting sqref="S77">
    <cfRule type="beginsWith" dxfId="6480" priority="3561" operator="beginsWith" text="S">
      <formula>LEFT(S77,LEN("S"))="S"</formula>
    </cfRule>
    <cfRule type="containsText" dxfId="6479" priority="3562" operator="containsText" text="D">
      <formula>NOT(ISERROR(SEARCH("D",S77)))</formula>
    </cfRule>
    <cfRule type="cellIs" dxfId="6478" priority="3563" operator="equal">
      <formula>1</formula>
    </cfRule>
  </conditionalFormatting>
  <conditionalFormatting sqref="S77">
    <cfRule type="expression" dxfId="6477" priority="3564">
      <formula>$E77="sob"</formula>
    </cfRule>
    <cfRule type="expression" dxfId="6476" priority="3565">
      <formula>$E77="nie"</formula>
    </cfRule>
  </conditionalFormatting>
  <conditionalFormatting sqref="S77">
    <cfRule type="timePeriod" dxfId="6475" priority="3560" timePeriod="today">
      <formula>FLOOR(S77,1)=TODAY()</formula>
    </cfRule>
  </conditionalFormatting>
  <conditionalFormatting sqref="S77">
    <cfRule type="cellIs" dxfId="6474" priority="3559" operator="equal">
      <formula>2</formula>
    </cfRule>
  </conditionalFormatting>
  <conditionalFormatting sqref="S77">
    <cfRule type="cellIs" dxfId="6473" priority="3558" operator="equal">
      <formula>3</formula>
    </cfRule>
  </conditionalFormatting>
  <conditionalFormatting sqref="S78">
    <cfRule type="beginsWith" dxfId="6472" priority="3553" operator="beginsWith" text="S">
      <formula>LEFT(S78,LEN("S"))="S"</formula>
    </cfRule>
    <cfRule type="containsText" dxfId="6471" priority="3554" operator="containsText" text="D">
      <formula>NOT(ISERROR(SEARCH("D",S78)))</formula>
    </cfRule>
    <cfRule type="cellIs" dxfId="6470" priority="3555" operator="equal">
      <formula>1</formula>
    </cfRule>
  </conditionalFormatting>
  <conditionalFormatting sqref="S78">
    <cfRule type="expression" dxfId="6469" priority="3556">
      <formula>$E78="sob"</formula>
    </cfRule>
    <cfRule type="expression" dxfId="6468" priority="3557">
      <formula>$E78="nie"</formula>
    </cfRule>
  </conditionalFormatting>
  <conditionalFormatting sqref="S78">
    <cfRule type="timePeriod" dxfId="6467" priority="3552" timePeriod="today">
      <formula>FLOOR(S78,1)=TODAY()</formula>
    </cfRule>
  </conditionalFormatting>
  <conditionalFormatting sqref="S78">
    <cfRule type="cellIs" dxfId="6466" priority="3551" operator="equal">
      <formula>2</formula>
    </cfRule>
  </conditionalFormatting>
  <conditionalFormatting sqref="S78">
    <cfRule type="cellIs" dxfId="6465" priority="3550" operator="equal">
      <formula>3</formula>
    </cfRule>
  </conditionalFormatting>
  <conditionalFormatting sqref="S79">
    <cfRule type="beginsWith" dxfId="6464" priority="3545" operator="beginsWith" text="S">
      <formula>LEFT(S79,LEN("S"))="S"</formula>
    </cfRule>
    <cfRule type="containsText" dxfId="6463" priority="3546" operator="containsText" text="D">
      <formula>NOT(ISERROR(SEARCH("D",S79)))</formula>
    </cfRule>
    <cfRule type="cellIs" dxfId="6462" priority="3547" operator="equal">
      <formula>1</formula>
    </cfRule>
  </conditionalFormatting>
  <conditionalFormatting sqref="S79">
    <cfRule type="expression" dxfId="6461" priority="3548">
      <formula>$E79="sob"</formula>
    </cfRule>
    <cfRule type="expression" dxfId="6460" priority="3549">
      <formula>$E79="nie"</formula>
    </cfRule>
  </conditionalFormatting>
  <conditionalFormatting sqref="S79">
    <cfRule type="timePeriod" dxfId="6459" priority="3544" timePeriod="today">
      <formula>FLOOR(S79,1)=TODAY()</formula>
    </cfRule>
  </conditionalFormatting>
  <conditionalFormatting sqref="S79">
    <cfRule type="cellIs" dxfId="6458" priority="3543" operator="equal">
      <formula>2</formula>
    </cfRule>
  </conditionalFormatting>
  <conditionalFormatting sqref="S79">
    <cfRule type="cellIs" dxfId="6457" priority="3542" operator="equal">
      <formula>3</formula>
    </cfRule>
  </conditionalFormatting>
  <conditionalFormatting sqref="U83:U85 U87">
    <cfRule type="beginsWith" dxfId="6456" priority="3537" operator="beginsWith" text="S">
      <formula>LEFT(U83,LEN("S"))="S"</formula>
    </cfRule>
    <cfRule type="containsText" dxfId="6455" priority="3538" operator="containsText" text="D">
      <formula>NOT(ISERROR(SEARCH("D",U83)))</formula>
    </cfRule>
    <cfRule type="cellIs" dxfId="6454" priority="3539" operator="equal">
      <formula>1</formula>
    </cfRule>
  </conditionalFormatting>
  <conditionalFormatting sqref="U83:U85 U87">
    <cfRule type="expression" dxfId="6453" priority="3540">
      <formula>$E83="sob"</formula>
    </cfRule>
    <cfRule type="expression" dxfId="6452" priority="3541">
      <formula>$E83="nie"</formula>
    </cfRule>
  </conditionalFormatting>
  <conditionalFormatting sqref="U83:U85 U87">
    <cfRule type="timePeriod" dxfId="6451" priority="3536" timePeriod="today">
      <formula>FLOOR(U83,1)=TODAY()</formula>
    </cfRule>
  </conditionalFormatting>
  <conditionalFormatting sqref="U83:U85 U87">
    <cfRule type="cellIs" dxfId="6450" priority="3535" operator="equal">
      <formula>2</formula>
    </cfRule>
  </conditionalFormatting>
  <conditionalFormatting sqref="U83:U85 U87">
    <cfRule type="cellIs" dxfId="6449" priority="3534" operator="equal">
      <formula>3</formula>
    </cfRule>
  </conditionalFormatting>
  <conditionalFormatting sqref="U86">
    <cfRule type="beginsWith" dxfId="6448" priority="3529" operator="beginsWith" text="S">
      <formula>LEFT(U86,LEN("S"))="S"</formula>
    </cfRule>
    <cfRule type="containsText" dxfId="6447" priority="3530" operator="containsText" text="D">
      <formula>NOT(ISERROR(SEARCH("D",U86)))</formula>
    </cfRule>
    <cfRule type="cellIs" dxfId="6446" priority="3531" operator="equal">
      <formula>1</formula>
    </cfRule>
  </conditionalFormatting>
  <conditionalFormatting sqref="U86">
    <cfRule type="expression" dxfId="6445" priority="3532">
      <formula>$E86="sob"</formula>
    </cfRule>
    <cfRule type="expression" dxfId="6444" priority="3533">
      <formula>$E86="nie"</formula>
    </cfRule>
  </conditionalFormatting>
  <conditionalFormatting sqref="U86">
    <cfRule type="timePeriod" dxfId="6443" priority="3528" timePeriod="today">
      <formula>FLOOR(U86,1)=TODAY()</formula>
    </cfRule>
  </conditionalFormatting>
  <conditionalFormatting sqref="U86">
    <cfRule type="cellIs" dxfId="6442" priority="3527" operator="equal">
      <formula>2</formula>
    </cfRule>
  </conditionalFormatting>
  <conditionalFormatting sqref="U86">
    <cfRule type="cellIs" dxfId="6441" priority="3526" operator="equal">
      <formula>3</formula>
    </cfRule>
  </conditionalFormatting>
  <conditionalFormatting sqref="AB69:AB71">
    <cfRule type="beginsWith" dxfId="6440" priority="3521" operator="beginsWith" text="S">
      <formula>LEFT(AB69,LEN("S"))="S"</formula>
    </cfRule>
    <cfRule type="containsText" dxfId="6439" priority="3522" operator="containsText" text="D">
      <formula>NOT(ISERROR(SEARCH("D",AB69)))</formula>
    </cfRule>
    <cfRule type="cellIs" dxfId="6438" priority="3523" operator="equal">
      <formula>1</formula>
    </cfRule>
  </conditionalFormatting>
  <conditionalFormatting sqref="AB69:AB71">
    <cfRule type="expression" dxfId="6437" priority="3524">
      <formula>$E69="sob"</formula>
    </cfRule>
    <cfRule type="expression" dxfId="6436" priority="3525">
      <formula>$E69="nie"</formula>
    </cfRule>
  </conditionalFormatting>
  <conditionalFormatting sqref="AB69:AB71">
    <cfRule type="timePeriod" dxfId="6435" priority="3520" timePeriod="today">
      <formula>FLOOR(AB69,1)=TODAY()</formula>
    </cfRule>
  </conditionalFormatting>
  <conditionalFormatting sqref="AB69:AB71">
    <cfRule type="cellIs" dxfId="6434" priority="3519" operator="equal">
      <formula>2</formula>
    </cfRule>
  </conditionalFormatting>
  <conditionalFormatting sqref="AB69:AB71">
    <cfRule type="cellIs" dxfId="6433" priority="3518" operator="equal">
      <formula>3</formula>
    </cfRule>
  </conditionalFormatting>
  <conditionalFormatting sqref="AB90:AB92">
    <cfRule type="beginsWith" dxfId="6432" priority="3513" operator="beginsWith" text="S">
      <formula>LEFT(AB90,LEN("S"))="S"</formula>
    </cfRule>
    <cfRule type="containsText" dxfId="6431" priority="3514" operator="containsText" text="D">
      <formula>NOT(ISERROR(SEARCH("D",AB90)))</formula>
    </cfRule>
    <cfRule type="cellIs" dxfId="6430" priority="3515" operator="equal">
      <formula>1</formula>
    </cfRule>
  </conditionalFormatting>
  <conditionalFormatting sqref="AB90:AB92">
    <cfRule type="expression" dxfId="6429" priority="3516">
      <formula>$E90="sob"</formula>
    </cfRule>
    <cfRule type="expression" dxfId="6428" priority="3517">
      <formula>$E90="nie"</formula>
    </cfRule>
  </conditionalFormatting>
  <conditionalFormatting sqref="AB90:AB92">
    <cfRule type="timePeriod" dxfId="6427" priority="3512" timePeriod="today">
      <formula>FLOOR(AB90,1)=TODAY()</formula>
    </cfRule>
  </conditionalFormatting>
  <conditionalFormatting sqref="AB90:AB92">
    <cfRule type="cellIs" dxfId="6426" priority="3511" operator="equal">
      <formula>2</formula>
    </cfRule>
  </conditionalFormatting>
  <conditionalFormatting sqref="AB90:AB92">
    <cfRule type="cellIs" dxfId="6425" priority="3510" operator="equal">
      <formula>3</formula>
    </cfRule>
  </conditionalFormatting>
  <conditionalFormatting sqref="S90:S93">
    <cfRule type="beginsWith" dxfId="6424" priority="3505" operator="beginsWith" text="S">
      <formula>LEFT(S90,LEN("S"))="S"</formula>
    </cfRule>
    <cfRule type="containsText" dxfId="6423" priority="3506" operator="containsText" text="D">
      <formula>NOT(ISERROR(SEARCH("D",S90)))</formula>
    </cfRule>
    <cfRule type="cellIs" dxfId="6422" priority="3507" operator="equal">
      <formula>1</formula>
    </cfRule>
  </conditionalFormatting>
  <conditionalFormatting sqref="S90:S93">
    <cfRule type="expression" dxfId="6421" priority="3508">
      <formula>$E90="sob"</formula>
    </cfRule>
    <cfRule type="expression" dxfId="6420" priority="3509">
      <formula>$E90="nie"</formula>
    </cfRule>
  </conditionalFormatting>
  <conditionalFormatting sqref="S90:S93">
    <cfRule type="timePeriod" dxfId="6419" priority="3504" timePeriod="today">
      <formula>FLOOR(S90,1)=TODAY()</formula>
    </cfRule>
  </conditionalFormatting>
  <conditionalFormatting sqref="S90:S93">
    <cfRule type="cellIs" dxfId="6418" priority="3503" operator="equal">
      <formula>2</formula>
    </cfRule>
  </conditionalFormatting>
  <conditionalFormatting sqref="S90:S93">
    <cfRule type="cellIs" dxfId="6417" priority="3502" operator="equal">
      <formula>3</formula>
    </cfRule>
  </conditionalFormatting>
  <conditionalFormatting sqref="V90:V92 V94">
    <cfRule type="beginsWith" dxfId="6416" priority="3497" operator="beginsWith" text="S">
      <formula>LEFT(V90,LEN("S"))="S"</formula>
    </cfRule>
    <cfRule type="containsText" dxfId="6415" priority="3498" operator="containsText" text="D">
      <formula>NOT(ISERROR(SEARCH("D",V90)))</formula>
    </cfRule>
    <cfRule type="cellIs" dxfId="6414" priority="3499" operator="equal">
      <formula>1</formula>
    </cfRule>
  </conditionalFormatting>
  <conditionalFormatting sqref="V90:V92 V94">
    <cfRule type="expression" dxfId="6413" priority="3500">
      <formula>$E90="sob"</formula>
    </cfRule>
    <cfRule type="expression" dxfId="6412" priority="3501">
      <formula>$E90="nie"</formula>
    </cfRule>
  </conditionalFormatting>
  <conditionalFormatting sqref="V90:V92 V94">
    <cfRule type="timePeriod" dxfId="6411" priority="3496" timePeriod="today">
      <formula>FLOOR(V90,1)=TODAY()</formula>
    </cfRule>
  </conditionalFormatting>
  <conditionalFormatting sqref="V90:V92 V94">
    <cfRule type="cellIs" dxfId="6410" priority="3495" operator="equal">
      <formula>2</formula>
    </cfRule>
  </conditionalFormatting>
  <conditionalFormatting sqref="V90:V92 V94">
    <cfRule type="cellIs" dxfId="6409" priority="3494" operator="equal">
      <formula>3</formula>
    </cfRule>
  </conditionalFormatting>
  <conditionalFormatting sqref="V93">
    <cfRule type="beginsWith" dxfId="6408" priority="3489" operator="beginsWith" text="S">
      <formula>LEFT(V93,LEN("S"))="S"</formula>
    </cfRule>
    <cfRule type="containsText" dxfId="6407" priority="3490" operator="containsText" text="D">
      <formula>NOT(ISERROR(SEARCH("D",V93)))</formula>
    </cfRule>
    <cfRule type="cellIs" dxfId="6406" priority="3491" operator="equal">
      <formula>1</formula>
    </cfRule>
  </conditionalFormatting>
  <conditionalFormatting sqref="V93">
    <cfRule type="expression" dxfId="6405" priority="3492">
      <formula>$E93="sob"</formula>
    </cfRule>
    <cfRule type="expression" dxfId="6404" priority="3493">
      <formula>$E93="nie"</formula>
    </cfRule>
  </conditionalFormatting>
  <conditionalFormatting sqref="V93">
    <cfRule type="timePeriod" dxfId="6403" priority="3488" timePeriod="today">
      <formula>FLOOR(V93,1)=TODAY()</formula>
    </cfRule>
  </conditionalFormatting>
  <conditionalFormatting sqref="V93">
    <cfRule type="cellIs" dxfId="6402" priority="3487" operator="equal">
      <formula>2</formula>
    </cfRule>
  </conditionalFormatting>
  <conditionalFormatting sqref="V93">
    <cfRule type="cellIs" dxfId="6401" priority="3486" operator="equal">
      <formula>3</formula>
    </cfRule>
  </conditionalFormatting>
  <conditionalFormatting sqref="U90:U92 U94">
    <cfRule type="beginsWith" dxfId="6400" priority="3481" operator="beginsWith" text="S">
      <formula>LEFT(U90,LEN("S"))="S"</formula>
    </cfRule>
    <cfRule type="containsText" dxfId="6399" priority="3482" operator="containsText" text="D">
      <formula>NOT(ISERROR(SEARCH("D",U90)))</formula>
    </cfRule>
    <cfRule type="cellIs" dxfId="6398" priority="3483" operator="equal">
      <formula>1</formula>
    </cfRule>
  </conditionalFormatting>
  <conditionalFormatting sqref="U90:U92 U94">
    <cfRule type="expression" dxfId="6397" priority="3484">
      <formula>$E90="sob"</formula>
    </cfRule>
    <cfRule type="expression" dxfId="6396" priority="3485">
      <formula>$E90="nie"</formula>
    </cfRule>
  </conditionalFormatting>
  <conditionalFormatting sqref="U90:U92 U94">
    <cfRule type="timePeriod" dxfId="6395" priority="3480" timePeriod="today">
      <formula>FLOOR(U90,1)=TODAY()</formula>
    </cfRule>
  </conditionalFormatting>
  <conditionalFormatting sqref="U90:U92 U94">
    <cfRule type="cellIs" dxfId="6394" priority="3479" operator="equal">
      <formula>2</formula>
    </cfRule>
  </conditionalFormatting>
  <conditionalFormatting sqref="U90:U92 U94">
    <cfRule type="cellIs" dxfId="6393" priority="3478" operator="equal">
      <formula>3</formula>
    </cfRule>
  </conditionalFormatting>
  <conditionalFormatting sqref="U93">
    <cfRule type="beginsWith" dxfId="6392" priority="3473" operator="beginsWith" text="S">
      <formula>LEFT(U93,LEN("S"))="S"</formula>
    </cfRule>
    <cfRule type="containsText" dxfId="6391" priority="3474" operator="containsText" text="D">
      <formula>NOT(ISERROR(SEARCH("D",U93)))</formula>
    </cfRule>
    <cfRule type="cellIs" dxfId="6390" priority="3475" operator="equal">
      <formula>1</formula>
    </cfRule>
  </conditionalFormatting>
  <conditionalFormatting sqref="U93">
    <cfRule type="expression" dxfId="6389" priority="3476">
      <formula>$E93="sob"</formula>
    </cfRule>
    <cfRule type="expression" dxfId="6388" priority="3477">
      <formula>$E93="nie"</formula>
    </cfRule>
  </conditionalFormatting>
  <conditionalFormatting sqref="U93">
    <cfRule type="timePeriod" dxfId="6387" priority="3472" timePeriod="today">
      <formula>FLOOR(U93,1)=TODAY()</formula>
    </cfRule>
  </conditionalFormatting>
  <conditionalFormatting sqref="U93">
    <cfRule type="cellIs" dxfId="6386" priority="3471" operator="equal">
      <formula>2</formula>
    </cfRule>
  </conditionalFormatting>
  <conditionalFormatting sqref="U93">
    <cfRule type="cellIs" dxfId="6385" priority="3470" operator="equal">
      <formula>3</formula>
    </cfRule>
  </conditionalFormatting>
  <conditionalFormatting sqref="J97:J101">
    <cfRule type="beginsWith" dxfId="6384" priority="3465" operator="beginsWith" text="S">
      <formula>LEFT(J97,LEN("S"))="S"</formula>
    </cfRule>
    <cfRule type="containsText" dxfId="6383" priority="3466" operator="containsText" text="D">
      <formula>NOT(ISERROR(SEARCH("D",J97)))</formula>
    </cfRule>
    <cfRule type="cellIs" dxfId="6382" priority="3467" operator="equal">
      <formula>1</formula>
    </cfRule>
  </conditionalFormatting>
  <conditionalFormatting sqref="J97:J101">
    <cfRule type="expression" dxfId="6381" priority="3468">
      <formula>$E97="sob"</formula>
    </cfRule>
    <cfRule type="expression" dxfId="6380" priority="3469">
      <formula>$E97="nie"</formula>
    </cfRule>
  </conditionalFormatting>
  <conditionalFormatting sqref="J97:J101">
    <cfRule type="timePeriod" dxfId="6379" priority="3464" timePeriod="today">
      <formula>FLOOR(J97,1)=TODAY()</formula>
    </cfRule>
  </conditionalFormatting>
  <conditionalFormatting sqref="J97:J101">
    <cfRule type="cellIs" dxfId="6378" priority="3463" operator="equal">
      <formula>2</formula>
    </cfRule>
  </conditionalFormatting>
  <conditionalFormatting sqref="J97:J101">
    <cfRule type="cellIs" dxfId="6377" priority="3462" operator="equal">
      <formula>3</formula>
    </cfRule>
  </conditionalFormatting>
  <conditionalFormatting sqref="J104:J107">
    <cfRule type="beginsWith" dxfId="6376" priority="3457" operator="beginsWith" text="S">
      <formula>LEFT(J104,LEN("S"))="S"</formula>
    </cfRule>
    <cfRule type="containsText" dxfId="6375" priority="3458" operator="containsText" text="D">
      <formula>NOT(ISERROR(SEARCH("D",J104)))</formula>
    </cfRule>
    <cfRule type="cellIs" dxfId="6374" priority="3459" operator="equal">
      <formula>1</formula>
    </cfRule>
  </conditionalFormatting>
  <conditionalFormatting sqref="J104:J107">
    <cfRule type="expression" dxfId="6373" priority="3460">
      <formula>$E104="sob"</formula>
    </cfRule>
    <cfRule type="expression" dxfId="6372" priority="3461">
      <formula>$E104="nie"</formula>
    </cfRule>
  </conditionalFormatting>
  <conditionalFormatting sqref="J104:J107">
    <cfRule type="timePeriod" dxfId="6371" priority="3456" timePeriod="today">
      <formula>FLOOR(J104,1)=TODAY()</formula>
    </cfRule>
  </conditionalFormatting>
  <conditionalFormatting sqref="J104:J107">
    <cfRule type="cellIs" dxfId="6370" priority="3455" operator="equal">
      <formula>2</formula>
    </cfRule>
  </conditionalFormatting>
  <conditionalFormatting sqref="J104:J107">
    <cfRule type="cellIs" dxfId="6369" priority="3454" operator="equal">
      <formula>3</formula>
    </cfRule>
  </conditionalFormatting>
  <conditionalFormatting sqref="S94">
    <cfRule type="beginsWith" dxfId="6368" priority="3449" operator="beginsWith" text="S">
      <formula>LEFT(S94,LEN("S"))="S"</formula>
    </cfRule>
    <cfRule type="containsText" dxfId="6367" priority="3450" operator="containsText" text="D">
      <formula>NOT(ISERROR(SEARCH("D",S94)))</formula>
    </cfRule>
    <cfRule type="cellIs" dxfId="6366" priority="3451" operator="equal">
      <formula>1</formula>
    </cfRule>
  </conditionalFormatting>
  <conditionalFormatting sqref="S94">
    <cfRule type="expression" dxfId="6365" priority="3452">
      <formula>$E94="sob"</formula>
    </cfRule>
    <cfRule type="expression" dxfId="6364" priority="3453">
      <formula>$E94="nie"</formula>
    </cfRule>
  </conditionalFormatting>
  <conditionalFormatting sqref="S94">
    <cfRule type="timePeriod" dxfId="6363" priority="3448" timePeriod="today">
      <formula>FLOOR(S94,1)=TODAY()</formula>
    </cfRule>
  </conditionalFormatting>
  <conditionalFormatting sqref="S94">
    <cfRule type="cellIs" dxfId="6362" priority="3447" operator="equal">
      <formula>2</formula>
    </cfRule>
  </conditionalFormatting>
  <conditionalFormatting sqref="S94">
    <cfRule type="cellIs" dxfId="6361" priority="3446" operator="equal">
      <formula>3</formula>
    </cfRule>
  </conditionalFormatting>
  <conditionalFormatting sqref="S97:S101">
    <cfRule type="beginsWith" dxfId="6360" priority="3441" operator="beginsWith" text="S">
      <formula>LEFT(S97,LEN("S"))="S"</formula>
    </cfRule>
    <cfRule type="containsText" dxfId="6359" priority="3442" operator="containsText" text="D">
      <formula>NOT(ISERROR(SEARCH("D",S97)))</formula>
    </cfRule>
    <cfRule type="cellIs" dxfId="6358" priority="3443" operator="equal">
      <formula>1</formula>
    </cfRule>
  </conditionalFormatting>
  <conditionalFormatting sqref="S97:S101">
    <cfRule type="expression" dxfId="6357" priority="3444">
      <formula>$E97="sob"</formula>
    </cfRule>
    <cfRule type="expression" dxfId="6356" priority="3445">
      <formula>$E97="nie"</formula>
    </cfRule>
  </conditionalFormatting>
  <conditionalFormatting sqref="S97:S101">
    <cfRule type="timePeriod" dxfId="6355" priority="3440" timePeriod="today">
      <formula>FLOOR(S97,1)=TODAY()</formula>
    </cfRule>
  </conditionalFormatting>
  <conditionalFormatting sqref="S97:S101">
    <cfRule type="cellIs" dxfId="6354" priority="3439" operator="equal">
      <formula>2</formula>
    </cfRule>
  </conditionalFormatting>
  <conditionalFormatting sqref="S97:S101">
    <cfRule type="cellIs" dxfId="6353" priority="3438" operator="equal">
      <formula>3</formula>
    </cfRule>
  </conditionalFormatting>
  <conditionalFormatting sqref="L92">
    <cfRule type="beginsWith" dxfId="6352" priority="3433" operator="beginsWith" text="S">
      <formula>LEFT(L92,LEN("S"))="S"</formula>
    </cfRule>
    <cfRule type="containsText" dxfId="6351" priority="3434" operator="containsText" text="D">
      <formula>NOT(ISERROR(SEARCH("D",L92)))</formula>
    </cfRule>
    <cfRule type="cellIs" dxfId="6350" priority="3435" operator="equal">
      <formula>1</formula>
    </cfRule>
  </conditionalFormatting>
  <conditionalFormatting sqref="L92">
    <cfRule type="expression" dxfId="6349" priority="3436">
      <formula>$E92="sob"</formula>
    </cfRule>
    <cfRule type="expression" dxfId="6348" priority="3437">
      <formula>$E92="nie"</formula>
    </cfRule>
  </conditionalFormatting>
  <conditionalFormatting sqref="L92">
    <cfRule type="timePeriod" dxfId="6347" priority="3432" timePeriod="today">
      <formula>FLOOR(L92,1)=TODAY()</formula>
    </cfRule>
  </conditionalFormatting>
  <conditionalFormatting sqref="L92">
    <cfRule type="cellIs" dxfId="6346" priority="3431" operator="equal">
      <formula>2</formula>
    </cfRule>
  </conditionalFormatting>
  <conditionalFormatting sqref="L92">
    <cfRule type="cellIs" dxfId="6345" priority="3430" operator="equal">
      <formula>3</formula>
    </cfRule>
  </conditionalFormatting>
  <conditionalFormatting sqref="L93">
    <cfRule type="beginsWith" dxfId="6344" priority="3425" operator="beginsWith" text="S">
      <formula>LEFT(L93,LEN("S"))="S"</formula>
    </cfRule>
    <cfRule type="containsText" dxfId="6343" priority="3426" operator="containsText" text="D">
      <formula>NOT(ISERROR(SEARCH("D",L93)))</formula>
    </cfRule>
    <cfRule type="cellIs" dxfId="6342" priority="3427" operator="equal">
      <formula>1</formula>
    </cfRule>
  </conditionalFormatting>
  <conditionalFormatting sqref="L93">
    <cfRule type="expression" dxfId="6341" priority="3428">
      <formula>$E93="sob"</formula>
    </cfRule>
    <cfRule type="expression" dxfId="6340" priority="3429">
      <formula>$E93="nie"</formula>
    </cfRule>
  </conditionalFormatting>
  <conditionalFormatting sqref="L93">
    <cfRule type="timePeriod" dxfId="6339" priority="3424" timePeriod="today">
      <formula>FLOOR(L93,1)=TODAY()</formula>
    </cfRule>
  </conditionalFormatting>
  <conditionalFormatting sqref="L93">
    <cfRule type="cellIs" dxfId="6338" priority="3423" operator="equal">
      <formula>2</formula>
    </cfRule>
  </conditionalFormatting>
  <conditionalFormatting sqref="L93">
    <cfRule type="cellIs" dxfId="6337" priority="3422" operator="equal">
      <formula>3</formula>
    </cfRule>
  </conditionalFormatting>
  <conditionalFormatting sqref="Z94">
    <cfRule type="beginsWith" dxfId="6336" priority="3417" operator="beginsWith" text="S">
      <formula>LEFT(Z94,LEN("S"))="S"</formula>
    </cfRule>
    <cfRule type="containsText" dxfId="6335" priority="3418" operator="containsText" text="D">
      <formula>NOT(ISERROR(SEARCH("D",Z94)))</formula>
    </cfRule>
    <cfRule type="cellIs" dxfId="6334" priority="3419" operator="equal">
      <formula>1</formula>
    </cfRule>
  </conditionalFormatting>
  <conditionalFormatting sqref="Z94">
    <cfRule type="expression" dxfId="6333" priority="3420">
      <formula>$E94="sob"</formula>
    </cfRule>
    <cfRule type="expression" dxfId="6332" priority="3421">
      <formula>$E94="nie"</formula>
    </cfRule>
  </conditionalFormatting>
  <conditionalFormatting sqref="Z94">
    <cfRule type="timePeriod" dxfId="6331" priority="3416" timePeriod="today">
      <formula>FLOOR(Z94,1)=TODAY()</formula>
    </cfRule>
  </conditionalFormatting>
  <conditionalFormatting sqref="Z94">
    <cfRule type="cellIs" dxfId="6330" priority="3415" operator="equal">
      <formula>2</formula>
    </cfRule>
  </conditionalFormatting>
  <conditionalFormatting sqref="Z94">
    <cfRule type="cellIs" dxfId="6329" priority="3414" operator="equal">
      <formula>3</formula>
    </cfRule>
  </conditionalFormatting>
  <conditionalFormatting sqref="Z97">
    <cfRule type="beginsWith" dxfId="6328" priority="3409" operator="beginsWith" text="S">
      <formula>LEFT(Z97,LEN("S"))="S"</formula>
    </cfRule>
    <cfRule type="containsText" dxfId="6327" priority="3410" operator="containsText" text="D">
      <formula>NOT(ISERROR(SEARCH("D",Z97)))</formula>
    </cfRule>
    <cfRule type="cellIs" dxfId="6326" priority="3411" operator="equal">
      <formula>1</formula>
    </cfRule>
  </conditionalFormatting>
  <conditionalFormatting sqref="Z97">
    <cfRule type="expression" dxfId="6325" priority="3412">
      <formula>$E97="sob"</formula>
    </cfRule>
    <cfRule type="expression" dxfId="6324" priority="3413">
      <formula>$E97="nie"</formula>
    </cfRule>
  </conditionalFormatting>
  <conditionalFormatting sqref="Z97">
    <cfRule type="timePeriod" dxfId="6323" priority="3408" timePeriod="today">
      <formula>FLOOR(Z97,1)=TODAY()</formula>
    </cfRule>
  </conditionalFormatting>
  <conditionalFormatting sqref="Z97">
    <cfRule type="cellIs" dxfId="6322" priority="3407" operator="equal">
      <formula>2</formula>
    </cfRule>
  </conditionalFormatting>
  <conditionalFormatting sqref="Z97">
    <cfRule type="cellIs" dxfId="6321" priority="3406" operator="equal">
      <formula>3</formula>
    </cfRule>
  </conditionalFormatting>
  <conditionalFormatting sqref="Z98">
    <cfRule type="beginsWith" dxfId="6320" priority="3401" operator="beginsWith" text="S">
      <formula>LEFT(Z98,LEN("S"))="S"</formula>
    </cfRule>
    <cfRule type="containsText" dxfId="6319" priority="3402" operator="containsText" text="D">
      <formula>NOT(ISERROR(SEARCH("D",Z98)))</formula>
    </cfRule>
    <cfRule type="cellIs" dxfId="6318" priority="3403" operator="equal">
      <formula>1</formula>
    </cfRule>
  </conditionalFormatting>
  <conditionalFormatting sqref="Z98">
    <cfRule type="expression" dxfId="6317" priority="3404">
      <formula>$E98="sob"</formula>
    </cfRule>
    <cfRule type="expression" dxfId="6316" priority="3405">
      <formula>$E98="nie"</formula>
    </cfRule>
  </conditionalFormatting>
  <conditionalFormatting sqref="Z98">
    <cfRule type="timePeriod" dxfId="6315" priority="3400" timePeriod="today">
      <formula>FLOOR(Z98,1)=TODAY()</formula>
    </cfRule>
  </conditionalFormatting>
  <conditionalFormatting sqref="Z98">
    <cfRule type="cellIs" dxfId="6314" priority="3399" operator="equal">
      <formula>2</formula>
    </cfRule>
  </conditionalFormatting>
  <conditionalFormatting sqref="Z98">
    <cfRule type="cellIs" dxfId="6313" priority="3398" operator="equal">
      <formula>3</formula>
    </cfRule>
  </conditionalFormatting>
  <conditionalFormatting sqref="Z99">
    <cfRule type="beginsWith" dxfId="6312" priority="3393" operator="beginsWith" text="S">
      <formula>LEFT(Z99,LEN("S"))="S"</formula>
    </cfRule>
    <cfRule type="containsText" dxfId="6311" priority="3394" operator="containsText" text="D">
      <formula>NOT(ISERROR(SEARCH("D",Z99)))</formula>
    </cfRule>
    <cfRule type="cellIs" dxfId="6310" priority="3395" operator="equal">
      <formula>1</formula>
    </cfRule>
  </conditionalFormatting>
  <conditionalFormatting sqref="Z99">
    <cfRule type="expression" dxfId="6309" priority="3396">
      <formula>$E99="sob"</formula>
    </cfRule>
    <cfRule type="expression" dxfId="6308" priority="3397">
      <formula>$E99="nie"</formula>
    </cfRule>
  </conditionalFormatting>
  <conditionalFormatting sqref="Z99">
    <cfRule type="timePeriod" dxfId="6307" priority="3392" timePeriod="today">
      <formula>FLOOR(Z99,1)=TODAY()</formula>
    </cfRule>
  </conditionalFormatting>
  <conditionalFormatting sqref="Z99">
    <cfRule type="cellIs" dxfId="6306" priority="3391" operator="equal">
      <formula>2</formula>
    </cfRule>
  </conditionalFormatting>
  <conditionalFormatting sqref="Z99">
    <cfRule type="cellIs" dxfId="6305" priority="3390" operator="equal">
      <formula>3</formula>
    </cfRule>
  </conditionalFormatting>
  <conditionalFormatting sqref="Z100">
    <cfRule type="beginsWith" dxfId="6304" priority="3385" operator="beginsWith" text="S">
      <formula>LEFT(Z100,LEN("S"))="S"</formula>
    </cfRule>
    <cfRule type="containsText" dxfId="6303" priority="3386" operator="containsText" text="D">
      <formula>NOT(ISERROR(SEARCH("D",Z100)))</formula>
    </cfRule>
    <cfRule type="cellIs" dxfId="6302" priority="3387" operator="equal">
      <formula>1</formula>
    </cfRule>
  </conditionalFormatting>
  <conditionalFormatting sqref="Z100">
    <cfRule type="expression" dxfId="6301" priority="3388">
      <formula>$E100="sob"</formula>
    </cfRule>
    <cfRule type="expression" dxfId="6300" priority="3389">
      <formula>$E100="nie"</formula>
    </cfRule>
  </conditionalFormatting>
  <conditionalFormatting sqref="Z100">
    <cfRule type="timePeriod" dxfId="6299" priority="3384" timePeriod="today">
      <formula>FLOOR(Z100,1)=TODAY()</formula>
    </cfRule>
  </conditionalFormatting>
  <conditionalFormatting sqref="Z100">
    <cfRule type="cellIs" dxfId="6298" priority="3383" operator="equal">
      <formula>2</formula>
    </cfRule>
  </conditionalFormatting>
  <conditionalFormatting sqref="Z100">
    <cfRule type="cellIs" dxfId="6297" priority="3382" operator="equal">
      <formula>3</formula>
    </cfRule>
  </conditionalFormatting>
  <conditionalFormatting sqref="Z101">
    <cfRule type="beginsWith" dxfId="6296" priority="3377" operator="beginsWith" text="S">
      <formula>LEFT(Z101,LEN("S"))="S"</formula>
    </cfRule>
    <cfRule type="containsText" dxfId="6295" priority="3378" operator="containsText" text="D">
      <formula>NOT(ISERROR(SEARCH("D",Z101)))</formula>
    </cfRule>
    <cfRule type="cellIs" dxfId="6294" priority="3379" operator="equal">
      <formula>1</formula>
    </cfRule>
  </conditionalFormatting>
  <conditionalFormatting sqref="Z101">
    <cfRule type="expression" dxfId="6293" priority="3380">
      <formula>$E101="sob"</formula>
    </cfRule>
    <cfRule type="expression" dxfId="6292" priority="3381">
      <formula>$E101="nie"</formula>
    </cfRule>
  </conditionalFormatting>
  <conditionalFormatting sqref="Z101">
    <cfRule type="timePeriod" dxfId="6291" priority="3376" timePeriod="today">
      <formula>FLOOR(Z101,1)=TODAY()</formula>
    </cfRule>
  </conditionalFormatting>
  <conditionalFormatting sqref="Z101">
    <cfRule type="cellIs" dxfId="6290" priority="3375" operator="equal">
      <formula>2</formula>
    </cfRule>
  </conditionalFormatting>
  <conditionalFormatting sqref="Z101">
    <cfRule type="cellIs" dxfId="6289" priority="3374" operator="equal">
      <formula>3</formula>
    </cfRule>
  </conditionalFormatting>
  <conditionalFormatting sqref="V97:V98 V101">
    <cfRule type="beginsWith" dxfId="6288" priority="3369" operator="beginsWith" text="S">
      <formula>LEFT(V97,LEN("S"))="S"</formula>
    </cfRule>
    <cfRule type="containsText" dxfId="6287" priority="3370" operator="containsText" text="D">
      <formula>NOT(ISERROR(SEARCH("D",V97)))</formula>
    </cfRule>
    <cfRule type="cellIs" dxfId="6286" priority="3371" operator="equal">
      <formula>1</formula>
    </cfRule>
  </conditionalFormatting>
  <conditionalFormatting sqref="V97:V98 V101">
    <cfRule type="expression" dxfId="6285" priority="3372">
      <formula>$E97="sob"</formula>
    </cfRule>
    <cfRule type="expression" dxfId="6284" priority="3373">
      <formula>$E97="nie"</formula>
    </cfRule>
  </conditionalFormatting>
  <conditionalFormatting sqref="V97:V98 V101">
    <cfRule type="timePeriod" dxfId="6283" priority="3368" timePeriod="today">
      <formula>FLOOR(V97,1)=TODAY()</formula>
    </cfRule>
  </conditionalFormatting>
  <conditionalFormatting sqref="V97:V98 V101">
    <cfRule type="cellIs" dxfId="6282" priority="3367" operator="equal">
      <formula>2</formula>
    </cfRule>
  </conditionalFormatting>
  <conditionalFormatting sqref="V97:V98 V101">
    <cfRule type="cellIs" dxfId="6281" priority="3366" operator="equal">
      <formula>3</formula>
    </cfRule>
  </conditionalFormatting>
  <conditionalFormatting sqref="V118">
    <cfRule type="beginsWith" dxfId="6280" priority="3361" operator="beginsWith" text="S">
      <formula>LEFT(V118,LEN("S"))="S"</formula>
    </cfRule>
    <cfRule type="containsText" dxfId="6279" priority="3362" operator="containsText" text="D">
      <formula>NOT(ISERROR(SEARCH("D",V118)))</formula>
    </cfRule>
    <cfRule type="cellIs" dxfId="6278" priority="3363" operator="equal">
      <formula>1</formula>
    </cfRule>
  </conditionalFormatting>
  <conditionalFormatting sqref="V118">
    <cfRule type="expression" dxfId="6277" priority="3364">
      <formula>$E118="sob"</formula>
    </cfRule>
    <cfRule type="expression" dxfId="6276" priority="3365">
      <formula>$E118="nie"</formula>
    </cfRule>
  </conditionalFormatting>
  <conditionalFormatting sqref="V118">
    <cfRule type="timePeriod" dxfId="6275" priority="3360" timePeriod="today">
      <formula>FLOOR(V118,1)=TODAY()</formula>
    </cfRule>
  </conditionalFormatting>
  <conditionalFormatting sqref="V118">
    <cfRule type="cellIs" dxfId="6274" priority="3359" operator="equal">
      <formula>2</formula>
    </cfRule>
  </conditionalFormatting>
  <conditionalFormatting sqref="V118">
    <cfRule type="cellIs" dxfId="6273" priority="3358" operator="equal">
      <formula>3</formula>
    </cfRule>
  </conditionalFormatting>
  <conditionalFormatting sqref="V115">
    <cfRule type="beginsWith" dxfId="6272" priority="3353" operator="beginsWith" text="S">
      <formula>LEFT(V115,LEN("S"))="S"</formula>
    </cfRule>
    <cfRule type="containsText" dxfId="6271" priority="3354" operator="containsText" text="D">
      <formula>NOT(ISERROR(SEARCH("D",V115)))</formula>
    </cfRule>
    <cfRule type="cellIs" dxfId="6270" priority="3355" operator="equal">
      <formula>1</formula>
    </cfRule>
  </conditionalFormatting>
  <conditionalFormatting sqref="V115">
    <cfRule type="expression" dxfId="6269" priority="3356">
      <formula>$E115="sob"</formula>
    </cfRule>
    <cfRule type="expression" dxfId="6268" priority="3357">
      <formula>$E115="nie"</formula>
    </cfRule>
  </conditionalFormatting>
  <conditionalFormatting sqref="V115">
    <cfRule type="timePeriod" dxfId="6267" priority="3352" timePeriod="today">
      <formula>FLOOR(V115,1)=TODAY()</formula>
    </cfRule>
  </conditionalFormatting>
  <conditionalFormatting sqref="V115">
    <cfRule type="cellIs" dxfId="6266" priority="3351" operator="equal">
      <formula>2</formula>
    </cfRule>
  </conditionalFormatting>
  <conditionalFormatting sqref="V115">
    <cfRule type="cellIs" dxfId="6265" priority="3350" operator="equal">
      <formula>3</formula>
    </cfRule>
  </conditionalFormatting>
  <conditionalFormatting sqref="AB97:AB101">
    <cfRule type="beginsWith" dxfId="6264" priority="3345" operator="beginsWith" text="S">
      <formula>LEFT(AB97,LEN("S"))="S"</formula>
    </cfRule>
    <cfRule type="containsText" dxfId="6263" priority="3346" operator="containsText" text="D">
      <formula>NOT(ISERROR(SEARCH("D",AB97)))</formula>
    </cfRule>
    <cfRule type="cellIs" dxfId="6262" priority="3347" operator="equal">
      <formula>1</formula>
    </cfRule>
  </conditionalFormatting>
  <conditionalFormatting sqref="AB97:AB101">
    <cfRule type="expression" dxfId="6261" priority="3348">
      <formula>$E97="sob"</formula>
    </cfRule>
    <cfRule type="expression" dxfId="6260" priority="3349">
      <formula>$E97="nie"</formula>
    </cfRule>
  </conditionalFormatting>
  <conditionalFormatting sqref="AB97:AB101">
    <cfRule type="timePeriod" dxfId="6259" priority="3344" timePeriod="today">
      <formula>FLOOR(AB97,1)=TODAY()</formula>
    </cfRule>
  </conditionalFormatting>
  <conditionalFormatting sqref="AB97:AB101">
    <cfRule type="cellIs" dxfId="6258" priority="3343" operator="equal">
      <formula>2</formula>
    </cfRule>
  </conditionalFormatting>
  <conditionalFormatting sqref="AB97:AB101">
    <cfRule type="cellIs" dxfId="6257" priority="3342" operator="equal">
      <formula>3</formula>
    </cfRule>
  </conditionalFormatting>
  <conditionalFormatting sqref="V99">
    <cfRule type="beginsWith" dxfId="6256" priority="3337" operator="beginsWith" text="S">
      <formula>LEFT(V99,LEN("S"))="S"</formula>
    </cfRule>
    <cfRule type="containsText" dxfId="6255" priority="3338" operator="containsText" text="D">
      <formula>NOT(ISERROR(SEARCH("D",V99)))</formula>
    </cfRule>
    <cfRule type="cellIs" dxfId="6254" priority="3339" operator="equal">
      <formula>1</formula>
    </cfRule>
  </conditionalFormatting>
  <conditionalFormatting sqref="V99">
    <cfRule type="expression" dxfId="6253" priority="3340">
      <formula>$E99="sob"</formula>
    </cfRule>
    <cfRule type="expression" dxfId="6252" priority="3341">
      <formula>$E99="nie"</formula>
    </cfRule>
  </conditionalFormatting>
  <conditionalFormatting sqref="V99">
    <cfRule type="timePeriod" dxfId="6251" priority="3336" timePeriod="today">
      <formula>FLOOR(V99,1)=TODAY()</formula>
    </cfRule>
  </conditionalFormatting>
  <conditionalFormatting sqref="V99">
    <cfRule type="cellIs" dxfId="6250" priority="3335" operator="equal">
      <formula>2</formula>
    </cfRule>
  </conditionalFormatting>
  <conditionalFormatting sqref="V99">
    <cfRule type="cellIs" dxfId="6249" priority="3334" operator="equal">
      <formula>3</formula>
    </cfRule>
  </conditionalFormatting>
  <conditionalFormatting sqref="V100">
    <cfRule type="beginsWith" dxfId="6248" priority="3329" operator="beginsWith" text="S">
      <formula>LEFT(V100,LEN("S"))="S"</formula>
    </cfRule>
    <cfRule type="containsText" dxfId="6247" priority="3330" operator="containsText" text="D">
      <formula>NOT(ISERROR(SEARCH("D",V100)))</formula>
    </cfRule>
    <cfRule type="cellIs" dxfId="6246" priority="3331" operator="equal">
      <formula>1</formula>
    </cfRule>
  </conditionalFormatting>
  <conditionalFormatting sqref="V100">
    <cfRule type="expression" dxfId="6245" priority="3332">
      <formula>$E100="sob"</formula>
    </cfRule>
    <cfRule type="expression" dxfId="6244" priority="3333">
      <formula>$E100="nie"</formula>
    </cfRule>
  </conditionalFormatting>
  <conditionalFormatting sqref="V100">
    <cfRule type="timePeriod" dxfId="6243" priority="3328" timePeriod="today">
      <formula>FLOOR(V100,1)=TODAY()</formula>
    </cfRule>
  </conditionalFormatting>
  <conditionalFormatting sqref="V100">
    <cfRule type="cellIs" dxfId="6242" priority="3327" operator="equal">
      <formula>2</formula>
    </cfRule>
  </conditionalFormatting>
  <conditionalFormatting sqref="V100">
    <cfRule type="cellIs" dxfId="6241" priority="3326" operator="equal">
      <formula>3</formula>
    </cfRule>
  </conditionalFormatting>
  <conditionalFormatting sqref="V125">
    <cfRule type="beginsWith" dxfId="6240" priority="3321" operator="beginsWith" text="S">
      <formula>LEFT(V125,LEN("S"))="S"</formula>
    </cfRule>
    <cfRule type="containsText" dxfId="6239" priority="3322" operator="containsText" text="D">
      <formula>NOT(ISERROR(SEARCH("D",V125)))</formula>
    </cfRule>
    <cfRule type="cellIs" dxfId="6238" priority="3323" operator="equal">
      <formula>1</formula>
    </cfRule>
  </conditionalFormatting>
  <conditionalFormatting sqref="V125">
    <cfRule type="expression" dxfId="6237" priority="3324">
      <formula>$E125="sob"</formula>
    </cfRule>
    <cfRule type="expression" dxfId="6236" priority="3325">
      <formula>$E125="nie"</formula>
    </cfRule>
  </conditionalFormatting>
  <conditionalFormatting sqref="V125">
    <cfRule type="timePeriod" dxfId="6235" priority="3320" timePeriod="today">
      <formula>FLOOR(V125,1)=TODAY()</formula>
    </cfRule>
  </conditionalFormatting>
  <conditionalFormatting sqref="V125">
    <cfRule type="cellIs" dxfId="6234" priority="3319" operator="equal">
      <formula>2</formula>
    </cfRule>
  </conditionalFormatting>
  <conditionalFormatting sqref="V125">
    <cfRule type="cellIs" dxfId="6233" priority="3318" operator="equal">
      <formula>3</formula>
    </cfRule>
  </conditionalFormatting>
  <conditionalFormatting sqref="U97">
    <cfRule type="beginsWith" dxfId="6232" priority="3313" operator="beginsWith" text="S">
      <formula>LEFT(U97,LEN("S"))="S"</formula>
    </cfRule>
    <cfRule type="containsText" dxfId="6231" priority="3314" operator="containsText" text="D">
      <formula>NOT(ISERROR(SEARCH("D",U97)))</formula>
    </cfRule>
    <cfRule type="cellIs" dxfId="6230" priority="3315" operator="equal">
      <formula>1</formula>
    </cfRule>
  </conditionalFormatting>
  <conditionalFormatting sqref="U97">
    <cfRule type="expression" dxfId="6229" priority="3316">
      <formula>$E97="sob"</formula>
    </cfRule>
    <cfRule type="expression" dxfId="6228" priority="3317">
      <formula>$E97="nie"</formula>
    </cfRule>
  </conditionalFormatting>
  <conditionalFormatting sqref="U97">
    <cfRule type="timePeriod" dxfId="6227" priority="3312" timePeriod="today">
      <formula>FLOOR(U97,1)=TODAY()</formula>
    </cfRule>
  </conditionalFormatting>
  <conditionalFormatting sqref="U97">
    <cfRule type="cellIs" dxfId="6226" priority="3311" operator="equal">
      <formula>2</formula>
    </cfRule>
  </conditionalFormatting>
  <conditionalFormatting sqref="U97">
    <cfRule type="cellIs" dxfId="6225" priority="3310" operator="equal">
      <formula>3</formula>
    </cfRule>
  </conditionalFormatting>
  <conditionalFormatting sqref="U104:U105">
    <cfRule type="beginsWith" dxfId="6224" priority="3305" operator="beginsWith" text="S">
      <formula>LEFT(U104,LEN("S"))="S"</formula>
    </cfRule>
    <cfRule type="containsText" dxfId="6223" priority="3306" operator="containsText" text="D">
      <formula>NOT(ISERROR(SEARCH("D",U104)))</formula>
    </cfRule>
    <cfRule type="cellIs" dxfId="6222" priority="3307" operator="equal">
      <formula>1</formula>
    </cfRule>
  </conditionalFormatting>
  <conditionalFormatting sqref="U104:U105">
    <cfRule type="expression" dxfId="6221" priority="3308">
      <formula>$E104="sob"</formula>
    </cfRule>
    <cfRule type="expression" dxfId="6220" priority="3309">
      <formula>$E104="nie"</formula>
    </cfRule>
  </conditionalFormatting>
  <conditionalFormatting sqref="U104:U105">
    <cfRule type="timePeriod" dxfId="6219" priority="3304" timePeriod="today">
      <formula>FLOOR(U104,1)=TODAY()</formula>
    </cfRule>
  </conditionalFormatting>
  <conditionalFormatting sqref="U104:U105">
    <cfRule type="cellIs" dxfId="6218" priority="3303" operator="equal">
      <formula>2</formula>
    </cfRule>
  </conditionalFormatting>
  <conditionalFormatting sqref="U104:U105">
    <cfRule type="cellIs" dxfId="6217" priority="3302" operator="equal">
      <formula>3</formula>
    </cfRule>
  </conditionalFormatting>
  <conditionalFormatting sqref="V108">
    <cfRule type="beginsWith" dxfId="6216" priority="3297" operator="beginsWith" text="S">
      <formula>LEFT(V108,LEN("S"))="S"</formula>
    </cfRule>
    <cfRule type="containsText" dxfId="6215" priority="3298" operator="containsText" text="D">
      <formula>NOT(ISERROR(SEARCH("D",V108)))</formula>
    </cfRule>
    <cfRule type="cellIs" dxfId="6214" priority="3299" operator="equal">
      <formula>1</formula>
    </cfRule>
  </conditionalFormatting>
  <conditionalFormatting sqref="V108">
    <cfRule type="expression" dxfId="6213" priority="3300">
      <formula>$E108="sob"</formula>
    </cfRule>
    <cfRule type="expression" dxfId="6212" priority="3301">
      <formula>$E108="nie"</formula>
    </cfRule>
  </conditionalFormatting>
  <conditionalFormatting sqref="V108">
    <cfRule type="timePeriod" dxfId="6211" priority="3296" timePeriod="today">
      <formula>FLOOR(V108,1)=TODAY()</formula>
    </cfRule>
  </conditionalFormatting>
  <conditionalFormatting sqref="V108">
    <cfRule type="cellIs" dxfId="6210" priority="3295" operator="equal">
      <formula>2</formula>
    </cfRule>
  </conditionalFormatting>
  <conditionalFormatting sqref="V108">
    <cfRule type="cellIs" dxfId="6209" priority="3294" operator="equal">
      <formula>3</formula>
    </cfRule>
  </conditionalFormatting>
  <conditionalFormatting sqref="V105">
    <cfRule type="beginsWith" dxfId="6208" priority="3289" operator="beginsWith" text="S">
      <formula>LEFT(V105,LEN("S"))="S"</formula>
    </cfRule>
    <cfRule type="containsText" dxfId="6207" priority="3290" operator="containsText" text="D">
      <formula>NOT(ISERROR(SEARCH("D",V105)))</formula>
    </cfRule>
    <cfRule type="cellIs" dxfId="6206" priority="3291" operator="equal">
      <formula>1</formula>
    </cfRule>
  </conditionalFormatting>
  <conditionalFormatting sqref="V105">
    <cfRule type="expression" dxfId="6205" priority="3292">
      <formula>$E105="sob"</formula>
    </cfRule>
    <cfRule type="expression" dxfId="6204" priority="3293">
      <formula>$E105="nie"</formula>
    </cfRule>
  </conditionalFormatting>
  <conditionalFormatting sqref="V105">
    <cfRule type="timePeriod" dxfId="6203" priority="3288" timePeriod="today">
      <formula>FLOOR(V105,1)=TODAY()</formula>
    </cfRule>
  </conditionalFormatting>
  <conditionalFormatting sqref="V105">
    <cfRule type="cellIs" dxfId="6202" priority="3287" operator="equal">
      <formula>2</formula>
    </cfRule>
  </conditionalFormatting>
  <conditionalFormatting sqref="V105">
    <cfRule type="cellIs" dxfId="6201" priority="3286" operator="equal">
      <formula>3</formula>
    </cfRule>
  </conditionalFormatting>
  <conditionalFormatting sqref="V112">
    <cfRule type="beginsWith" dxfId="6200" priority="3281" operator="beginsWith" text="S">
      <formula>LEFT(V112,LEN("S"))="S"</formula>
    </cfRule>
    <cfRule type="containsText" dxfId="6199" priority="3282" operator="containsText" text="D">
      <formula>NOT(ISERROR(SEARCH("D",V112)))</formula>
    </cfRule>
    <cfRule type="cellIs" dxfId="6198" priority="3283" operator="equal">
      <formula>1</formula>
    </cfRule>
  </conditionalFormatting>
  <conditionalFormatting sqref="V112">
    <cfRule type="expression" dxfId="6197" priority="3284">
      <formula>$E112="sob"</formula>
    </cfRule>
    <cfRule type="expression" dxfId="6196" priority="3285">
      <formula>$E112="nie"</formula>
    </cfRule>
  </conditionalFormatting>
  <conditionalFormatting sqref="V112">
    <cfRule type="timePeriod" dxfId="6195" priority="3280" timePeriod="today">
      <formula>FLOOR(V112,1)=TODAY()</formula>
    </cfRule>
  </conditionalFormatting>
  <conditionalFormatting sqref="V112">
    <cfRule type="cellIs" dxfId="6194" priority="3279" operator="equal">
      <formula>2</formula>
    </cfRule>
  </conditionalFormatting>
  <conditionalFormatting sqref="V112">
    <cfRule type="cellIs" dxfId="6193" priority="3278" operator="equal">
      <formula>3</formula>
    </cfRule>
  </conditionalFormatting>
  <conditionalFormatting sqref="Z104 Z107">
    <cfRule type="beginsWith" dxfId="6192" priority="3273" operator="beginsWith" text="S">
      <formula>LEFT(Z104,LEN("S"))="S"</formula>
    </cfRule>
    <cfRule type="containsText" dxfId="6191" priority="3274" operator="containsText" text="D">
      <formula>NOT(ISERROR(SEARCH("D",Z104)))</formula>
    </cfRule>
    <cfRule type="cellIs" dxfId="6190" priority="3275" operator="equal">
      <formula>1</formula>
    </cfRule>
  </conditionalFormatting>
  <conditionalFormatting sqref="Z104 Z107">
    <cfRule type="expression" dxfId="6189" priority="3276">
      <formula>$E104="sob"</formula>
    </cfRule>
    <cfRule type="expression" dxfId="6188" priority="3277">
      <formula>$E104="nie"</formula>
    </cfRule>
  </conditionalFormatting>
  <conditionalFormatting sqref="Z104 Z107">
    <cfRule type="timePeriod" dxfId="6187" priority="3272" timePeriod="today">
      <formula>FLOOR(Z104,1)=TODAY()</formula>
    </cfRule>
  </conditionalFormatting>
  <conditionalFormatting sqref="Z104 Z107">
    <cfRule type="cellIs" dxfId="6186" priority="3271" operator="equal">
      <formula>2</formula>
    </cfRule>
  </conditionalFormatting>
  <conditionalFormatting sqref="Z104 Z107">
    <cfRule type="cellIs" dxfId="6185" priority="3270" operator="equal">
      <formula>3</formula>
    </cfRule>
  </conditionalFormatting>
  <conditionalFormatting sqref="Z108">
    <cfRule type="beginsWith" dxfId="6184" priority="3265" operator="beginsWith" text="S">
      <formula>LEFT(Z108,LEN("S"))="S"</formula>
    </cfRule>
    <cfRule type="containsText" dxfId="6183" priority="3266" operator="containsText" text="D">
      <formula>NOT(ISERROR(SEARCH("D",Z108)))</formula>
    </cfRule>
    <cfRule type="cellIs" dxfId="6182" priority="3267" operator="equal">
      <formula>1</formula>
    </cfRule>
  </conditionalFormatting>
  <conditionalFormatting sqref="Z108">
    <cfRule type="expression" dxfId="6181" priority="3268">
      <formula>$E108="sob"</formula>
    </cfRule>
    <cfRule type="expression" dxfId="6180" priority="3269">
      <formula>$E108="nie"</formula>
    </cfRule>
  </conditionalFormatting>
  <conditionalFormatting sqref="Z108">
    <cfRule type="timePeriod" dxfId="6179" priority="3264" timePeriod="today">
      <formula>FLOOR(Z108,1)=TODAY()</formula>
    </cfRule>
  </conditionalFormatting>
  <conditionalFormatting sqref="Z108">
    <cfRule type="cellIs" dxfId="6178" priority="3263" operator="equal">
      <formula>2</formula>
    </cfRule>
  </conditionalFormatting>
  <conditionalFormatting sqref="Z108">
    <cfRule type="cellIs" dxfId="6177" priority="3262" operator="equal">
      <formula>3</formula>
    </cfRule>
  </conditionalFormatting>
  <conditionalFormatting sqref="Z105">
    <cfRule type="beginsWith" dxfId="6176" priority="3257" operator="beginsWith" text="S">
      <formula>LEFT(Z105,LEN("S"))="S"</formula>
    </cfRule>
    <cfRule type="containsText" dxfId="6175" priority="3258" operator="containsText" text="D">
      <formula>NOT(ISERROR(SEARCH("D",Z105)))</formula>
    </cfRule>
    <cfRule type="cellIs" dxfId="6174" priority="3259" operator="equal">
      <formula>1</formula>
    </cfRule>
  </conditionalFormatting>
  <conditionalFormatting sqref="Z105">
    <cfRule type="expression" dxfId="6173" priority="3260">
      <formula>$E105="sob"</formula>
    </cfRule>
    <cfRule type="expression" dxfId="6172" priority="3261">
      <formula>$E105="nie"</formula>
    </cfRule>
  </conditionalFormatting>
  <conditionalFormatting sqref="Z105">
    <cfRule type="timePeriod" dxfId="6171" priority="3256" timePeriod="today">
      <formula>FLOOR(Z105,1)=TODAY()</formula>
    </cfRule>
  </conditionalFormatting>
  <conditionalFormatting sqref="Z105">
    <cfRule type="cellIs" dxfId="6170" priority="3255" operator="equal">
      <formula>2</formula>
    </cfRule>
  </conditionalFormatting>
  <conditionalFormatting sqref="Z105">
    <cfRule type="cellIs" dxfId="6169" priority="3254" operator="equal">
      <formula>3</formula>
    </cfRule>
  </conditionalFormatting>
  <conditionalFormatting sqref="Z106">
    <cfRule type="beginsWith" dxfId="6168" priority="3249" operator="beginsWith" text="S">
      <formula>LEFT(Z106,LEN("S"))="S"</formula>
    </cfRule>
    <cfRule type="containsText" dxfId="6167" priority="3250" operator="containsText" text="D">
      <formula>NOT(ISERROR(SEARCH("D",Z106)))</formula>
    </cfRule>
    <cfRule type="cellIs" dxfId="6166" priority="3251" operator="equal">
      <formula>1</formula>
    </cfRule>
  </conditionalFormatting>
  <conditionalFormatting sqref="Z106">
    <cfRule type="expression" dxfId="6165" priority="3252">
      <formula>$E106="sob"</formula>
    </cfRule>
    <cfRule type="expression" dxfId="6164" priority="3253">
      <formula>$E106="nie"</formula>
    </cfRule>
  </conditionalFormatting>
  <conditionalFormatting sqref="Z106">
    <cfRule type="timePeriod" dxfId="6163" priority="3248" timePeriod="today">
      <formula>FLOOR(Z106,1)=TODAY()</formula>
    </cfRule>
  </conditionalFormatting>
  <conditionalFormatting sqref="Z106">
    <cfRule type="cellIs" dxfId="6162" priority="3247" operator="equal">
      <formula>2</formula>
    </cfRule>
  </conditionalFormatting>
  <conditionalFormatting sqref="Z106">
    <cfRule type="cellIs" dxfId="6161" priority="3246" operator="equal">
      <formula>3</formula>
    </cfRule>
  </conditionalFormatting>
  <conditionalFormatting sqref="V104">
    <cfRule type="beginsWith" dxfId="6160" priority="3241" operator="beginsWith" text="S">
      <formula>LEFT(V104,LEN("S"))="S"</formula>
    </cfRule>
    <cfRule type="containsText" dxfId="6159" priority="3242" operator="containsText" text="D">
      <formula>NOT(ISERROR(SEARCH("D",V104)))</formula>
    </cfRule>
    <cfRule type="cellIs" dxfId="6158" priority="3243" operator="equal">
      <formula>1</formula>
    </cfRule>
  </conditionalFormatting>
  <conditionalFormatting sqref="V104">
    <cfRule type="expression" dxfId="6157" priority="3244">
      <formula>$E104="sob"</formula>
    </cfRule>
    <cfRule type="expression" dxfId="6156" priority="3245">
      <formula>$E104="nie"</formula>
    </cfRule>
  </conditionalFormatting>
  <conditionalFormatting sqref="V104">
    <cfRule type="timePeriod" dxfId="6155" priority="3240" timePeriod="today">
      <formula>FLOOR(V104,1)=TODAY()</formula>
    </cfRule>
  </conditionalFormatting>
  <conditionalFormatting sqref="V104">
    <cfRule type="cellIs" dxfId="6154" priority="3239" operator="equal">
      <formula>2</formula>
    </cfRule>
  </conditionalFormatting>
  <conditionalFormatting sqref="V104">
    <cfRule type="cellIs" dxfId="6153" priority="3238" operator="equal">
      <formula>3</formula>
    </cfRule>
  </conditionalFormatting>
  <conditionalFormatting sqref="M90:M94">
    <cfRule type="beginsWith" dxfId="6152" priority="3233" operator="beginsWith" text="S">
      <formula>LEFT(M90,LEN("S"))="S"</formula>
    </cfRule>
    <cfRule type="containsText" dxfId="6151" priority="3234" operator="containsText" text="D">
      <formula>NOT(ISERROR(SEARCH("D",M90)))</formula>
    </cfRule>
    <cfRule type="cellIs" dxfId="6150" priority="3235" operator="equal">
      <formula>1</formula>
    </cfRule>
  </conditionalFormatting>
  <conditionalFormatting sqref="M90:M94">
    <cfRule type="expression" dxfId="6149" priority="3236">
      <formula>$E90="sob"</formula>
    </cfRule>
    <cfRule type="expression" dxfId="6148" priority="3237">
      <formula>$E90="nie"</formula>
    </cfRule>
  </conditionalFormatting>
  <conditionalFormatting sqref="M90:M94">
    <cfRule type="timePeriod" dxfId="6147" priority="3232" timePeriod="today">
      <formula>FLOOR(M90,1)=TODAY()</formula>
    </cfRule>
  </conditionalFormatting>
  <conditionalFormatting sqref="M90:M94">
    <cfRule type="cellIs" dxfId="6146" priority="3231" operator="equal">
      <formula>2</formula>
    </cfRule>
  </conditionalFormatting>
  <conditionalFormatting sqref="M90:M94">
    <cfRule type="cellIs" dxfId="6145" priority="3230" operator="equal">
      <formula>3</formula>
    </cfRule>
  </conditionalFormatting>
  <conditionalFormatting sqref="M97:M101">
    <cfRule type="beginsWith" dxfId="6144" priority="3225" operator="beginsWith" text="S">
      <formula>LEFT(M97,LEN("S"))="S"</formula>
    </cfRule>
    <cfRule type="containsText" dxfId="6143" priority="3226" operator="containsText" text="D">
      <formula>NOT(ISERROR(SEARCH("D",M97)))</formula>
    </cfRule>
    <cfRule type="cellIs" dxfId="6142" priority="3227" operator="equal">
      <formula>1</formula>
    </cfRule>
  </conditionalFormatting>
  <conditionalFormatting sqref="M97:M101">
    <cfRule type="expression" dxfId="6141" priority="3228">
      <formula>$E97="sob"</formula>
    </cfRule>
    <cfRule type="expression" dxfId="6140" priority="3229">
      <formula>$E97="nie"</formula>
    </cfRule>
  </conditionalFormatting>
  <conditionalFormatting sqref="M97:M101">
    <cfRule type="timePeriod" dxfId="6139" priority="3224" timePeriod="today">
      <formula>FLOOR(M97,1)=TODAY()</formula>
    </cfRule>
  </conditionalFormatting>
  <conditionalFormatting sqref="M97:M101">
    <cfRule type="cellIs" dxfId="6138" priority="3223" operator="equal">
      <formula>2</formula>
    </cfRule>
  </conditionalFormatting>
  <conditionalFormatting sqref="M97:M101">
    <cfRule type="cellIs" dxfId="6137" priority="3222" operator="equal">
      <formula>3</formula>
    </cfRule>
  </conditionalFormatting>
  <conditionalFormatting sqref="M104:M108">
    <cfRule type="beginsWith" dxfId="6136" priority="3217" operator="beginsWith" text="S">
      <formula>LEFT(M104,LEN("S"))="S"</formula>
    </cfRule>
    <cfRule type="containsText" dxfId="6135" priority="3218" operator="containsText" text="D">
      <formula>NOT(ISERROR(SEARCH("D",M104)))</formula>
    </cfRule>
    <cfRule type="cellIs" dxfId="6134" priority="3219" operator="equal">
      <formula>1</formula>
    </cfRule>
  </conditionalFormatting>
  <conditionalFormatting sqref="M104:M108">
    <cfRule type="expression" dxfId="6133" priority="3220">
      <formula>$E104="sob"</formula>
    </cfRule>
    <cfRule type="expression" dxfId="6132" priority="3221">
      <formula>$E104="nie"</formula>
    </cfRule>
  </conditionalFormatting>
  <conditionalFormatting sqref="M104:M108">
    <cfRule type="timePeriod" dxfId="6131" priority="3216" timePeriod="today">
      <formula>FLOOR(M104,1)=TODAY()</formula>
    </cfRule>
  </conditionalFormatting>
  <conditionalFormatting sqref="M104:M108">
    <cfRule type="cellIs" dxfId="6130" priority="3215" operator="equal">
      <formula>2</formula>
    </cfRule>
  </conditionalFormatting>
  <conditionalFormatting sqref="M104:M108">
    <cfRule type="cellIs" dxfId="6129" priority="3214" operator="equal">
      <formula>3</formula>
    </cfRule>
  </conditionalFormatting>
  <conditionalFormatting sqref="U107">
    <cfRule type="beginsWith" dxfId="6128" priority="3209" operator="beginsWith" text="S">
      <formula>LEFT(U107,LEN("S"))="S"</formula>
    </cfRule>
    <cfRule type="containsText" dxfId="6127" priority="3210" operator="containsText" text="D">
      <formula>NOT(ISERROR(SEARCH("D",U107)))</formula>
    </cfRule>
    <cfRule type="cellIs" dxfId="6126" priority="3211" operator="equal">
      <formula>1</formula>
    </cfRule>
  </conditionalFormatting>
  <conditionalFormatting sqref="U107">
    <cfRule type="expression" dxfId="6125" priority="3212">
      <formula>$E107="sob"</formula>
    </cfRule>
    <cfRule type="expression" dxfId="6124" priority="3213">
      <formula>$E107="nie"</formula>
    </cfRule>
  </conditionalFormatting>
  <conditionalFormatting sqref="U107">
    <cfRule type="timePeriod" dxfId="6123" priority="3208" timePeriod="today">
      <formula>FLOOR(U107,1)=TODAY()</formula>
    </cfRule>
  </conditionalFormatting>
  <conditionalFormatting sqref="U107">
    <cfRule type="cellIs" dxfId="6122" priority="3207" operator="equal">
      <formula>2</formula>
    </cfRule>
  </conditionalFormatting>
  <conditionalFormatting sqref="U107">
    <cfRule type="cellIs" dxfId="6121" priority="3206" operator="equal">
      <formula>3</formula>
    </cfRule>
  </conditionalFormatting>
  <conditionalFormatting sqref="U108">
    <cfRule type="beginsWith" dxfId="6120" priority="3201" operator="beginsWith" text="S">
      <formula>LEFT(U108,LEN("S"))="S"</formula>
    </cfRule>
    <cfRule type="containsText" dxfId="6119" priority="3202" operator="containsText" text="D">
      <formula>NOT(ISERROR(SEARCH("D",U108)))</formula>
    </cfRule>
    <cfRule type="cellIs" dxfId="6118" priority="3203" operator="equal">
      <formula>1</formula>
    </cfRule>
  </conditionalFormatting>
  <conditionalFormatting sqref="U108">
    <cfRule type="expression" dxfId="6117" priority="3204">
      <formula>$E108="sob"</formula>
    </cfRule>
    <cfRule type="expression" dxfId="6116" priority="3205">
      <formula>$E108="nie"</formula>
    </cfRule>
  </conditionalFormatting>
  <conditionalFormatting sqref="U108">
    <cfRule type="timePeriod" dxfId="6115" priority="3200" timePeriod="today">
      <formula>FLOOR(U108,1)=TODAY()</formula>
    </cfRule>
  </conditionalFormatting>
  <conditionalFormatting sqref="U108">
    <cfRule type="cellIs" dxfId="6114" priority="3199" operator="equal">
      <formula>2</formula>
    </cfRule>
  </conditionalFormatting>
  <conditionalFormatting sqref="U108">
    <cfRule type="cellIs" dxfId="6113" priority="3198" operator="equal">
      <formula>3</formula>
    </cfRule>
  </conditionalFormatting>
  <conditionalFormatting sqref="U112">
    <cfRule type="beginsWith" dxfId="6112" priority="3193" operator="beginsWith" text="S">
      <formula>LEFT(U112,LEN("S"))="S"</formula>
    </cfRule>
    <cfRule type="containsText" dxfId="6111" priority="3194" operator="containsText" text="D">
      <formula>NOT(ISERROR(SEARCH("D",U112)))</formula>
    </cfRule>
    <cfRule type="cellIs" dxfId="6110" priority="3195" operator="equal">
      <formula>1</formula>
    </cfRule>
  </conditionalFormatting>
  <conditionalFormatting sqref="U112">
    <cfRule type="expression" dxfId="6109" priority="3196">
      <formula>$E112="sob"</formula>
    </cfRule>
    <cfRule type="expression" dxfId="6108" priority="3197">
      <formula>$E112="nie"</formula>
    </cfRule>
  </conditionalFormatting>
  <conditionalFormatting sqref="U112">
    <cfRule type="timePeriod" dxfId="6107" priority="3192" timePeriod="today">
      <formula>FLOOR(U112,1)=TODAY()</formula>
    </cfRule>
  </conditionalFormatting>
  <conditionalFormatting sqref="U112">
    <cfRule type="cellIs" dxfId="6106" priority="3191" operator="equal">
      <formula>2</formula>
    </cfRule>
  </conditionalFormatting>
  <conditionalFormatting sqref="U112">
    <cfRule type="cellIs" dxfId="6105" priority="3190" operator="equal">
      <formula>3</formula>
    </cfRule>
  </conditionalFormatting>
  <conditionalFormatting sqref="U125">
    <cfRule type="beginsWith" dxfId="6104" priority="3185" operator="beginsWith" text="S">
      <formula>LEFT(U125,LEN("S"))="S"</formula>
    </cfRule>
    <cfRule type="containsText" dxfId="6103" priority="3186" operator="containsText" text="D">
      <formula>NOT(ISERROR(SEARCH("D",U125)))</formula>
    </cfRule>
    <cfRule type="cellIs" dxfId="6102" priority="3187" operator="equal">
      <formula>1</formula>
    </cfRule>
  </conditionalFormatting>
  <conditionalFormatting sqref="U125">
    <cfRule type="expression" dxfId="6101" priority="3188">
      <formula>$E125="sob"</formula>
    </cfRule>
    <cfRule type="expression" dxfId="6100" priority="3189">
      <formula>$E125="nie"</formula>
    </cfRule>
  </conditionalFormatting>
  <conditionalFormatting sqref="U125">
    <cfRule type="timePeriod" dxfId="6099" priority="3184" timePeriod="today">
      <formula>FLOOR(U125,1)=TODAY()</formula>
    </cfRule>
  </conditionalFormatting>
  <conditionalFormatting sqref="U125">
    <cfRule type="cellIs" dxfId="6098" priority="3183" operator="equal">
      <formula>2</formula>
    </cfRule>
  </conditionalFormatting>
  <conditionalFormatting sqref="U125">
    <cfRule type="cellIs" dxfId="6097" priority="3182" operator="equal">
      <formula>3</formula>
    </cfRule>
  </conditionalFormatting>
  <conditionalFormatting sqref="V106">
    <cfRule type="beginsWith" dxfId="6096" priority="3177" operator="beginsWith" text="S">
      <formula>LEFT(V106,LEN("S"))="S"</formula>
    </cfRule>
    <cfRule type="containsText" dxfId="6095" priority="3178" operator="containsText" text="D">
      <formula>NOT(ISERROR(SEARCH("D",V106)))</formula>
    </cfRule>
    <cfRule type="cellIs" dxfId="6094" priority="3179" operator="equal">
      <formula>1</formula>
    </cfRule>
  </conditionalFormatting>
  <conditionalFormatting sqref="V106">
    <cfRule type="expression" dxfId="6093" priority="3180">
      <formula>$E106="sob"</formula>
    </cfRule>
    <cfRule type="expression" dxfId="6092" priority="3181">
      <formula>$E106="nie"</formula>
    </cfRule>
  </conditionalFormatting>
  <conditionalFormatting sqref="V106">
    <cfRule type="timePeriod" dxfId="6091" priority="3176" timePeriod="today">
      <formula>FLOOR(V106,1)=TODAY()</formula>
    </cfRule>
  </conditionalFormatting>
  <conditionalFormatting sqref="V106">
    <cfRule type="cellIs" dxfId="6090" priority="3175" operator="equal">
      <formula>2</formula>
    </cfRule>
  </conditionalFormatting>
  <conditionalFormatting sqref="V106">
    <cfRule type="cellIs" dxfId="6089" priority="3174" operator="equal">
      <formula>3</formula>
    </cfRule>
  </conditionalFormatting>
  <conditionalFormatting sqref="U106">
    <cfRule type="beginsWith" dxfId="6088" priority="3169" operator="beginsWith" text="S">
      <formula>LEFT(U106,LEN("S"))="S"</formula>
    </cfRule>
    <cfRule type="containsText" dxfId="6087" priority="3170" operator="containsText" text="D">
      <formula>NOT(ISERROR(SEARCH("D",U106)))</formula>
    </cfRule>
    <cfRule type="cellIs" dxfId="6086" priority="3171" operator="equal">
      <formula>1</formula>
    </cfRule>
  </conditionalFormatting>
  <conditionalFormatting sqref="U106">
    <cfRule type="expression" dxfId="6085" priority="3172">
      <formula>$E106="sob"</formula>
    </cfRule>
    <cfRule type="expression" dxfId="6084" priority="3173">
      <formula>$E106="nie"</formula>
    </cfRule>
  </conditionalFormatting>
  <conditionalFormatting sqref="U106">
    <cfRule type="timePeriod" dxfId="6083" priority="3168" timePeriod="today">
      <formula>FLOOR(U106,1)=TODAY()</formula>
    </cfRule>
  </conditionalFormatting>
  <conditionalFormatting sqref="U106">
    <cfRule type="cellIs" dxfId="6082" priority="3167" operator="equal">
      <formula>2</formula>
    </cfRule>
  </conditionalFormatting>
  <conditionalFormatting sqref="U106">
    <cfRule type="cellIs" dxfId="6081" priority="3166" operator="equal">
      <formula>3</formula>
    </cfRule>
  </conditionalFormatting>
  <conditionalFormatting sqref="V107">
    <cfRule type="beginsWith" dxfId="6080" priority="3161" operator="beginsWith" text="S">
      <formula>LEFT(V107,LEN("S"))="S"</formula>
    </cfRule>
    <cfRule type="containsText" dxfId="6079" priority="3162" operator="containsText" text="D">
      <formula>NOT(ISERROR(SEARCH("D",V107)))</formula>
    </cfRule>
    <cfRule type="cellIs" dxfId="6078" priority="3163" operator="equal">
      <formula>1</formula>
    </cfRule>
  </conditionalFormatting>
  <conditionalFormatting sqref="V107">
    <cfRule type="expression" dxfId="6077" priority="3164">
      <formula>$E107="sob"</formula>
    </cfRule>
    <cfRule type="expression" dxfId="6076" priority="3165">
      <formula>$E107="nie"</formula>
    </cfRule>
  </conditionalFormatting>
  <conditionalFormatting sqref="V107">
    <cfRule type="timePeriod" dxfId="6075" priority="3160" timePeriod="today">
      <formula>FLOOR(V107,1)=TODAY()</formula>
    </cfRule>
  </conditionalFormatting>
  <conditionalFormatting sqref="V107">
    <cfRule type="cellIs" dxfId="6074" priority="3159" operator="equal">
      <formula>2</formula>
    </cfRule>
  </conditionalFormatting>
  <conditionalFormatting sqref="V107">
    <cfRule type="cellIs" dxfId="6073" priority="3158" operator="equal">
      <formula>3</formula>
    </cfRule>
  </conditionalFormatting>
  <conditionalFormatting sqref="AB104:AB105">
    <cfRule type="beginsWith" dxfId="6072" priority="3153" operator="beginsWith" text="S">
      <formula>LEFT(AB104,LEN("S"))="S"</formula>
    </cfRule>
    <cfRule type="containsText" dxfId="6071" priority="3154" operator="containsText" text="D">
      <formula>NOT(ISERROR(SEARCH("D",AB104)))</formula>
    </cfRule>
    <cfRule type="cellIs" dxfId="6070" priority="3155" operator="equal">
      <formula>1</formula>
    </cfRule>
  </conditionalFormatting>
  <conditionalFormatting sqref="AB104:AB105">
    <cfRule type="expression" dxfId="6069" priority="3156">
      <formula>$E104="sob"</formula>
    </cfRule>
    <cfRule type="expression" dxfId="6068" priority="3157">
      <formula>$E104="nie"</formula>
    </cfRule>
  </conditionalFormatting>
  <conditionalFormatting sqref="AB104:AB105">
    <cfRule type="timePeriod" dxfId="6067" priority="3152" timePeriod="today">
      <formula>FLOOR(AB104,1)=TODAY()</formula>
    </cfRule>
  </conditionalFormatting>
  <conditionalFormatting sqref="AB104:AB105">
    <cfRule type="cellIs" dxfId="6066" priority="3151" operator="equal">
      <formula>2</formula>
    </cfRule>
  </conditionalFormatting>
  <conditionalFormatting sqref="AB104:AB105">
    <cfRule type="cellIs" dxfId="6065" priority="3150" operator="equal">
      <formula>3</formula>
    </cfRule>
  </conditionalFormatting>
  <conditionalFormatting sqref="AB107:AB108">
    <cfRule type="beginsWith" dxfId="6064" priority="3145" operator="beginsWith" text="S">
      <formula>LEFT(AB107,LEN("S"))="S"</formula>
    </cfRule>
    <cfRule type="containsText" dxfId="6063" priority="3146" operator="containsText" text="D">
      <formula>NOT(ISERROR(SEARCH("D",AB107)))</formula>
    </cfRule>
    <cfRule type="cellIs" dxfId="6062" priority="3147" operator="equal">
      <formula>1</formula>
    </cfRule>
  </conditionalFormatting>
  <conditionalFormatting sqref="AB107:AB108">
    <cfRule type="expression" dxfId="6061" priority="3148">
      <formula>$E107="sob"</formula>
    </cfRule>
    <cfRule type="expression" dxfId="6060" priority="3149">
      <formula>$E107="nie"</formula>
    </cfRule>
  </conditionalFormatting>
  <conditionalFormatting sqref="AB107:AB108">
    <cfRule type="timePeriod" dxfId="6059" priority="3144" timePeriod="today">
      <formula>FLOOR(AB107,1)=TODAY()</formula>
    </cfRule>
  </conditionalFormatting>
  <conditionalFormatting sqref="AB107:AB108">
    <cfRule type="cellIs" dxfId="6058" priority="3143" operator="equal">
      <formula>2</formula>
    </cfRule>
  </conditionalFormatting>
  <conditionalFormatting sqref="AB107:AB108">
    <cfRule type="cellIs" dxfId="6057" priority="3142" operator="equal">
      <formula>3</formula>
    </cfRule>
  </conditionalFormatting>
  <conditionalFormatting sqref="V113">
    <cfRule type="beginsWith" dxfId="6056" priority="3137" operator="beginsWith" text="S">
      <formula>LEFT(V113,LEN("S"))="S"</formula>
    </cfRule>
    <cfRule type="containsText" dxfId="6055" priority="3138" operator="containsText" text="D">
      <formula>NOT(ISERROR(SEARCH("D",V113)))</formula>
    </cfRule>
    <cfRule type="cellIs" dxfId="6054" priority="3139" operator="equal">
      <formula>1</formula>
    </cfRule>
  </conditionalFormatting>
  <conditionalFormatting sqref="V113">
    <cfRule type="expression" dxfId="6053" priority="3140">
      <formula>$E113="sob"</formula>
    </cfRule>
    <cfRule type="expression" dxfId="6052" priority="3141">
      <formula>$E113="nie"</formula>
    </cfRule>
  </conditionalFormatting>
  <conditionalFormatting sqref="V113">
    <cfRule type="timePeriod" dxfId="6051" priority="3136" timePeriod="today">
      <formula>FLOOR(V113,1)=TODAY()</formula>
    </cfRule>
  </conditionalFormatting>
  <conditionalFormatting sqref="V113">
    <cfRule type="cellIs" dxfId="6050" priority="3135" operator="equal">
      <formula>2</formula>
    </cfRule>
  </conditionalFormatting>
  <conditionalFormatting sqref="V113">
    <cfRule type="cellIs" dxfId="6049" priority="3134" operator="equal">
      <formula>3</formula>
    </cfRule>
  </conditionalFormatting>
  <conditionalFormatting sqref="V114">
    <cfRule type="beginsWith" dxfId="6048" priority="3129" operator="beginsWith" text="S">
      <formula>LEFT(V114,LEN("S"))="S"</formula>
    </cfRule>
    <cfRule type="containsText" dxfId="6047" priority="3130" operator="containsText" text="D">
      <formula>NOT(ISERROR(SEARCH("D",V114)))</formula>
    </cfRule>
    <cfRule type="cellIs" dxfId="6046" priority="3131" operator="equal">
      <formula>1</formula>
    </cfRule>
  </conditionalFormatting>
  <conditionalFormatting sqref="V114">
    <cfRule type="expression" dxfId="6045" priority="3132">
      <formula>$E114="sob"</formula>
    </cfRule>
    <cfRule type="expression" dxfId="6044" priority="3133">
      <formula>$E114="nie"</formula>
    </cfRule>
  </conditionalFormatting>
  <conditionalFormatting sqref="V114">
    <cfRule type="timePeriod" dxfId="6043" priority="3128" timePeriod="today">
      <formula>FLOOR(V114,1)=TODAY()</formula>
    </cfRule>
  </conditionalFormatting>
  <conditionalFormatting sqref="V114">
    <cfRule type="cellIs" dxfId="6042" priority="3127" operator="equal">
      <formula>2</formula>
    </cfRule>
  </conditionalFormatting>
  <conditionalFormatting sqref="V114">
    <cfRule type="cellIs" dxfId="6041" priority="3126" operator="equal">
      <formula>3</formula>
    </cfRule>
  </conditionalFormatting>
  <conditionalFormatting sqref="Z112:Z113">
    <cfRule type="beginsWith" dxfId="6040" priority="3121" operator="beginsWith" text="S">
      <formula>LEFT(Z112,LEN("S"))="S"</formula>
    </cfRule>
    <cfRule type="containsText" dxfId="6039" priority="3122" operator="containsText" text="D">
      <formula>NOT(ISERROR(SEARCH("D",Z112)))</formula>
    </cfRule>
    <cfRule type="cellIs" dxfId="6038" priority="3123" operator="equal">
      <formula>1</formula>
    </cfRule>
  </conditionalFormatting>
  <conditionalFormatting sqref="Z112:Z113">
    <cfRule type="expression" dxfId="6037" priority="3124">
      <formula>$E112="sob"</formula>
    </cfRule>
    <cfRule type="expression" dxfId="6036" priority="3125">
      <formula>$E112="nie"</formula>
    </cfRule>
  </conditionalFormatting>
  <conditionalFormatting sqref="Z112:Z113">
    <cfRule type="timePeriod" dxfId="6035" priority="3120" timePeriod="today">
      <formula>FLOOR(Z112,1)=TODAY()</formula>
    </cfRule>
  </conditionalFormatting>
  <conditionalFormatting sqref="Z112:Z113">
    <cfRule type="cellIs" dxfId="6034" priority="3119" operator="equal">
      <formula>2</formula>
    </cfRule>
  </conditionalFormatting>
  <conditionalFormatting sqref="Z112:Z113">
    <cfRule type="cellIs" dxfId="6033" priority="3118" operator="equal">
      <formula>3</formula>
    </cfRule>
  </conditionalFormatting>
  <conditionalFormatting sqref="S118:S122">
    <cfRule type="beginsWith" dxfId="6032" priority="3113" operator="beginsWith" text="S">
      <formula>LEFT(S118,LEN("S"))="S"</formula>
    </cfRule>
    <cfRule type="containsText" dxfId="6031" priority="3114" operator="containsText" text="D">
      <formula>NOT(ISERROR(SEARCH("D",S118)))</formula>
    </cfRule>
    <cfRule type="cellIs" dxfId="6030" priority="3115" operator="equal">
      <formula>1</formula>
    </cfRule>
  </conditionalFormatting>
  <conditionalFormatting sqref="S118:S122">
    <cfRule type="expression" dxfId="6029" priority="3116">
      <formula>$E118="sob"</formula>
    </cfRule>
    <cfRule type="expression" dxfId="6028" priority="3117">
      <formula>$E118="nie"</formula>
    </cfRule>
  </conditionalFormatting>
  <conditionalFormatting sqref="S118:S122">
    <cfRule type="timePeriod" dxfId="6027" priority="3112" timePeriod="today">
      <formula>FLOOR(S118,1)=TODAY()</formula>
    </cfRule>
  </conditionalFormatting>
  <conditionalFormatting sqref="S118:S122">
    <cfRule type="cellIs" dxfId="6026" priority="3111" operator="equal">
      <formula>2</formula>
    </cfRule>
  </conditionalFormatting>
  <conditionalFormatting sqref="S118:S122">
    <cfRule type="cellIs" dxfId="6025" priority="3110" operator="equal">
      <formula>3</formula>
    </cfRule>
  </conditionalFormatting>
  <conditionalFormatting sqref="Z115">
    <cfRule type="beginsWith" dxfId="6024" priority="3105" operator="beginsWith" text="S">
      <formula>LEFT(Z115,LEN("S"))="S"</formula>
    </cfRule>
    <cfRule type="containsText" dxfId="6023" priority="3106" operator="containsText" text="D">
      <formula>NOT(ISERROR(SEARCH("D",Z115)))</formula>
    </cfRule>
    <cfRule type="cellIs" dxfId="6022" priority="3107" operator="equal">
      <formula>1</formula>
    </cfRule>
  </conditionalFormatting>
  <conditionalFormatting sqref="Z115">
    <cfRule type="expression" dxfId="6021" priority="3108">
      <formula>$E115="sob"</formula>
    </cfRule>
    <cfRule type="expression" dxfId="6020" priority="3109">
      <formula>$E115="nie"</formula>
    </cfRule>
  </conditionalFormatting>
  <conditionalFormatting sqref="Z115">
    <cfRule type="timePeriod" dxfId="6019" priority="3104" timePeriod="today">
      <formula>FLOOR(Z115,1)=TODAY()</formula>
    </cfRule>
  </conditionalFormatting>
  <conditionalFormatting sqref="Z115">
    <cfRule type="cellIs" dxfId="6018" priority="3103" operator="equal">
      <formula>2</formula>
    </cfRule>
  </conditionalFormatting>
  <conditionalFormatting sqref="Z115">
    <cfRule type="cellIs" dxfId="6017" priority="3102" operator="equal">
      <formula>3</formula>
    </cfRule>
  </conditionalFormatting>
  <conditionalFormatting sqref="Z114">
    <cfRule type="beginsWith" dxfId="6016" priority="3097" operator="beginsWith" text="S">
      <formula>LEFT(Z114,LEN("S"))="S"</formula>
    </cfRule>
    <cfRule type="containsText" dxfId="6015" priority="3098" operator="containsText" text="D">
      <formula>NOT(ISERROR(SEARCH("D",Z114)))</formula>
    </cfRule>
    <cfRule type="cellIs" dxfId="6014" priority="3099" operator="equal">
      <formula>1</formula>
    </cfRule>
  </conditionalFormatting>
  <conditionalFormatting sqref="Z114">
    <cfRule type="expression" dxfId="6013" priority="3100">
      <formula>$E114="sob"</formula>
    </cfRule>
    <cfRule type="expression" dxfId="6012" priority="3101">
      <formula>$E114="nie"</formula>
    </cfRule>
  </conditionalFormatting>
  <conditionalFormatting sqref="Z114">
    <cfRule type="timePeriod" dxfId="6011" priority="3096" timePeriod="today">
      <formula>FLOOR(Z114,1)=TODAY()</formula>
    </cfRule>
  </conditionalFormatting>
  <conditionalFormatting sqref="Z114">
    <cfRule type="cellIs" dxfId="6010" priority="3095" operator="equal">
      <formula>2</formula>
    </cfRule>
  </conditionalFormatting>
  <conditionalFormatting sqref="Z114">
    <cfRule type="cellIs" dxfId="6009" priority="3094" operator="equal">
      <formula>3</formula>
    </cfRule>
  </conditionalFormatting>
  <conditionalFormatting sqref="V119:V122">
    <cfRule type="beginsWith" dxfId="6008" priority="3089" operator="beginsWith" text="S">
      <formula>LEFT(V119,LEN("S"))="S"</formula>
    </cfRule>
    <cfRule type="containsText" dxfId="6007" priority="3090" operator="containsText" text="D">
      <formula>NOT(ISERROR(SEARCH("D",V119)))</formula>
    </cfRule>
    <cfRule type="cellIs" dxfId="6006" priority="3091" operator="equal">
      <formula>1</formula>
    </cfRule>
  </conditionalFormatting>
  <conditionalFormatting sqref="V119:V122">
    <cfRule type="expression" dxfId="6005" priority="3092">
      <formula>$E119="sob"</formula>
    </cfRule>
    <cfRule type="expression" dxfId="6004" priority="3093">
      <formula>$E119="nie"</formula>
    </cfRule>
  </conditionalFormatting>
  <conditionalFormatting sqref="V119:V122">
    <cfRule type="timePeriod" dxfId="6003" priority="3088" timePeriod="today">
      <formula>FLOOR(V119,1)=TODAY()</formula>
    </cfRule>
  </conditionalFormatting>
  <conditionalFormatting sqref="V119:V122">
    <cfRule type="cellIs" dxfId="6002" priority="3087" operator="equal">
      <formula>2</formula>
    </cfRule>
  </conditionalFormatting>
  <conditionalFormatting sqref="V119:V122">
    <cfRule type="cellIs" dxfId="6001" priority="3086" operator="equal">
      <formula>3</formula>
    </cfRule>
  </conditionalFormatting>
  <conditionalFormatting sqref="U115">
    <cfRule type="beginsWith" dxfId="6000" priority="3081" operator="beginsWith" text="S">
      <formula>LEFT(U115,LEN("S"))="S"</formula>
    </cfRule>
    <cfRule type="containsText" dxfId="5999" priority="3082" operator="containsText" text="D">
      <formula>NOT(ISERROR(SEARCH("D",U115)))</formula>
    </cfRule>
    <cfRule type="cellIs" dxfId="5998" priority="3083" operator="equal">
      <formula>1</formula>
    </cfRule>
  </conditionalFormatting>
  <conditionalFormatting sqref="U115">
    <cfRule type="expression" dxfId="5997" priority="3084">
      <formula>$E115="sob"</formula>
    </cfRule>
    <cfRule type="expression" dxfId="5996" priority="3085">
      <formula>$E115="nie"</formula>
    </cfRule>
  </conditionalFormatting>
  <conditionalFormatting sqref="U115">
    <cfRule type="timePeriod" dxfId="5995" priority="3080" timePeriod="today">
      <formula>FLOOR(U115,1)=TODAY()</formula>
    </cfRule>
  </conditionalFormatting>
  <conditionalFormatting sqref="U115">
    <cfRule type="cellIs" dxfId="5994" priority="3079" operator="equal">
      <formula>2</formula>
    </cfRule>
  </conditionalFormatting>
  <conditionalFormatting sqref="U115">
    <cfRule type="cellIs" dxfId="5993" priority="3078" operator="equal">
      <formula>3</formula>
    </cfRule>
  </conditionalFormatting>
  <conditionalFormatting sqref="U113">
    <cfRule type="beginsWith" dxfId="5992" priority="3073" operator="beginsWith" text="S">
      <formula>LEFT(U113,LEN("S"))="S"</formula>
    </cfRule>
    <cfRule type="containsText" dxfId="5991" priority="3074" operator="containsText" text="D">
      <formula>NOT(ISERROR(SEARCH("D",U113)))</formula>
    </cfRule>
    <cfRule type="cellIs" dxfId="5990" priority="3075" operator="equal">
      <formula>1</formula>
    </cfRule>
  </conditionalFormatting>
  <conditionalFormatting sqref="U113">
    <cfRule type="expression" dxfId="5989" priority="3076">
      <formula>$E113="sob"</formula>
    </cfRule>
    <cfRule type="expression" dxfId="5988" priority="3077">
      <formula>$E113="nie"</formula>
    </cfRule>
  </conditionalFormatting>
  <conditionalFormatting sqref="U113">
    <cfRule type="timePeriod" dxfId="5987" priority="3072" timePeriod="today">
      <formula>FLOOR(U113,1)=TODAY()</formula>
    </cfRule>
  </conditionalFormatting>
  <conditionalFormatting sqref="U113">
    <cfRule type="cellIs" dxfId="5986" priority="3071" operator="equal">
      <formula>2</formula>
    </cfRule>
  </conditionalFormatting>
  <conditionalFormatting sqref="U113">
    <cfRule type="cellIs" dxfId="5985" priority="3070" operator="equal">
      <formula>3</formula>
    </cfRule>
  </conditionalFormatting>
  <conditionalFormatting sqref="U114">
    <cfRule type="beginsWith" dxfId="5984" priority="3065" operator="beginsWith" text="S">
      <formula>LEFT(U114,LEN("S"))="S"</formula>
    </cfRule>
    <cfRule type="containsText" dxfId="5983" priority="3066" operator="containsText" text="D">
      <formula>NOT(ISERROR(SEARCH("D",U114)))</formula>
    </cfRule>
    <cfRule type="cellIs" dxfId="5982" priority="3067" operator="equal">
      <formula>1</formula>
    </cfRule>
  </conditionalFormatting>
  <conditionalFormatting sqref="U114">
    <cfRule type="expression" dxfId="5981" priority="3068">
      <formula>$E114="sob"</formula>
    </cfRule>
    <cfRule type="expression" dxfId="5980" priority="3069">
      <formula>$E114="nie"</formula>
    </cfRule>
  </conditionalFormatting>
  <conditionalFormatting sqref="U114">
    <cfRule type="timePeriod" dxfId="5979" priority="3064" timePeriod="today">
      <formula>FLOOR(U114,1)=TODAY()</formula>
    </cfRule>
  </conditionalFormatting>
  <conditionalFormatting sqref="U114">
    <cfRule type="cellIs" dxfId="5978" priority="3063" operator="equal">
      <formula>2</formula>
    </cfRule>
  </conditionalFormatting>
  <conditionalFormatting sqref="U114">
    <cfRule type="cellIs" dxfId="5977" priority="3062" operator="equal">
      <formula>3</formula>
    </cfRule>
  </conditionalFormatting>
  <conditionalFormatting sqref="U120">
    <cfRule type="beginsWith" dxfId="5976" priority="3057" operator="beginsWith" text="S">
      <formula>LEFT(U120,LEN("S"))="S"</formula>
    </cfRule>
    <cfRule type="containsText" dxfId="5975" priority="3058" operator="containsText" text="D">
      <formula>NOT(ISERROR(SEARCH("D",U120)))</formula>
    </cfRule>
    <cfRule type="cellIs" dxfId="5974" priority="3059" operator="equal">
      <formula>1</formula>
    </cfRule>
  </conditionalFormatting>
  <conditionalFormatting sqref="U120">
    <cfRule type="expression" dxfId="5973" priority="3060">
      <formula>$E120="sob"</formula>
    </cfRule>
    <cfRule type="expression" dxfId="5972" priority="3061">
      <formula>$E120="nie"</formula>
    </cfRule>
  </conditionalFormatting>
  <conditionalFormatting sqref="U120">
    <cfRule type="timePeriod" dxfId="5971" priority="3056" timePeriod="today">
      <formula>FLOOR(U120,1)=TODAY()</formula>
    </cfRule>
  </conditionalFormatting>
  <conditionalFormatting sqref="U120">
    <cfRule type="cellIs" dxfId="5970" priority="3055" operator="equal">
      <formula>2</formula>
    </cfRule>
  </conditionalFormatting>
  <conditionalFormatting sqref="U120">
    <cfRule type="cellIs" dxfId="5969" priority="3054" operator="equal">
      <formula>3</formula>
    </cfRule>
  </conditionalFormatting>
  <conditionalFormatting sqref="U118">
    <cfRule type="beginsWith" dxfId="5968" priority="3049" operator="beginsWith" text="S">
      <formula>LEFT(U118,LEN("S"))="S"</formula>
    </cfRule>
    <cfRule type="containsText" dxfId="5967" priority="3050" operator="containsText" text="D">
      <formula>NOT(ISERROR(SEARCH("D",U118)))</formula>
    </cfRule>
    <cfRule type="cellIs" dxfId="5966" priority="3051" operator="equal">
      <formula>1</formula>
    </cfRule>
  </conditionalFormatting>
  <conditionalFormatting sqref="U118">
    <cfRule type="expression" dxfId="5965" priority="3052">
      <formula>$E118="sob"</formula>
    </cfRule>
    <cfRule type="expression" dxfId="5964" priority="3053">
      <formula>$E118="nie"</formula>
    </cfRule>
  </conditionalFormatting>
  <conditionalFormatting sqref="U118">
    <cfRule type="timePeriod" dxfId="5963" priority="3048" timePeriod="today">
      <formula>FLOOR(U118,1)=TODAY()</formula>
    </cfRule>
  </conditionalFormatting>
  <conditionalFormatting sqref="U118">
    <cfRule type="cellIs" dxfId="5962" priority="3047" operator="equal">
      <formula>2</formula>
    </cfRule>
  </conditionalFormatting>
  <conditionalFormatting sqref="U118">
    <cfRule type="cellIs" dxfId="5961" priority="3046" operator="equal">
      <formula>3</formula>
    </cfRule>
  </conditionalFormatting>
  <conditionalFormatting sqref="U119">
    <cfRule type="beginsWith" dxfId="5960" priority="3041" operator="beginsWith" text="S">
      <formula>LEFT(U119,LEN("S"))="S"</formula>
    </cfRule>
    <cfRule type="containsText" dxfId="5959" priority="3042" operator="containsText" text="D">
      <formula>NOT(ISERROR(SEARCH("D",U119)))</formula>
    </cfRule>
    <cfRule type="cellIs" dxfId="5958" priority="3043" operator="equal">
      <formula>1</formula>
    </cfRule>
  </conditionalFormatting>
  <conditionalFormatting sqref="U119">
    <cfRule type="expression" dxfId="5957" priority="3044">
      <formula>$E119="sob"</formula>
    </cfRule>
    <cfRule type="expression" dxfId="5956" priority="3045">
      <formula>$E119="nie"</formula>
    </cfRule>
  </conditionalFormatting>
  <conditionalFormatting sqref="U119">
    <cfRule type="timePeriod" dxfId="5955" priority="3040" timePeriod="today">
      <formula>FLOOR(U119,1)=TODAY()</formula>
    </cfRule>
  </conditionalFormatting>
  <conditionalFormatting sqref="U119">
    <cfRule type="cellIs" dxfId="5954" priority="3039" operator="equal">
      <formula>2</formula>
    </cfRule>
  </conditionalFormatting>
  <conditionalFormatting sqref="U119">
    <cfRule type="cellIs" dxfId="5953" priority="3038" operator="equal">
      <formula>3</formula>
    </cfRule>
  </conditionalFormatting>
  <conditionalFormatting sqref="U121">
    <cfRule type="beginsWith" dxfId="5952" priority="3033" operator="beginsWith" text="S">
      <formula>LEFT(U121,LEN("S"))="S"</formula>
    </cfRule>
    <cfRule type="containsText" dxfId="5951" priority="3034" operator="containsText" text="D">
      <formula>NOT(ISERROR(SEARCH("D",U121)))</formula>
    </cfRule>
    <cfRule type="cellIs" dxfId="5950" priority="3035" operator="equal">
      <formula>1</formula>
    </cfRule>
  </conditionalFormatting>
  <conditionalFormatting sqref="U121">
    <cfRule type="expression" dxfId="5949" priority="3036">
      <formula>$E121="sob"</formula>
    </cfRule>
    <cfRule type="expression" dxfId="5948" priority="3037">
      <formula>$E121="nie"</formula>
    </cfRule>
  </conditionalFormatting>
  <conditionalFormatting sqref="U121">
    <cfRule type="timePeriod" dxfId="5947" priority="3032" timePeriod="today">
      <formula>FLOOR(U121,1)=TODAY()</formula>
    </cfRule>
  </conditionalFormatting>
  <conditionalFormatting sqref="U121">
    <cfRule type="cellIs" dxfId="5946" priority="3031" operator="equal">
      <formula>2</formula>
    </cfRule>
  </conditionalFormatting>
  <conditionalFormatting sqref="U121">
    <cfRule type="cellIs" dxfId="5945" priority="3030" operator="equal">
      <formula>3</formula>
    </cfRule>
  </conditionalFormatting>
  <conditionalFormatting sqref="U122">
    <cfRule type="beginsWith" dxfId="5944" priority="3025" operator="beginsWith" text="S">
      <formula>LEFT(U122,LEN("S"))="S"</formula>
    </cfRule>
    <cfRule type="containsText" dxfId="5943" priority="3026" operator="containsText" text="D">
      <formula>NOT(ISERROR(SEARCH("D",U122)))</formula>
    </cfRule>
    <cfRule type="cellIs" dxfId="5942" priority="3027" operator="equal">
      <formula>1</formula>
    </cfRule>
  </conditionalFormatting>
  <conditionalFormatting sqref="U122">
    <cfRule type="expression" dxfId="5941" priority="3028">
      <formula>$E122="sob"</formula>
    </cfRule>
    <cfRule type="expression" dxfId="5940" priority="3029">
      <formula>$E122="nie"</formula>
    </cfRule>
  </conditionalFormatting>
  <conditionalFormatting sqref="U122">
    <cfRule type="timePeriod" dxfId="5939" priority="3024" timePeriod="today">
      <formula>FLOOR(U122,1)=TODAY()</formula>
    </cfRule>
  </conditionalFormatting>
  <conditionalFormatting sqref="U122">
    <cfRule type="cellIs" dxfId="5938" priority="3023" operator="equal">
      <formula>2</formula>
    </cfRule>
  </conditionalFormatting>
  <conditionalFormatting sqref="U122">
    <cfRule type="cellIs" dxfId="5937" priority="3022" operator="equal">
      <formula>3</formula>
    </cfRule>
  </conditionalFormatting>
  <conditionalFormatting sqref="M112:M115">
    <cfRule type="beginsWith" dxfId="5936" priority="3017" operator="beginsWith" text="S">
      <formula>LEFT(M112,LEN("S"))="S"</formula>
    </cfRule>
    <cfRule type="containsText" dxfId="5935" priority="3018" operator="containsText" text="D">
      <formula>NOT(ISERROR(SEARCH("D",M112)))</formula>
    </cfRule>
    <cfRule type="cellIs" dxfId="5934" priority="3019" operator="equal">
      <formula>1</formula>
    </cfRule>
  </conditionalFormatting>
  <conditionalFormatting sqref="M112:M115">
    <cfRule type="expression" dxfId="5933" priority="3020">
      <formula>$E112="sob"</formula>
    </cfRule>
    <cfRule type="expression" dxfId="5932" priority="3021">
      <formula>$E112="nie"</formula>
    </cfRule>
  </conditionalFormatting>
  <conditionalFormatting sqref="M112:M115">
    <cfRule type="timePeriod" dxfId="5931" priority="3016" timePeriod="today">
      <formula>FLOOR(M112,1)=TODAY()</formula>
    </cfRule>
  </conditionalFormatting>
  <conditionalFormatting sqref="M112:M115">
    <cfRule type="cellIs" dxfId="5930" priority="3015" operator="equal">
      <formula>2</formula>
    </cfRule>
  </conditionalFormatting>
  <conditionalFormatting sqref="M112:M115">
    <cfRule type="cellIs" dxfId="5929" priority="3014" operator="equal">
      <formula>3</formula>
    </cfRule>
  </conditionalFormatting>
  <conditionalFormatting sqref="S114">
    <cfRule type="beginsWith" dxfId="5928" priority="3009" operator="beginsWith" text="S">
      <formula>LEFT(S114,LEN("S"))="S"</formula>
    </cfRule>
    <cfRule type="containsText" dxfId="5927" priority="3010" operator="containsText" text="D">
      <formula>NOT(ISERROR(SEARCH("D",S114)))</formula>
    </cfRule>
    <cfRule type="cellIs" dxfId="5926" priority="3011" operator="equal">
      <formula>1</formula>
    </cfRule>
  </conditionalFormatting>
  <conditionalFormatting sqref="S114">
    <cfRule type="expression" dxfId="5925" priority="3012">
      <formula>$E114="sob"</formula>
    </cfRule>
    <cfRule type="expression" dxfId="5924" priority="3013">
      <formula>$E114="nie"</formula>
    </cfRule>
  </conditionalFormatting>
  <conditionalFormatting sqref="S114">
    <cfRule type="timePeriod" dxfId="5923" priority="3008" timePeriod="today">
      <formula>FLOOR(S114,1)=TODAY()</formula>
    </cfRule>
  </conditionalFormatting>
  <conditionalFormatting sqref="S114">
    <cfRule type="cellIs" dxfId="5922" priority="3007" operator="equal">
      <formula>2</formula>
    </cfRule>
  </conditionalFormatting>
  <conditionalFormatting sqref="S114">
    <cfRule type="cellIs" dxfId="5921" priority="3006" operator="equal">
      <formula>3</formula>
    </cfRule>
  </conditionalFormatting>
  <conditionalFormatting sqref="J127:J129">
    <cfRule type="beginsWith" dxfId="5920" priority="3001" operator="beginsWith" text="S">
      <formula>LEFT(J127,LEN("S"))="S"</formula>
    </cfRule>
    <cfRule type="containsText" dxfId="5919" priority="3002" operator="containsText" text="D">
      <formula>NOT(ISERROR(SEARCH("D",J127)))</formula>
    </cfRule>
    <cfRule type="cellIs" dxfId="5918" priority="3003" operator="equal">
      <formula>1</formula>
    </cfRule>
  </conditionalFormatting>
  <conditionalFormatting sqref="J127:J129">
    <cfRule type="expression" dxfId="5917" priority="3004">
      <formula>$E127="sob"</formula>
    </cfRule>
    <cfRule type="expression" dxfId="5916" priority="3005">
      <formula>$E127="nie"</formula>
    </cfRule>
  </conditionalFormatting>
  <conditionalFormatting sqref="J127:J129">
    <cfRule type="timePeriod" dxfId="5915" priority="3000" timePeriod="today">
      <formula>FLOOR(J127,1)=TODAY()</formula>
    </cfRule>
  </conditionalFormatting>
  <conditionalFormatting sqref="J127:J129">
    <cfRule type="cellIs" dxfId="5914" priority="2999" operator="equal">
      <formula>2</formula>
    </cfRule>
  </conditionalFormatting>
  <conditionalFormatting sqref="J127:J129">
    <cfRule type="cellIs" dxfId="5913" priority="2998" operator="equal">
      <formula>3</formula>
    </cfRule>
  </conditionalFormatting>
  <conditionalFormatting sqref="J153:J157">
    <cfRule type="beginsWith" dxfId="5912" priority="2993" operator="beginsWith" text="S">
      <formula>LEFT(J153,LEN("S"))="S"</formula>
    </cfRule>
    <cfRule type="containsText" dxfId="5911" priority="2994" operator="containsText" text="D">
      <formula>NOT(ISERROR(SEARCH("D",J153)))</formula>
    </cfRule>
    <cfRule type="cellIs" dxfId="5910" priority="2995" operator="equal">
      <formula>1</formula>
    </cfRule>
  </conditionalFormatting>
  <conditionalFormatting sqref="J153:J157">
    <cfRule type="expression" dxfId="5909" priority="2996">
      <formula>$E153="sob"</formula>
    </cfRule>
    <cfRule type="expression" dxfId="5908" priority="2997">
      <formula>$E153="nie"</formula>
    </cfRule>
  </conditionalFormatting>
  <conditionalFormatting sqref="J153:J157">
    <cfRule type="timePeriod" dxfId="5907" priority="2992" timePeriod="today">
      <formula>FLOOR(J153,1)=TODAY()</formula>
    </cfRule>
  </conditionalFormatting>
  <conditionalFormatting sqref="J153:J157">
    <cfRule type="cellIs" dxfId="5906" priority="2991" operator="equal">
      <formula>2</formula>
    </cfRule>
  </conditionalFormatting>
  <conditionalFormatting sqref="J153:J157">
    <cfRule type="cellIs" dxfId="5905" priority="2990" operator="equal">
      <formula>3</formula>
    </cfRule>
  </conditionalFormatting>
  <conditionalFormatting sqref="J188:J192">
    <cfRule type="beginsWith" dxfId="5904" priority="2985" operator="beginsWith" text="S">
      <formula>LEFT(J188,LEN("S"))="S"</formula>
    </cfRule>
    <cfRule type="containsText" dxfId="5903" priority="2986" operator="containsText" text="D">
      <formula>NOT(ISERROR(SEARCH("D",J188)))</formula>
    </cfRule>
    <cfRule type="cellIs" dxfId="5902" priority="2987" operator="equal">
      <formula>1</formula>
    </cfRule>
  </conditionalFormatting>
  <conditionalFormatting sqref="J188:J192">
    <cfRule type="expression" dxfId="5901" priority="2988">
      <formula>$E188="sob"</formula>
    </cfRule>
    <cfRule type="expression" dxfId="5900" priority="2989">
      <formula>$E188="nie"</formula>
    </cfRule>
  </conditionalFormatting>
  <conditionalFormatting sqref="J188:J192">
    <cfRule type="timePeriod" dxfId="5899" priority="2984" timePeriod="today">
      <formula>FLOOR(J188,1)=TODAY()</formula>
    </cfRule>
  </conditionalFormatting>
  <conditionalFormatting sqref="J188:J192">
    <cfRule type="cellIs" dxfId="5898" priority="2983" operator="equal">
      <formula>2</formula>
    </cfRule>
  </conditionalFormatting>
  <conditionalFormatting sqref="J188:J192">
    <cfRule type="cellIs" dxfId="5897" priority="2982" operator="equal">
      <formula>3</formula>
    </cfRule>
  </conditionalFormatting>
  <conditionalFormatting sqref="V127:V129">
    <cfRule type="beginsWith" dxfId="5896" priority="2977" operator="beginsWith" text="S">
      <formula>LEFT(V127,LEN("S"))="S"</formula>
    </cfRule>
    <cfRule type="containsText" dxfId="5895" priority="2978" operator="containsText" text="D">
      <formula>NOT(ISERROR(SEARCH("D",V127)))</formula>
    </cfRule>
    <cfRule type="cellIs" dxfId="5894" priority="2979" operator="equal">
      <formula>1</formula>
    </cfRule>
  </conditionalFormatting>
  <conditionalFormatting sqref="V127:V129">
    <cfRule type="expression" dxfId="5893" priority="2980">
      <formula>$E127="sob"</formula>
    </cfRule>
    <cfRule type="expression" dxfId="5892" priority="2981">
      <formula>$E127="nie"</formula>
    </cfRule>
  </conditionalFormatting>
  <conditionalFormatting sqref="V127:V129">
    <cfRule type="timePeriod" dxfId="5891" priority="2976" timePeriod="today">
      <formula>FLOOR(V127,1)=TODAY()</formula>
    </cfRule>
  </conditionalFormatting>
  <conditionalFormatting sqref="V127:V129">
    <cfRule type="cellIs" dxfId="5890" priority="2975" operator="equal">
      <formula>2</formula>
    </cfRule>
  </conditionalFormatting>
  <conditionalFormatting sqref="V127:V129">
    <cfRule type="cellIs" dxfId="5889" priority="2974" operator="equal">
      <formula>3</formula>
    </cfRule>
  </conditionalFormatting>
  <conditionalFormatting sqref="V132:V133 V135:V136">
    <cfRule type="beginsWith" dxfId="5888" priority="2969" operator="beginsWith" text="S">
      <formula>LEFT(V132,LEN("S"))="S"</formula>
    </cfRule>
    <cfRule type="containsText" dxfId="5887" priority="2970" operator="containsText" text="D">
      <formula>NOT(ISERROR(SEARCH("D",V132)))</formula>
    </cfRule>
    <cfRule type="cellIs" dxfId="5886" priority="2971" operator="equal">
      <formula>1</formula>
    </cfRule>
  </conditionalFormatting>
  <conditionalFormatting sqref="V132:V133 V135:V136">
    <cfRule type="expression" dxfId="5885" priority="2972">
      <formula>$E132="sob"</formula>
    </cfRule>
    <cfRule type="expression" dxfId="5884" priority="2973">
      <formula>$E132="nie"</formula>
    </cfRule>
  </conditionalFormatting>
  <conditionalFormatting sqref="V132:V133 V135:V136">
    <cfRule type="timePeriod" dxfId="5883" priority="2968" timePeriod="today">
      <formula>FLOOR(V132,1)=TODAY()</formula>
    </cfRule>
  </conditionalFormatting>
  <conditionalFormatting sqref="V132:V133 V135:V136">
    <cfRule type="cellIs" dxfId="5882" priority="2967" operator="equal">
      <formula>2</formula>
    </cfRule>
  </conditionalFormatting>
  <conditionalFormatting sqref="V132:V133 V135:V136">
    <cfRule type="cellIs" dxfId="5881" priority="2966" operator="equal">
      <formula>3</formula>
    </cfRule>
  </conditionalFormatting>
  <conditionalFormatting sqref="S139:S140">
    <cfRule type="beginsWith" dxfId="5880" priority="2961" operator="beginsWith" text="S">
      <formula>LEFT(S139,LEN("S"))="S"</formula>
    </cfRule>
    <cfRule type="containsText" dxfId="5879" priority="2962" operator="containsText" text="D">
      <formula>NOT(ISERROR(SEARCH("D",S139)))</formula>
    </cfRule>
    <cfRule type="cellIs" dxfId="5878" priority="2963" operator="equal">
      <formula>1</formula>
    </cfRule>
  </conditionalFormatting>
  <conditionalFormatting sqref="S139:S140">
    <cfRule type="expression" dxfId="5877" priority="2964">
      <formula>$E139="sob"</formula>
    </cfRule>
    <cfRule type="expression" dxfId="5876" priority="2965">
      <formula>$E139="nie"</formula>
    </cfRule>
  </conditionalFormatting>
  <conditionalFormatting sqref="S139:S140">
    <cfRule type="timePeriod" dxfId="5875" priority="2960" timePeriod="today">
      <formula>FLOOR(S139,1)=TODAY()</formula>
    </cfRule>
  </conditionalFormatting>
  <conditionalFormatting sqref="S139:S140">
    <cfRule type="cellIs" dxfId="5874" priority="2959" operator="equal">
      <formula>2</formula>
    </cfRule>
  </conditionalFormatting>
  <conditionalFormatting sqref="S139:S140">
    <cfRule type="cellIs" dxfId="5873" priority="2958" operator="equal">
      <formula>3</formula>
    </cfRule>
  </conditionalFormatting>
  <conditionalFormatting sqref="X163">
    <cfRule type="beginsWith" dxfId="5872" priority="2953" operator="beginsWith" text="S">
      <formula>LEFT(X163,LEN("S"))="S"</formula>
    </cfRule>
    <cfRule type="containsText" dxfId="5871" priority="2954" operator="containsText" text="D">
      <formula>NOT(ISERROR(SEARCH("D",X163)))</formula>
    </cfRule>
    <cfRule type="cellIs" dxfId="5870" priority="2955" operator="equal">
      <formula>1</formula>
    </cfRule>
  </conditionalFormatting>
  <conditionalFormatting sqref="X163">
    <cfRule type="expression" dxfId="5869" priority="2956">
      <formula>$E163="sob"</formula>
    </cfRule>
    <cfRule type="expression" dxfId="5868" priority="2957">
      <formula>$E163="nie"</formula>
    </cfRule>
  </conditionalFormatting>
  <conditionalFormatting sqref="X163">
    <cfRule type="timePeriod" dxfId="5867" priority="2952" timePeriod="today">
      <formula>FLOOR(X163,1)=TODAY()</formula>
    </cfRule>
  </conditionalFormatting>
  <conditionalFormatting sqref="X163">
    <cfRule type="cellIs" dxfId="5866" priority="2951" operator="equal">
      <formula>2</formula>
    </cfRule>
  </conditionalFormatting>
  <conditionalFormatting sqref="X163">
    <cfRule type="cellIs" dxfId="5865" priority="2950" operator="equal">
      <formula>3</formula>
    </cfRule>
  </conditionalFormatting>
  <conditionalFormatting sqref="X164">
    <cfRule type="beginsWith" dxfId="5864" priority="2945" operator="beginsWith" text="S">
      <formula>LEFT(X164,LEN("S"))="S"</formula>
    </cfRule>
    <cfRule type="containsText" dxfId="5863" priority="2946" operator="containsText" text="D">
      <formula>NOT(ISERROR(SEARCH("D",X164)))</formula>
    </cfRule>
    <cfRule type="cellIs" dxfId="5862" priority="2947" operator="equal">
      <formula>1</formula>
    </cfRule>
  </conditionalFormatting>
  <conditionalFormatting sqref="X164">
    <cfRule type="expression" dxfId="5861" priority="2948">
      <formula>$E164="sob"</formula>
    </cfRule>
    <cfRule type="expression" dxfId="5860" priority="2949">
      <formula>$E164="nie"</formula>
    </cfRule>
  </conditionalFormatting>
  <conditionalFormatting sqref="X164">
    <cfRule type="timePeriod" dxfId="5859" priority="2944" timePeriod="today">
      <formula>FLOOR(X164,1)=TODAY()</formula>
    </cfRule>
  </conditionalFormatting>
  <conditionalFormatting sqref="X164">
    <cfRule type="cellIs" dxfId="5858" priority="2943" operator="equal">
      <formula>2</formula>
    </cfRule>
  </conditionalFormatting>
  <conditionalFormatting sqref="X164">
    <cfRule type="cellIs" dxfId="5857" priority="2942" operator="equal">
      <formula>3</formula>
    </cfRule>
  </conditionalFormatting>
  <conditionalFormatting sqref="U128">
    <cfRule type="beginsWith" dxfId="5856" priority="2937" operator="beginsWith" text="S">
      <formula>LEFT(U128,LEN("S"))="S"</formula>
    </cfRule>
    <cfRule type="containsText" dxfId="5855" priority="2938" operator="containsText" text="D">
      <formula>NOT(ISERROR(SEARCH("D",U128)))</formula>
    </cfRule>
    <cfRule type="cellIs" dxfId="5854" priority="2939" operator="equal">
      <formula>1</formula>
    </cfRule>
  </conditionalFormatting>
  <conditionalFormatting sqref="U128">
    <cfRule type="expression" dxfId="5853" priority="2940">
      <formula>$E128="sob"</formula>
    </cfRule>
    <cfRule type="expression" dxfId="5852" priority="2941">
      <formula>$E128="nie"</formula>
    </cfRule>
  </conditionalFormatting>
  <conditionalFormatting sqref="U128">
    <cfRule type="timePeriod" dxfId="5851" priority="2936" timePeriod="today">
      <formula>FLOOR(U128,1)=TODAY()</formula>
    </cfRule>
  </conditionalFormatting>
  <conditionalFormatting sqref="U128">
    <cfRule type="cellIs" dxfId="5850" priority="2935" operator="equal">
      <formula>2</formula>
    </cfRule>
  </conditionalFormatting>
  <conditionalFormatting sqref="U128">
    <cfRule type="cellIs" dxfId="5849" priority="2934" operator="equal">
      <formula>3</formula>
    </cfRule>
  </conditionalFormatting>
  <conditionalFormatting sqref="U133">
    <cfRule type="beginsWith" dxfId="5848" priority="2929" operator="beginsWith" text="S">
      <formula>LEFT(U133,LEN("S"))="S"</formula>
    </cfRule>
    <cfRule type="containsText" dxfId="5847" priority="2930" operator="containsText" text="D">
      <formula>NOT(ISERROR(SEARCH("D",U133)))</formula>
    </cfRule>
    <cfRule type="cellIs" dxfId="5846" priority="2931" operator="equal">
      <formula>1</formula>
    </cfRule>
  </conditionalFormatting>
  <conditionalFormatting sqref="U133">
    <cfRule type="expression" dxfId="5845" priority="2932">
      <formula>$E133="sob"</formula>
    </cfRule>
    <cfRule type="expression" dxfId="5844" priority="2933">
      <formula>$E133="nie"</formula>
    </cfRule>
  </conditionalFormatting>
  <conditionalFormatting sqref="U133">
    <cfRule type="timePeriod" dxfId="5843" priority="2928" timePeriod="today">
      <formula>FLOOR(U133,1)=TODAY()</formula>
    </cfRule>
  </conditionalFormatting>
  <conditionalFormatting sqref="U133">
    <cfRule type="cellIs" dxfId="5842" priority="2927" operator="equal">
      <formula>2</formula>
    </cfRule>
  </conditionalFormatting>
  <conditionalFormatting sqref="U133">
    <cfRule type="cellIs" dxfId="5841" priority="2926" operator="equal">
      <formula>3</formula>
    </cfRule>
  </conditionalFormatting>
  <conditionalFormatting sqref="V227">
    <cfRule type="beginsWith" dxfId="5840" priority="2921" operator="beginsWith" text="S">
      <formula>LEFT(V227,LEN("S"))="S"</formula>
    </cfRule>
    <cfRule type="containsText" dxfId="5839" priority="2922" operator="containsText" text="D">
      <formula>NOT(ISERROR(SEARCH("D",V227)))</formula>
    </cfRule>
    <cfRule type="cellIs" dxfId="5838" priority="2923" operator="equal">
      <formula>1</formula>
    </cfRule>
  </conditionalFormatting>
  <conditionalFormatting sqref="V227">
    <cfRule type="expression" dxfId="5837" priority="2924">
      <formula>$E227="sob"</formula>
    </cfRule>
    <cfRule type="expression" dxfId="5836" priority="2925">
      <formula>$E227="nie"</formula>
    </cfRule>
  </conditionalFormatting>
  <conditionalFormatting sqref="V227">
    <cfRule type="timePeriod" dxfId="5835" priority="2920" timePeriod="today">
      <formula>FLOOR(V227,1)=TODAY()</formula>
    </cfRule>
  </conditionalFormatting>
  <conditionalFormatting sqref="V227">
    <cfRule type="cellIs" dxfId="5834" priority="2919" operator="equal">
      <formula>2</formula>
    </cfRule>
  </conditionalFormatting>
  <conditionalFormatting sqref="V227">
    <cfRule type="cellIs" dxfId="5833" priority="2918" operator="equal">
      <formula>3</formula>
    </cfRule>
  </conditionalFormatting>
  <conditionalFormatting sqref="AA133">
    <cfRule type="beginsWith" dxfId="5832" priority="2913" operator="beginsWith" text="S">
      <formula>LEFT(AA133,LEN("S"))="S"</formula>
    </cfRule>
    <cfRule type="containsText" dxfId="5831" priority="2914" operator="containsText" text="D">
      <formula>NOT(ISERROR(SEARCH("D",AA133)))</formula>
    </cfRule>
    <cfRule type="cellIs" dxfId="5830" priority="2915" operator="equal">
      <formula>1</formula>
    </cfRule>
  </conditionalFormatting>
  <conditionalFormatting sqref="AA133">
    <cfRule type="expression" dxfId="5829" priority="2916">
      <formula>$E133="sob"</formula>
    </cfRule>
    <cfRule type="expression" dxfId="5828" priority="2917">
      <formula>$E133="nie"</formula>
    </cfRule>
  </conditionalFormatting>
  <conditionalFormatting sqref="AA133">
    <cfRule type="timePeriod" dxfId="5827" priority="2912" timePeriod="today">
      <formula>FLOOR(AA133,1)=TODAY()</formula>
    </cfRule>
  </conditionalFormatting>
  <conditionalFormatting sqref="AA133">
    <cfRule type="cellIs" dxfId="5826" priority="2911" operator="equal">
      <formula>2</formula>
    </cfRule>
  </conditionalFormatting>
  <conditionalFormatting sqref="AA133">
    <cfRule type="cellIs" dxfId="5825" priority="2910" operator="equal">
      <formula>3</formula>
    </cfRule>
  </conditionalFormatting>
  <conditionalFormatting sqref="M118:M120">
    <cfRule type="beginsWith" dxfId="5824" priority="2905" operator="beginsWith" text="S">
      <formula>LEFT(M118,LEN("S"))="S"</formula>
    </cfRule>
    <cfRule type="containsText" dxfId="5823" priority="2906" operator="containsText" text="D">
      <formula>NOT(ISERROR(SEARCH("D",M118)))</formula>
    </cfRule>
    <cfRule type="cellIs" dxfId="5822" priority="2907" operator="equal">
      <formula>1</formula>
    </cfRule>
  </conditionalFormatting>
  <conditionalFormatting sqref="M118:M120">
    <cfRule type="expression" dxfId="5821" priority="2908">
      <formula>$E118="sob"</formula>
    </cfRule>
    <cfRule type="expression" dxfId="5820" priority="2909">
      <formula>$E118="nie"</formula>
    </cfRule>
  </conditionalFormatting>
  <conditionalFormatting sqref="M118:M120">
    <cfRule type="timePeriod" dxfId="5819" priority="2904" timePeriod="today">
      <formula>FLOOR(M118,1)=TODAY()</formula>
    </cfRule>
  </conditionalFormatting>
  <conditionalFormatting sqref="M118:M120">
    <cfRule type="cellIs" dxfId="5818" priority="2903" operator="equal">
      <formula>2</formula>
    </cfRule>
  </conditionalFormatting>
  <conditionalFormatting sqref="M118:M120">
    <cfRule type="cellIs" dxfId="5817" priority="2902" operator="equal">
      <formula>3</formula>
    </cfRule>
  </conditionalFormatting>
  <conditionalFormatting sqref="M129">
    <cfRule type="beginsWith" dxfId="5816" priority="2897" operator="beginsWith" text="S">
      <formula>LEFT(M129,LEN("S"))="S"</formula>
    </cfRule>
    <cfRule type="containsText" dxfId="5815" priority="2898" operator="containsText" text="D">
      <formula>NOT(ISERROR(SEARCH("D",M129)))</formula>
    </cfRule>
    <cfRule type="cellIs" dxfId="5814" priority="2899" operator="equal">
      <formula>1</formula>
    </cfRule>
  </conditionalFormatting>
  <conditionalFormatting sqref="M129">
    <cfRule type="expression" dxfId="5813" priority="2900">
      <formula>$E129="sob"</formula>
    </cfRule>
    <cfRule type="expression" dxfId="5812" priority="2901">
      <formula>$E129="nie"</formula>
    </cfRule>
  </conditionalFormatting>
  <conditionalFormatting sqref="M129">
    <cfRule type="timePeriod" dxfId="5811" priority="2896" timePeriod="today">
      <formula>FLOOR(M129,1)=TODAY()</formula>
    </cfRule>
  </conditionalFormatting>
  <conditionalFormatting sqref="M129">
    <cfRule type="cellIs" dxfId="5810" priority="2895" operator="equal">
      <formula>2</formula>
    </cfRule>
  </conditionalFormatting>
  <conditionalFormatting sqref="M129">
    <cfRule type="cellIs" dxfId="5809" priority="2894" operator="equal">
      <formula>3</formula>
    </cfRule>
  </conditionalFormatting>
  <conditionalFormatting sqref="M132:M136">
    <cfRule type="beginsWith" dxfId="5808" priority="2889" operator="beginsWith" text="S">
      <formula>LEFT(M132,LEN("S"))="S"</formula>
    </cfRule>
    <cfRule type="containsText" dxfId="5807" priority="2890" operator="containsText" text="D">
      <formula>NOT(ISERROR(SEARCH("D",M132)))</formula>
    </cfRule>
    <cfRule type="cellIs" dxfId="5806" priority="2891" operator="equal">
      <formula>1</formula>
    </cfRule>
  </conditionalFormatting>
  <conditionalFormatting sqref="M132:M136">
    <cfRule type="expression" dxfId="5805" priority="2892">
      <formula>$E132="sob"</formula>
    </cfRule>
    <cfRule type="expression" dxfId="5804" priority="2893">
      <formula>$E132="nie"</formula>
    </cfRule>
  </conditionalFormatting>
  <conditionalFormatting sqref="M132:M136">
    <cfRule type="timePeriod" dxfId="5803" priority="2888" timePeriod="today">
      <formula>FLOOR(M132,1)=TODAY()</formula>
    </cfRule>
  </conditionalFormatting>
  <conditionalFormatting sqref="M132:M136">
    <cfRule type="cellIs" dxfId="5802" priority="2887" operator="equal">
      <formula>2</formula>
    </cfRule>
  </conditionalFormatting>
  <conditionalFormatting sqref="M132:M136">
    <cfRule type="cellIs" dxfId="5801" priority="2886" operator="equal">
      <formula>3</formula>
    </cfRule>
  </conditionalFormatting>
  <conditionalFormatting sqref="M171">
    <cfRule type="beginsWith" dxfId="5800" priority="2881" operator="beginsWith" text="S">
      <formula>LEFT(M171,LEN("S"))="S"</formula>
    </cfRule>
    <cfRule type="containsText" dxfId="5799" priority="2882" operator="containsText" text="D">
      <formula>NOT(ISERROR(SEARCH("D",M171)))</formula>
    </cfRule>
    <cfRule type="cellIs" dxfId="5798" priority="2883" operator="equal">
      <formula>1</formula>
    </cfRule>
  </conditionalFormatting>
  <conditionalFormatting sqref="M171">
    <cfRule type="expression" dxfId="5797" priority="2884">
      <formula>$E171="sob"</formula>
    </cfRule>
    <cfRule type="expression" dxfId="5796" priority="2885">
      <formula>$E171="nie"</formula>
    </cfRule>
  </conditionalFormatting>
  <conditionalFormatting sqref="M171">
    <cfRule type="timePeriod" dxfId="5795" priority="2880" timePeriod="today">
      <formula>FLOOR(M171,1)=TODAY()</formula>
    </cfRule>
  </conditionalFormatting>
  <conditionalFormatting sqref="M171">
    <cfRule type="cellIs" dxfId="5794" priority="2879" operator="equal">
      <formula>2</formula>
    </cfRule>
  </conditionalFormatting>
  <conditionalFormatting sqref="M171">
    <cfRule type="cellIs" dxfId="5793" priority="2878" operator="equal">
      <formula>3</formula>
    </cfRule>
  </conditionalFormatting>
  <conditionalFormatting sqref="M360">
    <cfRule type="beginsWith" dxfId="5792" priority="2873" operator="beginsWith" text="S">
      <formula>LEFT(M360,LEN("S"))="S"</formula>
    </cfRule>
    <cfRule type="containsText" dxfId="5791" priority="2874" operator="containsText" text="D">
      <formula>NOT(ISERROR(SEARCH("D",M360)))</formula>
    </cfRule>
    <cfRule type="cellIs" dxfId="5790" priority="2875" operator="equal">
      <formula>1</formula>
    </cfRule>
  </conditionalFormatting>
  <conditionalFormatting sqref="M360">
    <cfRule type="expression" dxfId="5789" priority="2876">
      <formula>$E360="sob"</formula>
    </cfRule>
    <cfRule type="expression" dxfId="5788" priority="2877">
      <formula>$E360="nie"</formula>
    </cfRule>
  </conditionalFormatting>
  <conditionalFormatting sqref="M360">
    <cfRule type="timePeriod" dxfId="5787" priority="2872" timePeriod="today">
      <formula>FLOOR(M360,1)=TODAY()</formula>
    </cfRule>
  </conditionalFormatting>
  <conditionalFormatting sqref="M360">
    <cfRule type="cellIs" dxfId="5786" priority="2871" operator="equal">
      <formula>2</formula>
    </cfRule>
  </conditionalFormatting>
  <conditionalFormatting sqref="M360">
    <cfRule type="cellIs" dxfId="5785" priority="2870" operator="equal">
      <formula>3</formula>
    </cfRule>
  </conditionalFormatting>
  <conditionalFormatting sqref="V134">
    <cfRule type="beginsWith" dxfId="5784" priority="2865" operator="beginsWith" text="S">
      <formula>LEFT(V134,LEN("S"))="S"</formula>
    </cfRule>
    <cfRule type="containsText" dxfId="5783" priority="2866" operator="containsText" text="D">
      <formula>NOT(ISERROR(SEARCH("D",V134)))</formula>
    </cfRule>
    <cfRule type="cellIs" dxfId="5782" priority="2867" operator="equal">
      <formula>1</formula>
    </cfRule>
  </conditionalFormatting>
  <conditionalFormatting sqref="V134">
    <cfRule type="expression" dxfId="5781" priority="2868">
      <formula>$E134="sob"</formula>
    </cfRule>
    <cfRule type="expression" dxfId="5780" priority="2869">
      <formula>$E134="nie"</formula>
    </cfRule>
  </conditionalFormatting>
  <conditionalFormatting sqref="V134">
    <cfRule type="timePeriod" dxfId="5779" priority="2864" timePeriod="today">
      <formula>FLOOR(V134,1)=TODAY()</formula>
    </cfRule>
  </conditionalFormatting>
  <conditionalFormatting sqref="V134">
    <cfRule type="cellIs" dxfId="5778" priority="2863" operator="equal">
      <formula>2</formula>
    </cfRule>
  </conditionalFormatting>
  <conditionalFormatting sqref="V134">
    <cfRule type="cellIs" dxfId="5777" priority="2862" operator="equal">
      <formula>3</formula>
    </cfRule>
  </conditionalFormatting>
  <conditionalFormatting sqref="V139">
    <cfRule type="beginsWith" dxfId="5776" priority="2857" operator="beginsWith" text="S">
      <formula>LEFT(V139,LEN("S"))="S"</formula>
    </cfRule>
    <cfRule type="containsText" dxfId="5775" priority="2858" operator="containsText" text="D">
      <formula>NOT(ISERROR(SEARCH("D",V139)))</formula>
    </cfRule>
    <cfRule type="cellIs" dxfId="5774" priority="2859" operator="equal">
      <formula>1</formula>
    </cfRule>
  </conditionalFormatting>
  <conditionalFormatting sqref="V139">
    <cfRule type="expression" dxfId="5773" priority="2860">
      <formula>$E139="sob"</formula>
    </cfRule>
    <cfRule type="expression" dxfId="5772" priority="2861">
      <formula>$E139="nie"</formula>
    </cfRule>
  </conditionalFormatting>
  <conditionalFormatting sqref="V139">
    <cfRule type="timePeriod" dxfId="5771" priority="2856" timePeriod="today">
      <formula>FLOOR(V139,1)=TODAY()</formula>
    </cfRule>
  </conditionalFormatting>
  <conditionalFormatting sqref="V139">
    <cfRule type="cellIs" dxfId="5770" priority="2855" operator="equal">
      <formula>2</formula>
    </cfRule>
  </conditionalFormatting>
  <conditionalFormatting sqref="V139">
    <cfRule type="cellIs" dxfId="5769" priority="2854" operator="equal">
      <formula>3</formula>
    </cfRule>
  </conditionalFormatting>
  <conditionalFormatting sqref="V140:V143">
    <cfRule type="beginsWith" dxfId="5768" priority="2849" operator="beginsWith" text="S">
      <formula>LEFT(V140,LEN("S"))="S"</formula>
    </cfRule>
    <cfRule type="containsText" dxfId="5767" priority="2850" operator="containsText" text="D">
      <formula>NOT(ISERROR(SEARCH("D",V140)))</formula>
    </cfRule>
    <cfRule type="cellIs" dxfId="5766" priority="2851" operator="equal">
      <formula>1</formula>
    </cfRule>
  </conditionalFormatting>
  <conditionalFormatting sqref="V140:V143">
    <cfRule type="expression" dxfId="5765" priority="2852">
      <formula>$E140="sob"</formula>
    </cfRule>
    <cfRule type="expression" dxfId="5764" priority="2853">
      <formula>$E140="nie"</formula>
    </cfRule>
  </conditionalFormatting>
  <conditionalFormatting sqref="V140:V143">
    <cfRule type="timePeriod" dxfId="5763" priority="2848" timePeriod="today">
      <formula>FLOOR(V140,1)=TODAY()</formula>
    </cfRule>
  </conditionalFormatting>
  <conditionalFormatting sqref="V140:V143">
    <cfRule type="cellIs" dxfId="5762" priority="2847" operator="equal">
      <formula>2</formula>
    </cfRule>
  </conditionalFormatting>
  <conditionalFormatting sqref="V140:V143">
    <cfRule type="cellIs" dxfId="5761" priority="2846" operator="equal">
      <formula>3</formula>
    </cfRule>
  </conditionalFormatting>
  <conditionalFormatting sqref="U142">
    <cfRule type="beginsWith" dxfId="5760" priority="2841" operator="beginsWith" text="S">
      <formula>LEFT(U142,LEN("S"))="S"</formula>
    </cfRule>
    <cfRule type="containsText" dxfId="5759" priority="2842" operator="containsText" text="D">
      <formula>NOT(ISERROR(SEARCH("D",U142)))</formula>
    </cfRule>
    <cfRule type="cellIs" dxfId="5758" priority="2843" operator="equal">
      <formula>1</formula>
    </cfRule>
  </conditionalFormatting>
  <conditionalFormatting sqref="U142">
    <cfRule type="expression" dxfId="5757" priority="2844">
      <formula>$E142="sob"</formula>
    </cfRule>
    <cfRule type="expression" dxfId="5756" priority="2845">
      <formula>$E142="nie"</formula>
    </cfRule>
  </conditionalFormatting>
  <conditionalFormatting sqref="U142">
    <cfRule type="timePeriod" dxfId="5755" priority="2840" timePeriod="today">
      <formula>FLOOR(U142,1)=TODAY()</formula>
    </cfRule>
  </conditionalFormatting>
  <conditionalFormatting sqref="U142">
    <cfRule type="cellIs" dxfId="5754" priority="2839" operator="equal">
      <formula>2</formula>
    </cfRule>
  </conditionalFormatting>
  <conditionalFormatting sqref="U142">
    <cfRule type="cellIs" dxfId="5753" priority="2838" operator="equal">
      <formula>3</formula>
    </cfRule>
  </conditionalFormatting>
  <conditionalFormatting sqref="S216:S220">
    <cfRule type="beginsWith" dxfId="5752" priority="2833" operator="beginsWith" text="S">
      <formula>LEFT(S216,LEN("S"))="S"</formula>
    </cfRule>
    <cfRule type="containsText" dxfId="5751" priority="2834" operator="containsText" text="D">
      <formula>NOT(ISERROR(SEARCH("D",S216)))</formula>
    </cfRule>
    <cfRule type="cellIs" dxfId="5750" priority="2835" operator="equal">
      <formula>1</formula>
    </cfRule>
  </conditionalFormatting>
  <conditionalFormatting sqref="S216:S220">
    <cfRule type="expression" dxfId="5749" priority="2836">
      <formula>$E216="sob"</formula>
    </cfRule>
    <cfRule type="expression" dxfId="5748" priority="2837">
      <formula>$E216="nie"</formula>
    </cfRule>
  </conditionalFormatting>
  <conditionalFormatting sqref="S216:S220">
    <cfRule type="timePeriod" dxfId="5747" priority="2832" timePeriod="today">
      <formula>FLOOR(S216,1)=TODAY()</formula>
    </cfRule>
  </conditionalFormatting>
  <conditionalFormatting sqref="S216:S220">
    <cfRule type="cellIs" dxfId="5746" priority="2831" operator="equal">
      <formula>2</formula>
    </cfRule>
  </conditionalFormatting>
  <conditionalFormatting sqref="S216:S220">
    <cfRule type="cellIs" dxfId="5745" priority="2830" operator="equal">
      <formula>3</formula>
    </cfRule>
  </conditionalFormatting>
  <conditionalFormatting sqref="S223:S227">
    <cfRule type="beginsWith" dxfId="5744" priority="2825" operator="beginsWith" text="S">
      <formula>LEFT(S223,LEN("S"))="S"</formula>
    </cfRule>
    <cfRule type="containsText" dxfId="5743" priority="2826" operator="containsText" text="D">
      <formula>NOT(ISERROR(SEARCH("D",S223)))</formula>
    </cfRule>
    <cfRule type="cellIs" dxfId="5742" priority="2827" operator="equal">
      <formula>1</formula>
    </cfRule>
  </conditionalFormatting>
  <conditionalFormatting sqref="S223:S227">
    <cfRule type="expression" dxfId="5741" priority="2828">
      <formula>$E223="sob"</formula>
    </cfRule>
    <cfRule type="expression" dxfId="5740" priority="2829">
      <formula>$E223="nie"</formula>
    </cfRule>
  </conditionalFormatting>
  <conditionalFormatting sqref="S223:S227">
    <cfRule type="timePeriod" dxfId="5739" priority="2824" timePeriod="today">
      <formula>FLOOR(S223,1)=TODAY()</formula>
    </cfRule>
  </conditionalFormatting>
  <conditionalFormatting sqref="S223:S227">
    <cfRule type="cellIs" dxfId="5738" priority="2823" operator="equal">
      <formula>2</formula>
    </cfRule>
  </conditionalFormatting>
  <conditionalFormatting sqref="S223:S227">
    <cfRule type="cellIs" dxfId="5737" priority="2822" operator="equal">
      <formula>3</formula>
    </cfRule>
  </conditionalFormatting>
  <conditionalFormatting sqref="S146:S148 S150">
    <cfRule type="beginsWith" dxfId="5736" priority="2817" operator="beginsWith" text="S">
      <formula>LEFT(S146,LEN("S"))="S"</formula>
    </cfRule>
    <cfRule type="containsText" dxfId="5735" priority="2818" operator="containsText" text="D">
      <formula>NOT(ISERROR(SEARCH("D",S146)))</formula>
    </cfRule>
    <cfRule type="cellIs" dxfId="5734" priority="2819" operator="equal">
      <formula>1</formula>
    </cfRule>
  </conditionalFormatting>
  <conditionalFormatting sqref="S146:S148 S150">
    <cfRule type="expression" dxfId="5733" priority="2820">
      <formula>$E146="sob"</formula>
    </cfRule>
    <cfRule type="expression" dxfId="5732" priority="2821">
      <formula>$E146="nie"</formula>
    </cfRule>
  </conditionalFormatting>
  <conditionalFormatting sqref="S146:S148 S150">
    <cfRule type="timePeriod" dxfId="5731" priority="2816" timePeriod="today">
      <formula>FLOOR(S146,1)=TODAY()</formula>
    </cfRule>
  </conditionalFormatting>
  <conditionalFormatting sqref="S146:S148 S150">
    <cfRule type="cellIs" dxfId="5730" priority="2815" operator="equal">
      <formula>2</formula>
    </cfRule>
  </conditionalFormatting>
  <conditionalFormatting sqref="S146:S148 S150">
    <cfRule type="cellIs" dxfId="5729" priority="2814" operator="equal">
      <formula>3</formula>
    </cfRule>
  </conditionalFormatting>
  <conditionalFormatting sqref="S153 S155:S156">
    <cfRule type="beginsWith" dxfId="5728" priority="2809" operator="beginsWith" text="S">
      <formula>LEFT(S153,LEN("S"))="S"</formula>
    </cfRule>
    <cfRule type="containsText" dxfId="5727" priority="2810" operator="containsText" text="D">
      <formula>NOT(ISERROR(SEARCH("D",S153)))</formula>
    </cfRule>
    <cfRule type="cellIs" dxfId="5726" priority="2811" operator="equal">
      <formula>1</formula>
    </cfRule>
  </conditionalFormatting>
  <conditionalFormatting sqref="S153 S155:S156">
    <cfRule type="expression" dxfId="5725" priority="2812">
      <formula>$E153="sob"</formula>
    </cfRule>
    <cfRule type="expression" dxfId="5724" priority="2813">
      <formula>$E153="nie"</formula>
    </cfRule>
  </conditionalFormatting>
  <conditionalFormatting sqref="S153 S155:S156">
    <cfRule type="timePeriod" dxfId="5723" priority="2808" timePeriod="today">
      <formula>FLOOR(S153,1)=TODAY()</formula>
    </cfRule>
  </conditionalFormatting>
  <conditionalFormatting sqref="S153 S155:S156">
    <cfRule type="cellIs" dxfId="5722" priority="2807" operator="equal">
      <formula>2</formula>
    </cfRule>
  </conditionalFormatting>
  <conditionalFormatting sqref="S153 S155:S156">
    <cfRule type="cellIs" dxfId="5721" priority="2806" operator="equal">
      <formula>3</formula>
    </cfRule>
  </conditionalFormatting>
  <conditionalFormatting sqref="M139:M143">
    <cfRule type="beginsWith" dxfId="5720" priority="2801" operator="beginsWith" text="S">
      <formula>LEFT(M139,LEN("S"))="S"</formula>
    </cfRule>
    <cfRule type="containsText" dxfId="5719" priority="2802" operator="containsText" text="D">
      <formula>NOT(ISERROR(SEARCH("D",M139)))</formula>
    </cfRule>
    <cfRule type="cellIs" dxfId="5718" priority="2803" operator="equal">
      <formula>1</formula>
    </cfRule>
  </conditionalFormatting>
  <conditionalFormatting sqref="M139:M143">
    <cfRule type="expression" dxfId="5717" priority="2804">
      <formula>$E139="sob"</formula>
    </cfRule>
    <cfRule type="expression" dxfId="5716" priority="2805">
      <formula>$E139="nie"</formula>
    </cfRule>
  </conditionalFormatting>
  <conditionalFormatting sqref="M139:M143">
    <cfRule type="timePeriod" dxfId="5715" priority="2800" timePeriod="today">
      <formula>FLOOR(M139,1)=TODAY()</formula>
    </cfRule>
  </conditionalFormatting>
  <conditionalFormatting sqref="M139:M143">
    <cfRule type="cellIs" dxfId="5714" priority="2799" operator="equal">
      <formula>2</formula>
    </cfRule>
  </conditionalFormatting>
  <conditionalFormatting sqref="M139:M143">
    <cfRule type="cellIs" dxfId="5713" priority="2798" operator="equal">
      <formula>3</formula>
    </cfRule>
  </conditionalFormatting>
  <conditionalFormatting sqref="M237:M241">
    <cfRule type="beginsWith" dxfId="5712" priority="2793" operator="beginsWith" text="S">
      <formula>LEFT(M237,LEN("S"))="S"</formula>
    </cfRule>
    <cfRule type="containsText" dxfId="5711" priority="2794" operator="containsText" text="D">
      <formula>NOT(ISERROR(SEARCH("D",M237)))</formula>
    </cfRule>
    <cfRule type="cellIs" dxfId="5710" priority="2795" operator="equal">
      <formula>1</formula>
    </cfRule>
  </conditionalFormatting>
  <conditionalFormatting sqref="M237:M241">
    <cfRule type="expression" dxfId="5709" priority="2796">
      <formula>$E237="sob"</formula>
    </cfRule>
    <cfRule type="expression" dxfId="5708" priority="2797">
      <formula>$E237="nie"</formula>
    </cfRule>
  </conditionalFormatting>
  <conditionalFormatting sqref="M237:M241">
    <cfRule type="timePeriod" dxfId="5707" priority="2792" timePeriod="today">
      <formula>FLOOR(M237,1)=TODAY()</formula>
    </cfRule>
  </conditionalFormatting>
  <conditionalFormatting sqref="M237:M241">
    <cfRule type="cellIs" dxfId="5706" priority="2791" operator="equal">
      <formula>2</formula>
    </cfRule>
  </conditionalFormatting>
  <conditionalFormatting sqref="M237:M241">
    <cfRule type="cellIs" dxfId="5705" priority="2790" operator="equal">
      <formula>3</formula>
    </cfRule>
  </conditionalFormatting>
  <conditionalFormatting sqref="AB118:AB122">
    <cfRule type="beginsWith" dxfId="5704" priority="2785" operator="beginsWith" text="S">
      <formula>LEFT(AB118,LEN("S"))="S"</formula>
    </cfRule>
    <cfRule type="containsText" dxfId="5703" priority="2786" operator="containsText" text="D">
      <formula>NOT(ISERROR(SEARCH("D",AB118)))</formula>
    </cfRule>
    <cfRule type="cellIs" dxfId="5702" priority="2787" operator="equal">
      <formula>1</formula>
    </cfRule>
  </conditionalFormatting>
  <conditionalFormatting sqref="AB118:AB122">
    <cfRule type="expression" dxfId="5701" priority="2788">
      <formula>$E118="sob"</formula>
    </cfRule>
    <cfRule type="expression" dxfId="5700" priority="2789">
      <formula>$E118="nie"</formula>
    </cfRule>
  </conditionalFormatting>
  <conditionalFormatting sqref="AB118:AB122">
    <cfRule type="timePeriod" dxfId="5699" priority="2784" timePeriod="today">
      <formula>FLOOR(AB118,1)=TODAY()</formula>
    </cfRule>
  </conditionalFormatting>
  <conditionalFormatting sqref="AB118:AB122">
    <cfRule type="cellIs" dxfId="5698" priority="2783" operator="equal">
      <formula>2</formula>
    </cfRule>
  </conditionalFormatting>
  <conditionalFormatting sqref="AB118:AB122">
    <cfRule type="cellIs" dxfId="5697" priority="2782" operator="equal">
      <formula>3</formula>
    </cfRule>
  </conditionalFormatting>
  <conditionalFormatting sqref="AB127:AB129">
    <cfRule type="beginsWith" dxfId="5696" priority="2777" operator="beginsWith" text="S">
      <formula>LEFT(AB127,LEN("S"))="S"</formula>
    </cfRule>
    <cfRule type="containsText" dxfId="5695" priority="2778" operator="containsText" text="D">
      <formula>NOT(ISERROR(SEARCH("D",AB127)))</formula>
    </cfRule>
    <cfRule type="cellIs" dxfId="5694" priority="2779" operator="equal">
      <formula>1</formula>
    </cfRule>
  </conditionalFormatting>
  <conditionalFormatting sqref="AB127:AB129">
    <cfRule type="expression" dxfId="5693" priority="2780">
      <formula>$E127="sob"</formula>
    </cfRule>
    <cfRule type="expression" dxfId="5692" priority="2781">
      <formula>$E127="nie"</formula>
    </cfRule>
  </conditionalFormatting>
  <conditionalFormatting sqref="AB127:AB129">
    <cfRule type="timePeriod" dxfId="5691" priority="2776" timePeriod="today">
      <formula>FLOOR(AB127,1)=TODAY()</formula>
    </cfRule>
  </conditionalFormatting>
  <conditionalFormatting sqref="AB127:AB129">
    <cfRule type="cellIs" dxfId="5690" priority="2775" operator="equal">
      <formula>2</formula>
    </cfRule>
  </conditionalFormatting>
  <conditionalFormatting sqref="AB127:AB129">
    <cfRule type="cellIs" dxfId="5689" priority="2774" operator="equal">
      <formula>3</formula>
    </cfRule>
  </conditionalFormatting>
  <conditionalFormatting sqref="AB132:AB136">
    <cfRule type="beginsWith" dxfId="5688" priority="2769" operator="beginsWith" text="S">
      <formula>LEFT(AB132,LEN("S"))="S"</formula>
    </cfRule>
    <cfRule type="containsText" dxfId="5687" priority="2770" operator="containsText" text="D">
      <formula>NOT(ISERROR(SEARCH("D",AB132)))</formula>
    </cfRule>
    <cfRule type="cellIs" dxfId="5686" priority="2771" operator="equal">
      <formula>1</formula>
    </cfRule>
  </conditionalFormatting>
  <conditionalFormatting sqref="AB132:AB136">
    <cfRule type="expression" dxfId="5685" priority="2772">
      <formula>$E132="sob"</formula>
    </cfRule>
    <cfRule type="expression" dxfId="5684" priority="2773">
      <formula>$E132="nie"</formula>
    </cfRule>
  </conditionalFormatting>
  <conditionalFormatting sqref="AB132:AB136">
    <cfRule type="timePeriod" dxfId="5683" priority="2768" timePeriod="today">
      <formula>FLOOR(AB132,1)=TODAY()</formula>
    </cfRule>
  </conditionalFormatting>
  <conditionalFormatting sqref="AB132:AB136">
    <cfRule type="cellIs" dxfId="5682" priority="2767" operator="equal">
      <formula>2</formula>
    </cfRule>
  </conditionalFormatting>
  <conditionalFormatting sqref="AB132:AB136">
    <cfRule type="cellIs" dxfId="5681" priority="2766" operator="equal">
      <formula>3</formula>
    </cfRule>
  </conditionalFormatting>
  <conditionalFormatting sqref="AB139:AB143">
    <cfRule type="beginsWith" dxfId="5680" priority="2761" operator="beginsWith" text="S">
      <formula>LEFT(AB139,LEN("S"))="S"</formula>
    </cfRule>
    <cfRule type="containsText" dxfId="5679" priority="2762" operator="containsText" text="D">
      <formula>NOT(ISERROR(SEARCH("D",AB139)))</formula>
    </cfRule>
    <cfRule type="cellIs" dxfId="5678" priority="2763" operator="equal">
      <formula>1</formula>
    </cfRule>
  </conditionalFormatting>
  <conditionalFormatting sqref="AB139:AB143">
    <cfRule type="expression" dxfId="5677" priority="2764">
      <formula>$E139="sob"</formula>
    </cfRule>
    <cfRule type="expression" dxfId="5676" priority="2765">
      <formula>$E139="nie"</formula>
    </cfRule>
  </conditionalFormatting>
  <conditionalFormatting sqref="AB139:AB143">
    <cfRule type="timePeriod" dxfId="5675" priority="2760" timePeriod="today">
      <formula>FLOOR(AB139,1)=TODAY()</formula>
    </cfRule>
  </conditionalFormatting>
  <conditionalFormatting sqref="AB139:AB143">
    <cfRule type="cellIs" dxfId="5674" priority="2759" operator="equal">
      <formula>2</formula>
    </cfRule>
  </conditionalFormatting>
  <conditionalFormatting sqref="AB139:AB143">
    <cfRule type="cellIs" dxfId="5673" priority="2758" operator="equal">
      <formula>3</formula>
    </cfRule>
  </conditionalFormatting>
  <conditionalFormatting sqref="V146:V150">
    <cfRule type="beginsWith" dxfId="5672" priority="2753" operator="beginsWith" text="S">
      <formula>LEFT(V146,LEN("S"))="S"</formula>
    </cfRule>
    <cfRule type="containsText" dxfId="5671" priority="2754" operator="containsText" text="D">
      <formula>NOT(ISERROR(SEARCH("D",V146)))</formula>
    </cfRule>
    <cfRule type="cellIs" dxfId="5670" priority="2755" operator="equal">
      <formula>1</formula>
    </cfRule>
  </conditionalFormatting>
  <conditionalFormatting sqref="V146:V150">
    <cfRule type="expression" dxfId="5669" priority="2756">
      <formula>$E146="sob"</formula>
    </cfRule>
    <cfRule type="expression" dxfId="5668" priority="2757">
      <formula>$E146="nie"</formula>
    </cfRule>
  </conditionalFormatting>
  <conditionalFormatting sqref="V146:V150">
    <cfRule type="timePeriod" dxfId="5667" priority="2752" timePeriod="today">
      <formula>FLOOR(V146,1)=TODAY()</formula>
    </cfRule>
  </conditionalFormatting>
  <conditionalFormatting sqref="V146:V150">
    <cfRule type="cellIs" dxfId="5666" priority="2751" operator="equal">
      <formula>2</formula>
    </cfRule>
  </conditionalFormatting>
  <conditionalFormatting sqref="V146:V150">
    <cfRule type="cellIs" dxfId="5665" priority="2750" operator="equal">
      <formula>3</formula>
    </cfRule>
  </conditionalFormatting>
  <conditionalFormatting sqref="AD127:AD129">
    <cfRule type="beginsWith" dxfId="5664" priority="2745" operator="beginsWith" text="S">
      <formula>LEFT(AD127,LEN("S"))="S"</formula>
    </cfRule>
    <cfRule type="containsText" dxfId="5663" priority="2746" operator="containsText" text="D">
      <formula>NOT(ISERROR(SEARCH("D",AD127)))</formula>
    </cfRule>
    <cfRule type="cellIs" dxfId="5662" priority="2747" operator="equal">
      <formula>1</formula>
    </cfRule>
  </conditionalFormatting>
  <conditionalFormatting sqref="AD127:AD129">
    <cfRule type="expression" dxfId="5661" priority="2748">
      <formula>$E127="sob"</formula>
    </cfRule>
    <cfRule type="expression" dxfId="5660" priority="2749">
      <formula>$E127="nie"</formula>
    </cfRule>
  </conditionalFormatting>
  <conditionalFormatting sqref="AD127:AD129">
    <cfRule type="timePeriod" dxfId="5659" priority="2744" timePeriod="today">
      <formula>FLOOR(AD127,1)=TODAY()</formula>
    </cfRule>
  </conditionalFormatting>
  <conditionalFormatting sqref="AD127:AD129">
    <cfRule type="cellIs" dxfId="5658" priority="2743" operator="equal">
      <formula>2</formula>
    </cfRule>
  </conditionalFormatting>
  <conditionalFormatting sqref="AD127:AD129">
    <cfRule type="cellIs" dxfId="5657" priority="2742" operator="equal">
      <formula>3</formula>
    </cfRule>
  </conditionalFormatting>
  <conditionalFormatting sqref="AD132:AD136">
    <cfRule type="beginsWith" dxfId="5656" priority="2737" operator="beginsWith" text="S">
      <formula>LEFT(AD132,LEN("S"))="S"</formula>
    </cfRule>
    <cfRule type="containsText" dxfId="5655" priority="2738" operator="containsText" text="D">
      <formula>NOT(ISERROR(SEARCH("D",AD132)))</formula>
    </cfRule>
    <cfRule type="cellIs" dxfId="5654" priority="2739" operator="equal">
      <formula>1</formula>
    </cfRule>
  </conditionalFormatting>
  <conditionalFormatting sqref="AD132:AD136">
    <cfRule type="expression" dxfId="5653" priority="2740">
      <formula>$E132="sob"</formula>
    </cfRule>
    <cfRule type="expression" dxfId="5652" priority="2741">
      <formula>$E132="nie"</formula>
    </cfRule>
  </conditionalFormatting>
  <conditionalFormatting sqref="AD132:AD136">
    <cfRule type="timePeriod" dxfId="5651" priority="2736" timePeriod="today">
      <formula>FLOOR(AD132,1)=TODAY()</formula>
    </cfRule>
  </conditionalFormatting>
  <conditionalFormatting sqref="AD132:AD136">
    <cfRule type="cellIs" dxfId="5650" priority="2735" operator="equal">
      <formula>2</formula>
    </cfRule>
  </conditionalFormatting>
  <conditionalFormatting sqref="AD132:AD136">
    <cfRule type="cellIs" dxfId="5649" priority="2734" operator="equal">
      <formula>3</formula>
    </cfRule>
  </conditionalFormatting>
  <conditionalFormatting sqref="AD139:AD143">
    <cfRule type="beginsWith" dxfId="5648" priority="2729" operator="beginsWith" text="S">
      <formula>LEFT(AD139,LEN("S"))="S"</formula>
    </cfRule>
    <cfRule type="containsText" dxfId="5647" priority="2730" operator="containsText" text="D">
      <formula>NOT(ISERROR(SEARCH("D",AD139)))</formula>
    </cfRule>
    <cfRule type="cellIs" dxfId="5646" priority="2731" operator="equal">
      <formula>1</formula>
    </cfRule>
  </conditionalFormatting>
  <conditionalFormatting sqref="AD139:AD143">
    <cfRule type="expression" dxfId="5645" priority="2732">
      <formula>$E139="sob"</formula>
    </cfRule>
    <cfRule type="expression" dxfId="5644" priority="2733">
      <formula>$E139="nie"</formula>
    </cfRule>
  </conditionalFormatting>
  <conditionalFormatting sqref="AD139:AD143">
    <cfRule type="timePeriod" dxfId="5643" priority="2728" timePeriod="today">
      <formula>FLOOR(AD139,1)=TODAY()</formula>
    </cfRule>
  </conditionalFormatting>
  <conditionalFormatting sqref="AD139:AD143">
    <cfRule type="cellIs" dxfId="5642" priority="2727" operator="equal">
      <formula>2</formula>
    </cfRule>
  </conditionalFormatting>
  <conditionalFormatting sqref="AD139:AD143">
    <cfRule type="cellIs" dxfId="5641" priority="2726" operator="equal">
      <formula>3</formula>
    </cfRule>
  </conditionalFormatting>
  <conditionalFormatting sqref="AD146:AD150">
    <cfRule type="beginsWith" dxfId="5640" priority="2721" operator="beginsWith" text="S">
      <formula>LEFT(AD146,LEN("S"))="S"</formula>
    </cfRule>
    <cfRule type="containsText" dxfId="5639" priority="2722" operator="containsText" text="D">
      <formula>NOT(ISERROR(SEARCH("D",AD146)))</formula>
    </cfRule>
    <cfRule type="cellIs" dxfId="5638" priority="2723" operator="equal">
      <formula>1</formula>
    </cfRule>
  </conditionalFormatting>
  <conditionalFormatting sqref="AD146:AD150">
    <cfRule type="expression" dxfId="5637" priority="2724">
      <formula>$E146="sob"</formula>
    </cfRule>
    <cfRule type="expression" dxfId="5636" priority="2725">
      <formula>$E146="nie"</formula>
    </cfRule>
  </conditionalFormatting>
  <conditionalFormatting sqref="AD146:AD150">
    <cfRule type="timePeriod" dxfId="5635" priority="2720" timePeriod="today">
      <formula>FLOOR(AD146,1)=TODAY()</formula>
    </cfRule>
  </conditionalFormatting>
  <conditionalFormatting sqref="AD146:AD150">
    <cfRule type="cellIs" dxfId="5634" priority="2719" operator="equal">
      <formula>2</formula>
    </cfRule>
  </conditionalFormatting>
  <conditionalFormatting sqref="AD146:AD150">
    <cfRule type="cellIs" dxfId="5633" priority="2718" operator="equal">
      <formula>3</formula>
    </cfRule>
  </conditionalFormatting>
  <conditionalFormatting sqref="AD153:AD157">
    <cfRule type="beginsWith" dxfId="5632" priority="2713" operator="beginsWith" text="S">
      <formula>LEFT(AD153,LEN("S"))="S"</formula>
    </cfRule>
    <cfRule type="containsText" dxfId="5631" priority="2714" operator="containsText" text="D">
      <formula>NOT(ISERROR(SEARCH("D",AD153)))</formula>
    </cfRule>
    <cfRule type="cellIs" dxfId="5630" priority="2715" operator="equal">
      <formula>1</formula>
    </cfRule>
  </conditionalFormatting>
  <conditionalFormatting sqref="AD153:AD157">
    <cfRule type="expression" dxfId="5629" priority="2716">
      <formula>$E153="sob"</formula>
    </cfRule>
    <cfRule type="expression" dxfId="5628" priority="2717">
      <formula>$E153="nie"</formula>
    </cfRule>
  </conditionalFormatting>
  <conditionalFormatting sqref="AD153:AD157">
    <cfRule type="timePeriod" dxfId="5627" priority="2712" timePeriod="today">
      <formula>FLOOR(AD153,1)=TODAY()</formula>
    </cfRule>
  </conditionalFormatting>
  <conditionalFormatting sqref="AD153:AD157">
    <cfRule type="cellIs" dxfId="5626" priority="2711" operator="equal">
      <formula>2</formula>
    </cfRule>
  </conditionalFormatting>
  <conditionalFormatting sqref="AD153:AD157">
    <cfRule type="cellIs" dxfId="5625" priority="2710" operator="equal">
      <formula>3</formula>
    </cfRule>
  </conditionalFormatting>
  <conditionalFormatting sqref="AD160:AD164">
    <cfRule type="beginsWith" dxfId="5624" priority="2705" operator="beginsWith" text="S">
      <formula>LEFT(AD160,LEN("S"))="S"</formula>
    </cfRule>
    <cfRule type="containsText" dxfId="5623" priority="2706" operator="containsText" text="D">
      <formula>NOT(ISERROR(SEARCH("D",AD160)))</formula>
    </cfRule>
    <cfRule type="cellIs" dxfId="5622" priority="2707" operator="equal">
      <formula>1</formula>
    </cfRule>
  </conditionalFormatting>
  <conditionalFormatting sqref="AD160:AD164">
    <cfRule type="expression" dxfId="5621" priority="2708">
      <formula>$E160="sob"</formula>
    </cfRule>
    <cfRule type="expression" dxfId="5620" priority="2709">
      <formula>$E160="nie"</formula>
    </cfRule>
  </conditionalFormatting>
  <conditionalFormatting sqref="AD160:AD164">
    <cfRule type="timePeriod" dxfId="5619" priority="2704" timePeriod="today">
      <formula>FLOOR(AD160,1)=TODAY()</formula>
    </cfRule>
  </conditionalFormatting>
  <conditionalFormatting sqref="AD160:AD164">
    <cfRule type="cellIs" dxfId="5618" priority="2703" operator="equal">
      <formula>2</formula>
    </cfRule>
  </conditionalFormatting>
  <conditionalFormatting sqref="AD160:AD164">
    <cfRule type="cellIs" dxfId="5617" priority="2702" operator="equal">
      <formula>3</formula>
    </cfRule>
  </conditionalFormatting>
  <conditionalFormatting sqref="AD239">
    <cfRule type="beginsWith" dxfId="5616" priority="2697" operator="beginsWith" text="S">
      <formula>LEFT(AD239,LEN("S"))="S"</formula>
    </cfRule>
    <cfRule type="containsText" dxfId="5615" priority="2698" operator="containsText" text="D">
      <formula>NOT(ISERROR(SEARCH("D",AD239)))</formula>
    </cfRule>
    <cfRule type="cellIs" dxfId="5614" priority="2699" operator="equal">
      <formula>1</formula>
    </cfRule>
  </conditionalFormatting>
  <conditionalFormatting sqref="AD239">
    <cfRule type="expression" dxfId="5613" priority="2700">
      <formula>$E239="sob"</formula>
    </cfRule>
    <cfRule type="expression" dxfId="5612" priority="2701">
      <formula>$E239="nie"</formula>
    </cfRule>
  </conditionalFormatting>
  <conditionalFormatting sqref="AD239">
    <cfRule type="timePeriod" dxfId="5611" priority="2696" timePeriod="today">
      <formula>FLOOR(AD239,1)=TODAY()</formula>
    </cfRule>
  </conditionalFormatting>
  <conditionalFormatting sqref="AD239">
    <cfRule type="cellIs" dxfId="5610" priority="2695" operator="equal">
      <formula>2</formula>
    </cfRule>
  </conditionalFormatting>
  <conditionalFormatting sqref="AD239">
    <cfRule type="cellIs" dxfId="5609" priority="2694" operator="equal">
      <formula>3</formula>
    </cfRule>
  </conditionalFormatting>
  <conditionalFormatting sqref="AD241">
    <cfRule type="beginsWith" dxfId="5608" priority="2689" operator="beginsWith" text="S">
      <formula>LEFT(AD241,LEN("S"))="S"</formula>
    </cfRule>
    <cfRule type="containsText" dxfId="5607" priority="2690" operator="containsText" text="D">
      <formula>NOT(ISERROR(SEARCH("D",AD241)))</formula>
    </cfRule>
    <cfRule type="cellIs" dxfId="5606" priority="2691" operator="equal">
      <formula>1</formula>
    </cfRule>
  </conditionalFormatting>
  <conditionalFormatting sqref="AD241">
    <cfRule type="expression" dxfId="5605" priority="2692">
      <formula>$E241="sob"</formula>
    </cfRule>
    <cfRule type="expression" dxfId="5604" priority="2693">
      <formula>$E241="nie"</formula>
    </cfRule>
  </conditionalFormatting>
  <conditionalFormatting sqref="AD241">
    <cfRule type="timePeriod" dxfId="5603" priority="2688" timePeriod="today">
      <formula>FLOOR(AD241,1)=TODAY()</formula>
    </cfRule>
  </conditionalFormatting>
  <conditionalFormatting sqref="AD241">
    <cfRule type="cellIs" dxfId="5602" priority="2687" operator="equal">
      <formula>2</formula>
    </cfRule>
  </conditionalFormatting>
  <conditionalFormatting sqref="AD241">
    <cfRule type="cellIs" dxfId="5601" priority="2686" operator="equal">
      <formula>3</formula>
    </cfRule>
  </conditionalFormatting>
  <conditionalFormatting sqref="AD241">
    <cfRule type="beginsWith" dxfId="5600" priority="2681" operator="beginsWith" text="S">
      <formula>LEFT(AD241,LEN("S"))="S"</formula>
    </cfRule>
    <cfRule type="containsText" dxfId="5599" priority="2682" operator="containsText" text="D">
      <formula>NOT(ISERROR(SEARCH("D",AD241)))</formula>
    </cfRule>
    <cfRule type="cellIs" dxfId="5598" priority="2683" operator="equal">
      <formula>1</formula>
    </cfRule>
  </conditionalFormatting>
  <conditionalFormatting sqref="AD241">
    <cfRule type="expression" dxfId="5597" priority="2684">
      <formula>$E241="sob"</formula>
    </cfRule>
    <cfRule type="expression" dxfId="5596" priority="2685">
      <formula>$E241="nie"</formula>
    </cfRule>
  </conditionalFormatting>
  <conditionalFormatting sqref="AD241">
    <cfRule type="timePeriod" dxfId="5595" priority="2680" timePeriod="today">
      <formula>FLOOR(AD241,1)=TODAY()</formula>
    </cfRule>
  </conditionalFormatting>
  <conditionalFormatting sqref="AD241">
    <cfRule type="cellIs" dxfId="5594" priority="2679" operator="equal">
      <formula>2</formula>
    </cfRule>
  </conditionalFormatting>
  <conditionalFormatting sqref="AD241">
    <cfRule type="cellIs" dxfId="5593" priority="2678" operator="equal">
      <formula>3</formula>
    </cfRule>
  </conditionalFormatting>
  <conditionalFormatting sqref="AD240">
    <cfRule type="beginsWith" dxfId="5592" priority="2673" operator="beginsWith" text="S">
      <formula>LEFT(AD240,LEN("S"))="S"</formula>
    </cfRule>
    <cfRule type="containsText" dxfId="5591" priority="2674" operator="containsText" text="D">
      <formula>NOT(ISERROR(SEARCH("D",AD240)))</formula>
    </cfRule>
    <cfRule type="cellIs" dxfId="5590" priority="2675" operator="equal">
      <formula>1</formula>
    </cfRule>
  </conditionalFormatting>
  <conditionalFormatting sqref="AD240">
    <cfRule type="expression" dxfId="5589" priority="2676">
      <formula>$E240="sob"</formula>
    </cfRule>
    <cfRule type="expression" dxfId="5588" priority="2677">
      <formula>$E240="nie"</formula>
    </cfRule>
  </conditionalFormatting>
  <conditionalFormatting sqref="AD240">
    <cfRule type="timePeriod" dxfId="5587" priority="2672" timePeriod="today">
      <formula>FLOOR(AD240,1)=TODAY()</formula>
    </cfRule>
  </conditionalFormatting>
  <conditionalFormatting sqref="AD240">
    <cfRule type="cellIs" dxfId="5586" priority="2671" operator="equal">
      <formula>2</formula>
    </cfRule>
  </conditionalFormatting>
  <conditionalFormatting sqref="AD240">
    <cfRule type="cellIs" dxfId="5585" priority="2670" operator="equal">
      <formula>3</formula>
    </cfRule>
  </conditionalFormatting>
  <conditionalFormatting sqref="AD240">
    <cfRule type="beginsWith" dxfId="5584" priority="2665" operator="beginsWith" text="S">
      <formula>LEFT(AD240,LEN("S"))="S"</formula>
    </cfRule>
    <cfRule type="containsText" dxfId="5583" priority="2666" operator="containsText" text="D">
      <formula>NOT(ISERROR(SEARCH("D",AD240)))</formula>
    </cfRule>
    <cfRule type="cellIs" dxfId="5582" priority="2667" operator="equal">
      <formula>1</formula>
    </cfRule>
  </conditionalFormatting>
  <conditionalFormatting sqref="AD240">
    <cfRule type="expression" dxfId="5581" priority="2668">
      <formula>$E240="sob"</formula>
    </cfRule>
    <cfRule type="expression" dxfId="5580" priority="2669">
      <formula>$E240="nie"</formula>
    </cfRule>
  </conditionalFormatting>
  <conditionalFormatting sqref="AD240">
    <cfRule type="timePeriod" dxfId="5579" priority="2664" timePeriod="today">
      <formula>FLOOR(AD240,1)=TODAY()</formula>
    </cfRule>
  </conditionalFormatting>
  <conditionalFormatting sqref="AD240">
    <cfRule type="cellIs" dxfId="5578" priority="2663" operator="equal">
      <formula>2</formula>
    </cfRule>
  </conditionalFormatting>
  <conditionalFormatting sqref="AD240">
    <cfRule type="cellIs" dxfId="5577" priority="2662" operator="equal">
      <formula>3</formula>
    </cfRule>
  </conditionalFormatting>
  <conditionalFormatting sqref="AD244">
    <cfRule type="beginsWith" dxfId="5576" priority="2657" operator="beginsWith" text="S">
      <formula>LEFT(AD244,LEN("S"))="S"</formula>
    </cfRule>
    <cfRule type="containsText" dxfId="5575" priority="2658" operator="containsText" text="D">
      <formula>NOT(ISERROR(SEARCH("D",AD244)))</formula>
    </cfRule>
    <cfRule type="cellIs" dxfId="5574" priority="2659" operator="equal">
      <formula>1</formula>
    </cfRule>
  </conditionalFormatting>
  <conditionalFormatting sqref="AD244">
    <cfRule type="expression" dxfId="5573" priority="2660">
      <formula>$E244="sob"</formula>
    </cfRule>
    <cfRule type="expression" dxfId="5572" priority="2661">
      <formula>$E244="nie"</formula>
    </cfRule>
  </conditionalFormatting>
  <conditionalFormatting sqref="AD244">
    <cfRule type="timePeriod" dxfId="5571" priority="2656" timePeriod="today">
      <formula>FLOOR(AD244,1)=TODAY()</formula>
    </cfRule>
  </conditionalFormatting>
  <conditionalFormatting sqref="AD244">
    <cfRule type="cellIs" dxfId="5570" priority="2655" operator="equal">
      <formula>2</formula>
    </cfRule>
  </conditionalFormatting>
  <conditionalFormatting sqref="AD244">
    <cfRule type="cellIs" dxfId="5569" priority="2654" operator="equal">
      <formula>3</formula>
    </cfRule>
  </conditionalFormatting>
  <conditionalFormatting sqref="AD246:AD248">
    <cfRule type="beginsWith" dxfId="5568" priority="2649" operator="beginsWith" text="S">
      <formula>LEFT(AD246,LEN("S"))="S"</formula>
    </cfRule>
    <cfRule type="containsText" dxfId="5567" priority="2650" operator="containsText" text="D">
      <formula>NOT(ISERROR(SEARCH("D",AD246)))</formula>
    </cfRule>
    <cfRule type="cellIs" dxfId="5566" priority="2651" operator="equal">
      <formula>1</formula>
    </cfRule>
  </conditionalFormatting>
  <conditionalFormatting sqref="AD246:AD248">
    <cfRule type="expression" dxfId="5565" priority="2652">
      <formula>$E246="sob"</formula>
    </cfRule>
    <cfRule type="expression" dxfId="5564" priority="2653">
      <formula>$E246="nie"</formula>
    </cfRule>
  </conditionalFormatting>
  <conditionalFormatting sqref="AD246:AD248">
    <cfRule type="timePeriod" dxfId="5563" priority="2648" timePeriod="today">
      <formula>FLOOR(AD246,1)=TODAY()</formula>
    </cfRule>
  </conditionalFormatting>
  <conditionalFormatting sqref="AD246:AD248">
    <cfRule type="cellIs" dxfId="5562" priority="2647" operator="equal">
      <formula>2</formula>
    </cfRule>
  </conditionalFormatting>
  <conditionalFormatting sqref="AD246:AD248">
    <cfRule type="cellIs" dxfId="5561" priority="2646" operator="equal">
      <formula>3</formula>
    </cfRule>
  </conditionalFormatting>
  <conditionalFormatting sqref="AD246:AD248">
    <cfRule type="beginsWith" dxfId="5560" priority="2641" operator="beginsWith" text="S">
      <formula>LEFT(AD246,LEN("S"))="S"</formula>
    </cfRule>
    <cfRule type="containsText" dxfId="5559" priority="2642" operator="containsText" text="D">
      <formula>NOT(ISERROR(SEARCH("D",AD246)))</formula>
    </cfRule>
    <cfRule type="cellIs" dxfId="5558" priority="2643" operator="equal">
      <formula>1</formula>
    </cfRule>
  </conditionalFormatting>
  <conditionalFormatting sqref="AD246:AD248">
    <cfRule type="expression" dxfId="5557" priority="2644">
      <formula>$E246="sob"</formula>
    </cfRule>
    <cfRule type="expression" dxfId="5556" priority="2645">
      <formula>$E246="nie"</formula>
    </cfRule>
  </conditionalFormatting>
  <conditionalFormatting sqref="AD246:AD248">
    <cfRule type="timePeriod" dxfId="5555" priority="2640" timePeriod="today">
      <formula>FLOOR(AD246,1)=TODAY()</formula>
    </cfRule>
  </conditionalFormatting>
  <conditionalFormatting sqref="AD246:AD248">
    <cfRule type="cellIs" dxfId="5554" priority="2639" operator="equal">
      <formula>2</formula>
    </cfRule>
  </conditionalFormatting>
  <conditionalFormatting sqref="AD246:AD248">
    <cfRule type="cellIs" dxfId="5553" priority="2638" operator="equal">
      <formula>3</formula>
    </cfRule>
  </conditionalFormatting>
  <conditionalFormatting sqref="AD245">
    <cfRule type="beginsWith" dxfId="5552" priority="2633" operator="beginsWith" text="S">
      <formula>LEFT(AD245,LEN("S"))="S"</formula>
    </cfRule>
    <cfRule type="containsText" dxfId="5551" priority="2634" operator="containsText" text="D">
      <formula>NOT(ISERROR(SEARCH("D",AD245)))</formula>
    </cfRule>
    <cfRule type="cellIs" dxfId="5550" priority="2635" operator="equal">
      <formula>1</formula>
    </cfRule>
  </conditionalFormatting>
  <conditionalFormatting sqref="AD245">
    <cfRule type="expression" dxfId="5549" priority="2636">
      <formula>$E245="sob"</formula>
    </cfRule>
    <cfRule type="expression" dxfId="5548" priority="2637">
      <formula>$E245="nie"</formula>
    </cfRule>
  </conditionalFormatting>
  <conditionalFormatting sqref="AD245">
    <cfRule type="timePeriod" dxfId="5547" priority="2632" timePeriod="today">
      <formula>FLOOR(AD245,1)=TODAY()</formula>
    </cfRule>
  </conditionalFormatting>
  <conditionalFormatting sqref="AD245">
    <cfRule type="cellIs" dxfId="5546" priority="2631" operator="equal">
      <formula>2</formula>
    </cfRule>
  </conditionalFormatting>
  <conditionalFormatting sqref="AD245">
    <cfRule type="cellIs" dxfId="5545" priority="2630" operator="equal">
      <formula>3</formula>
    </cfRule>
  </conditionalFormatting>
  <conditionalFormatting sqref="AD245">
    <cfRule type="beginsWith" dxfId="5544" priority="2625" operator="beginsWith" text="S">
      <formula>LEFT(AD245,LEN("S"))="S"</formula>
    </cfRule>
    <cfRule type="containsText" dxfId="5543" priority="2626" operator="containsText" text="D">
      <formula>NOT(ISERROR(SEARCH("D",AD245)))</formula>
    </cfRule>
    <cfRule type="cellIs" dxfId="5542" priority="2627" operator="equal">
      <formula>1</formula>
    </cfRule>
  </conditionalFormatting>
  <conditionalFormatting sqref="AD245">
    <cfRule type="expression" dxfId="5541" priority="2628">
      <formula>$E245="sob"</formula>
    </cfRule>
    <cfRule type="expression" dxfId="5540" priority="2629">
      <formula>$E245="nie"</formula>
    </cfRule>
  </conditionalFormatting>
  <conditionalFormatting sqref="AD245">
    <cfRule type="timePeriod" dxfId="5539" priority="2624" timePeriod="today">
      <formula>FLOOR(AD245,1)=TODAY()</formula>
    </cfRule>
  </conditionalFormatting>
  <conditionalFormatting sqref="AD245">
    <cfRule type="cellIs" dxfId="5538" priority="2623" operator="equal">
      <formula>2</formula>
    </cfRule>
  </conditionalFormatting>
  <conditionalFormatting sqref="AD245">
    <cfRule type="cellIs" dxfId="5537" priority="2622" operator="equal">
      <formula>3</formula>
    </cfRule>
  </conditionalFormatting>
  <conditionalFormatting sqref="AD251:AD252">
    <cfRule type="beginsWith" dxfId="5536" priority="2617" operator="beginsWith" text="S">
      <formula>LEFT(AD251,LEN("S"))="S"</formula>
    </cfRule>
    <cfRule type="containsText" dxfId="5535" priority="2618" operator="containsText" text="D">
      <formula>NOT(ISERROR(SEARCH("D",AD251)))</formula>
    </cfRule>
    <cfRule type="cellIs" dxfId="5534" priority="2619" operator="equal">
      <formula>1</formula>
    </cfRule>
  </conditionalFormatting>
  <conditionalFormatting sqref="AD251:AD252">
    <cfRule type="expression" dxfId="5533" priority="2620">
      <formula>$E251="sob"</formula>
    </cfRule>
    <cfRule type="expression" dxfId="5532" priority="2621">
      <formula>$E251="nie"</formula>
    </cfRule>
  </conditionalFormatting>
  <conditionalFormatting sqref="AD251:AD252">
    <cfRule type="timePeriod" dxfId="5531" priority="2616" timePeriod="today">
      <formula>FLOOR(AD251,1)=TODAY()</formula>
    </cfRule>
  </conditionalFormatting>
  <conditionalFormatting sqref="AD251:AD252">
    <cfRule type="cellIs" dxfId="5530" priority="2615" operator="equal">
      <formula>2</formula>
    </cfRule>
  </conditionalFormatting>
  <conditionalFormatting sqref="AD251:AD252">
    <cfRule type="cellIs" dxfId="5529" priority="2614" operator="equal">
      <formula>3</formula>
    </cfRule>
  </conditionalFormatting>
  <conditionalFormatting sqref="AD251:AD252">
    <cfRule type="beginsWith" dxfId="5528" priority="2609" operator="beginsWith" text="S">
      <formula>LEFT(AD251,LEN("S"))="S"</formula>
    </cfRule>
    <cfRule type="containsText" dxfId="5527" priority="2610" operator="containsText" text="D">
      <formula>NOT(ISERROR(SEARCH("D",AD251)))</formula>
    </cfRule>
    <cfRule type="cellIs" dxfId="5526" priority="2611" operator="equal">
      <formula>1</formula>
    </cfRule>
  </conditionalFormatting>
  <conditionalFormatting sqref="AD251:AD252">
    <cfRule type="expression" dxfId="5525" priority="2612">
      <formula>$E251="sob"</formula>
    </cfRule>
    <cfRule type="expression" dxfId="5524" priority="2613">
      <formula>$E251="nie"</formula>
    </cfRule>
  </conditionalFormatting>
  <conditionalFormatting sqref="AD251:AD252">
    <cfRule type="timePeriod" dxfId="5523" priority="2608" timePeriod="today">
      <formula>FLOOR(AD251,1)=TODAY()</formula>
    </cfRule>
  </conditionalFormatting>
  <conditionalFormatting sqref="AD251:AD252">
    <cfRule type="cellIs" dxfId="5522" priority="2607" operator="equal">
      <formula>2</formula>
    </cfRule>
  </conditionalFormatting>
  <conditionalFormatting sqref="AD251:AD252">
    <cfRule type="cellIs" dxfId="5521" priority="2606" operator="equal">
      <formula>3</formula>
    </cfRule>
  </conditionalFormatting>
  <conditionalFormatting sqref="V153:V157">
    <cfRule type="beginsWith" dxfId="5520" priority="2601" operator="beginsWith" text="S">
      <formula>LEFT(V153,LEN("S"))="S"</formula>
    </cfRule>
    <cfRule type="containsText" dxfId="5519" priority="2602" operator="containsText" text="D">
      <formula>NOT(ISERROR(SEARCH("D",V153)))</formula>
    </cfRule>
    <cfRule type="cellIs" dxfId="5518" priority="2603" operator="equal">
      <formula>1</formula>
    </cfRule>
  </conditionalFormatting>
  <conditionalFormatting sqref="V153:V157">
    <cfRule type="expression" dxfId="5517" priority="2604">
      <formula>$E153="sob"</formula>
    </cfRule>
    <cfRule type="expression" dxfId="5516" priority="2605">
      <formula>$E153="nie"</formula>
    </cfRule>
  </conditionalFormatting>
  <conditionalFormatting sqref="V153:V157">
    <cfRule type="timePeriod" dxfId="5515" priority="2600" timePeriod="today">
      <formula>FLOOR(V153,1)=TODAY()</formula>
    </cfRule>
  </conditionalFormatting>
  <conditionalFormatting sqref="V153:V157">
    <cfRule type="cellIs" dxfId="5514" priority="2599" operator="equal">
      <formula>2</formula>
    </cfRule>
  </conditionalFormatting>
  <conditionalFormatting sqref="V153:V157">
    <cfRule type="cellIs" dxfId="5513" priority="2598" operator="equal">
      <formula>3</formula>
    </cfRule>
  </conditionalFormatting>
  <conditionalFormatting sqref="M146:M150">
    <cfRule type="beginsWith" dxfId="5512" priority="2593" operator="beginsWith" text="S">
      <formula>LEFT(M146,LEN("S"))="S"</formula>
    </cfRule>
    <cfRule type="containsText" dxfId="5511" priority="2594" operator="containsText" text="D">
      <formula>NOT(ISERROR(SEARCH("D",M146)))</formula>
    </cfRule>
    <cfRule type="cellIs" dxfId="5510" priority="2595" operator="equal">
      <formula>1</formula>
    </cfRule>
  </conditionalFormatting>
  <conditionalFormatting sqref="M146:M150">
    <cfRule type="expression" dxfId="5509" priority="2596">
      <formula>$E146="sob"</formula>
    </cfRule>
    <cfRule type="expression" dxfId="5508" priority="2597">
      <formula>$E146="nie"</formula>
    </cfRule>
  </conditionalFormatting>
  <conditionalFormatting sqref="M146:M150">
    <cfRule type="timePeriod" dxfId="5507" priority="2592" timePeriod="today">
      <formula>FLOOR(M146,1)=TODAY()</formula>
    </cfRule>
  </conditionalFormatting>
  <conditionalFormatting sqref="M146:M150">
    <cfRule type="cellIs" dxfId="5506" priority="2591" operator="equal">
      <formula>2</formula>
    </cfRule>
  </conditionalFormatting>
  <conditionalFormatting sqref="M146:M150">
    <cfRule type="cellIs" dxfId="5505" priority="2590" operator="equal">
      <formula>3</formula>
    </cfRule>
  </conditionalFormatting>
  <conditionalFormatting sqref="M153:M157">
    <cfRule type="beginsWith" dxfId="5504" priority="2585" operator="beginsWith" text="S">
      <formula>LEFT(M153,LEN("S"))="S"</formula>
    </cfRule>
    <cfRule type="containsText" dxfId="5503" priority="2586" operator="containsText" text="D">
      <formula>NOT(ISERROR(SEARCH("D",M153)))</formula>
    </cfRule>
    <cfRule type="cellIs" dxfId="5502" priority="2587" operator="equal">
      <formula>1</formula>
    </cfRule>
  </conditionalFormatting>
  <conditionalFormatting sqref="M153:M157">
    <cfRule type="expression" dxfId="5501" priority="2588">
      <formula>$E153="sob"</formula>
    </cfRule>
    <cfRule type="expression" dxfId="5500" priority="2589">
      <formula>$E153="nie"</formula>
    </cfRule>
  </conditionalFormatting>
  <conditionalFormatting sqref="M153:M157">
    <cfRule type="timePeriod" dxfId="5499" priority="2584" timePeriod="today">
      <formula>FLOOR(M153,1)=TODAY()</formula>
    </cfRule>
  </conditionalFormatting>
  <conditionalFormatting sqref="M153:M157">
    <cfRule type="cellIs" dxfId="5498" priority="2583" operator="equal">
      <formula>2</formula>
    </cfRule>
  </conditionalFormatting>
  <conditionalFormatting sqref="M153:M157">
    <cfRule type="cellIs" dxfId="5497" priority="2582" operator="equal">
      <formula>3</formula>
    </cfRule>
  </conditionalFormatting>
  <conditionalFormatting sqref="M169">
    <cfRule type="beginsWith" dxfId="5496" priority="2577" operator="beginsWith" text="S">
      <formula>LEFT(M169,LEN("S"))="S"</formula>
    </cfRule>
    <cfRule type="containsText" dxfId="5495" priority="2578" operator="containsText" text="D">
      <formula>NOT(ISERROR(SEARCH("D",M169)))</formula>
    </cfRule>
    <cfRule type="cellIs" dxfId="5494" priority="2579" operator="equal">
      <formula>1</formula>
    </cfRule>
  </conditionalFormatting>
  <conditionalFormatting sqref="M169">
    <cfRule type="expression" dxfId="5493" priority="2580">
      <formula>$E169="sob"</formula>
    </cfRule>
    <cfRule type="expression" dxfId="5492" priority="2581">
      <formula>$E169="nie"</formula>
    </cfRule>
  </conditionalFormatting>
  <conditionalFormatting sqref="M169">
    <cfRule type="timePeriod" dxfId="5491" priority="2576" timePeriod="today">
      <formula>FLOOR(M169,1)=TODAY()</formula>
    </cfRule>
  </conditionalFormatting>
  <conditionalFormatting sqref="M169">
    <cfRule type="cellIs" dxfId="5490" priority="2575" operator="equal">
      <formula>2</formula>
    </cfRule>
  </conditionalFormatting>
  <conditionalFormatting sqref="M169">
    <cfRule type="cellIs" dxfId="5489" priority="2574" operator="equal">
      <formula>3</formula>
    </cfRule>
  </conditionalFormatting>
  <conditionalFormatting sqref="U156">
    <cfRule type="beginsWith" dxfId="5488" priority="2569" operator="beginsWith" text="S">
      <formula>LEFT(U156,LEN("S"))="S"</formula>
    </cfRule>
    <cfRule type="containsText" dxfId="5487" priority="2570" operator="containsText" text="D">
      <formula>NOT(ISERROR(SEARCH("D",U156)))</formula>
    </cfRule>
    <cfRule type="cellIs" dxfId="5486" priority="2571" operator="equal">
      <formula>1</formula>
    </cfRule>
  </conditionalFormatting>
  <conditionalFormatting sqref="U156">
    <cfRule type="expression" dxfId="5485" priority="2572">
      <formula>$E156="sob"</formula>
    </cfRule>
    <cfRule type="expression" dxfId="5484" priority="2573">
      <formula>$E156="nie"</formula>
    </cfRule>
  </conditionalFormatting>
  <conditionalFormatting sqref="U156">
    <cfRule type="timePeriod" dxfId="5483" priority="2568" timePeriod="today">
      <formula>FLOOR(U156,1)=TODAY()</formula>
    </cfRule>
  </conditionalFormatting>
  <conditionalFormatting sqref="U156">
    <cfRule type="cellIs" dxfId="5482" priority="2567" operator="equal">
      <formula>2</formula>
    </cfRule>
  </conditionalFormatting>
  <conditionalFormatting sqref="U156">
    <cfRule type="cellIs" dxfId="5481" priority="2566" operator="equal">
      <formula>3</formula>
    </cfRule>
  </conditionalFormatting>
  <conditionalFormatting sqref="U157">
    <cfRule type="beginsWith" dxfId="5480" priority="2561" operator="beginsWith" text="S">
      <formula>LEFT(U157,LEN("S"))="S"</formula>
    </cfRule>
    <cfRule type="containsText" dxfId="5479" priority="2562" operator="containsText" text="D">
      <formula>NOT(ISERROR(SEARCH("D",U157)))</formula>
    </cfRule>
    <cfRule type="cellIs" dxfId="5478" priority="2563" operator="equal">
      <formula>1</formula>
    </cfRule>
  </conditionalFormatting>
  <conditionalFormatting sqref="U157">
    <cfRule type="expression" dxfId="5477" priority="2564">
      <formula>$E157="sob"</formula>
    </cfRule>
    <cfRule type="expression" dxfId="5476" priority="2565">
      <formula>$E157="nie"</formula>
    </cfRule>
  </conditionalFormatting>
  <conditionalFormatting sqref="U157">
    <cfRule type="timePeriod" dxfId="5475" priority="2560" timePeriod="today">
      <formula>FLOOR(U157,1)=TODAY()</formula>
    </cfRule>
  </conditionalFormatting>
  <conditionalFormatting sqref="U157">
    <cfRule type="cellIs" dxfId="5474" priority="2559" operator="equal">
      <formula>2</formula>
    </cfRule>
  </conditionalFormatting>
  <conditionalFormatting sqref="U157">
    <cfRule type="cellIs" dxfId="5473" priority="2558" operator="equal">
      <formula>3</formula>
    </cfRule>
  </conditionalFormatting>
  <conditionalFormatting sqref="U160">
    <cfRule type="beginsWith" dxfId="5472" priority="2553" operator="beginsWith" text="S">
      <formula>LEFT(U160,LEN("S"))="S"</formula>
    </cfRule>
    <cfRule type="containsText" dxfId="5471" priority="2554" operator="containsText" text="D">
      <formula>NOT(ISERROR(SEARCH("D",U160)))</formula>
    </cfRule>
    <cfRule type="cellIs" dxfId="5470" priority="2555" operator="equal">
      <formula>1</formula>
    </cfRule>
  </conditionalFormatting>
  <conditionalFormatting sqref="U160">
    <cfRule type="expression" dxfId="5469" priority="2556">
      <formula>$E160="sob"</formula>
    </cfRule>
    <cfRule type="expression" dxfId="5468" priority="2557">
      <formula>$E160="nie"</formula>
    </cfRule>
  </conditionalFormatting>
  <conditionalFormatting sqref="U160">
    <cfRule type="timePeriod" dxfId="5467" priority="2552" timePeriod="today">
      <formula>FLOOR(U160,1)=TODAY()</formula>
    </cfRule>
  </conditionalFormatting>
  <conditionalFormatting sqref="U160">
    <cfRule type="cellIs" dxfId="5466" priority="2551" operator="equal">
      <formula>2</formula>
    </cfRule>
  </conditionalFormatting>
  <conditionalFormatting sqref="U160">
    <cfRule type="cellIs" dxfId="5465" priority="2550" operator="equal">
      <formula>3</formula>
    </cfRule>
  </conditionalFormatting>
  <conditionalFormatting sqref="S154">
    <cfRule type="beginsWith" dxfId="5464" priority="2545" operator="beginsWith" text="S">
      <formula>LEFT(S154,LEN("S"))="S"</formula>
    </cfRule>
    <cfRule type="containsText" dxfId="5463" priority="2546" operator="containsText" text="D">
      <formula>NOT(ISERROR(SEARCH("D",S154)))</formula>
    </cfRule>
    <cfRule type="cellIs" dxfId="5462" priority="2547" operator="equal">
      <formula>1</formula>
    </cfRule>
  </conditionalFormatting>
  <conditionalFormatting sqref="S154">
    <cfRule type="expression" dxfId="5461" priority="2548">
      <formula>$E154="sob"</formula>
    </cfRule>
    <cfRule type="expression" dxfId="5460" priority="2549">
      <formula>$E154="nie"</formula>
    </cfRule>
  </conditionalFormatting>
  <conditionalFormatting sqref="S154">
    <cfRule type="timePeriod" dxfId="5459" priority="2544" timePeriod="today">
      <formula>FLOOR(S154,1)=TODAY()</formula>
    </cfRule>
  </conditionalFormatting>
  <conditionalFormatting sqref="S154">
    <cfRule type="cellIs" dxfId="5458" priority="2543" operator="equal">
      <formula>2</formula>
    </cfRule>
  </conditionalFormatting>
  <conditionalFormatting sqref="S154">
    <cfRule type="cellIs" dxfId="5457" priority="2542" operator="equal">
      <formula>3</formula>
    </cfRule>
  </conditionalFormatting>
  <conditionalFormatting sqref="S160">
    <cfRule type="beginsWith" dxfId="5456" priority="2537" operator="beginsWith" text="S">
      <formula>LEFT(S160,LEN("S"))="S"</formula>
    </cfRule>
    <cfRule type="containsText" dxfId="5455" priority="2538" operator="containsText" text="D">
      <formula>NOT(ISERROR(SEARCH("D",S160)))</formula>
    </cfRule>
    <cfRule type="cellIs" dxfId="5454" priority="2539" operator="equal">
      <formula>1</formula>
    </cfRule>
  </conditionalFormatting>
  <conditionalFormatting sqref="S160">
    <cfRule type="expression" dxfId="5453" priority="2540">
      <formula>$E160="sob"</formula>
    </cfRule>
    <cfRule type="expression" dxfId="5452" priority="2541">
      <formula>$E160="nie"</formula>
    </cfRule>
  </conditionalFormatting>
  <conditionalFormatting sqref="S160">
    <cfRule type="timePeriod" dxfId="5451" priority="2536" timePeriod="today">
      <formula>FLOOR(S160,1)=TODAY()</formula>
    </cfRule>
  </conditionalFormatting>
  <conditionalFormatting sqref="S160">
    <cfRule type="cellIs" dxfId="5450" priority="2535" operator="equal">
      <formula>2</formula>
    </cfRule>
  </conditionalFormatting>
  <conditionalFormatting sqref="S160">
    <cfRule type="cellIs" dxfId="5449" priority="2534" operator="equal">
      <formula>3</formula>
    </cfRule>
  </conditionalFormatting>
  <conditionalFormatting sqref="S162:S164">
    <cfRule type="beginsWith" dxfId="5448" priority="2529" operator="beginsWith" text="S">
      <formula>LEFT(S162,LEN("S"))="S"</formula>
    </cfRule>
    <cfRule type="containsText" dxfId="5447" priority="2530" operator="containsText" text="D">
      <formula>NOT(ISERROR(SEARCH("D",S162)))</formula>
    </cfRule>
    <cfRule type="cellIs" dxfId="5446" priority="2531" operator="equal">
      <formula>1</formula>
    </cfRule>
  </conditionalFormatting>
  <conditionalFormatting sqref="S162:S164">
    <cfRule type="expression" dxfId="5445" priority="2532">
      <formula>$E162="sob"</formula>
    </cfRule>
    <cfRule type="expression" dxfId="5444" priority="2533">
      <formula>$E162="nie"</formula>
    </cfRule>
  </conditionalFormatting>
  <conditionalFormatting sqref="S162:S164">
    <cfRule type="timePeriod" dxfId="5443" priority="2528" timePeriod="today">
      <formula>FLOOR(S162,1)=TODAY()</formula>
    </cfRule>
  </conditionalFormatting>
  <conditionalFormatting sqref="S162:S164">
    <cfRule type="cellIs" dxfId="5442" priority="2527" operator="equal">
      <formula>2</formula>
    </cfRule>
  </conditionalFormatting>
  <conditionalFormatting sqref="S162:S164">
    <cfRule type="cellIs" dxfId="5441" priority="2526" operator="equal">
      <formula>3</formula>
    </cfRule>
  </conditionalFormatting>
  <conditionalFormatting sqref="V160:V164">
    <cfRule type="beginsWith" dxfId="5440" priority="2521" operator="beginsWith" text="S">
      <formula>LEFT(V160,LEN("S"))="S"</formula>
    </cfRule>
    <cfRule type="containsText" dxfId="5439" priority="2522" operator="containsText" text="D">
      <formula>NOT(ISERROR(SEARCH("D",V160)))</formula>
    </cfRule>
    <cfRule type="cellIs" dxfId="5438" priority="2523" operator="equal">
      <formula>1</formula>
    </cfRule>
  </conditionalFormatting>
  <conditionalFormatting sqref="V160:V164">
    <cfRule type="expression" dxfId="5437" priority="2524">
      <formula>$E160="sob"</formula>
    </cfRule>
    <cfRule type="expression" dxfId="5436" priority="2525">
      <formula>$E160="nie"</formula>
    </cfRule>
  </conditionalFormatting>
  <conditionalFormatting sqref="V160:V164">
    <cfRule type="timePeriod" dxfId="5435" priority="2520" timePeriod="today">
      <formula>FLOOR(V160,1)=TODAY()</formula>
    </cfRule>
  </conditionalFormatting>
  <conditionalFormatting sqref="V160:V164">
    <cfRule type="cellIs" dxfId="5434" priority="2519" operator="equal">
      <formula>2</formula>
    </cfRule>
  </conditionalFormatting>
  <conditionalFormatting sqref="V160:V164">
    <cfRule type="cellIs" dxfId="5433" priority="2518" operator="equal">
      <formula>3</formula>
    </cfRule>
  </conditionalFormatting>
  <conditionalFormatting sqref="S157">
    <cfRule type="beginsWith" dxfId="5432" priority="2513" operator="beginsWith" text="S">
      <formula>LEFT(S157,LEN("S"))="S"</formula>
    </cfRule>
    <cfRule type="containsText" dxfId="5431" priority="2514" operator="containsText" text="D">
      <formula>NOT(ISERROR(SEARCH("D",S157)))</formula>
    </cfRule>
    <cfRule type="cellIs" dxfId="5430" priority="2515" operator="equal">
      <formula>1</formula>
    </cfRule>
  </conditionalFormatting>
  <conditionalFormatting sqref="S157">
    <cfRule type="expression" dxfId="5429" priority="2516">
      <formula>$E157="sob"</formula>
    </cfRule>
    <cfRule type="expression" dxfId="5428" priority="2517">
      <formula>$E157="nie"</formula>
    </cfRule>
  </conditionalFormatting>
  <conditionalFormatting sqref="S157">
    <cfRule type="timePeriod" dxfId="5427" priority="2512" timePeriod="today">
      <formula>FLOOR(S157,1)=TODAY()</formula>
    </cfRule>
  </conditionalFormatting>
  <conditionalFormatting sqref="S157">
    <cfRule type="cellIs" dxfId="5426" priority="2511" operator="equal">
      <formula>2</formula>
    </cfRule>
  </conditionalFormatting>
  <conditionalFormatting sqref="S157">
    <cfRule type="cellIs" dxfId="5425" priority="2510" operator="equal">
      <formula>3</formula>
    </cfRule>
  </conditionalFormatting>
  <conditionalFormatting sqref="O202:O213">
    <cfRule type="beginsWith" dxfId="5424" priority="2505" operator="beginsWith" text="S">
      <formula>LEFT(O202,LEN("S"))="S"</formula>
    </cfRule>
    <cfRule type="containsText" dxfId="5423" priority="2506" operator="containsText" text="D">
      <formula>NOT(ISERROR(SEARCH("D",O202)))</formula>
    </cfRule>
    <cfRule type="cellIs" dxfId="5422" priority="2507" operator="equal">
      <formula>1</formula>
    </cfRule>
  </conditionalFormatting>
  <conditionalFormatting sqref="O202:O213">
    <cfRule type="expression" dxfId="5421" priority="2508">
      <formula>$E202="sob"</formula>
    </cfRule>
    <cfRule type="expression" dxfId="5420" priority="2509">
      <formula>$E202="nie"</formula>
    </cfRule>
  </conditionalFormatting>
  <conditionalFormatting sqref="O202:O213">
    <cfRule type="timePeriod" dxfId="5419" priority="2504" timePeriod="today">
      <formula>FLOOR(O202,1)=TODAY()</formula>
    </cfRule>
  </conditionalFormatting>
  <conditionalFormatting sqref="O202:O213">
    <cfRule type="cellIs" dxfId="5418" priority="2503" operator="equal">
      <formula>2</formula>
    </cfRule>
  </conditionalFormatting>
  <conditionalFormatting sqref="O202:O213">
    <cfRule type="cellIs" dxfId="5417" priority="2502" operator="equal">
      <formula>3</formula>
    </cfRule>
  </conditionalFormatting>
  <conditionalFormatting sqref="AB146:AB150">
    <cfRule type="beginsWith" dxfId="5416" priority="2497" operator="beginsWith" text="S">
      <formula>LEFT(AB146,LEN("S"))="S"</formula>
    </cfRule>
    <cfRule type="containsText" dxfId="5415" priority="2498" operator="containsText" text="D">
      <formula>NOT(ISERROR(SEARCH("D",AB146)))</formula>
    </cfRule>
    <cfRule type="cellIs" dxfId="5414" priority="2499" operator="equal">
      <formula>1</formula>
    </cfRule>
  </conditionalFormatting>
  <conditionalFormatting sqref="AB146:AB150">
    <cfRule type="expression" dxfId="5413" priority="2500">
      <formula>$E146="sob"</formula>
    </cfRule>
    <cfRule type="expression" dxfId="5412" priority="2501">
      <formula>$E146="nie"</formula>
    </cfRule>
  </conditionalFormatting>
  <conditionalFormatting sqref="AB146:AB150">
    <cfRule type="timePeriod" dxfId="5411" priority="2496" timePeriod="today">
      <formula>FLOOR(AB146,1)=TODAY()</formula>
    </cfRule>
  </conditionalFormatting>
  <conditionalFormatting sqref="AB146:AB150">
    <cfRule type="cellIs" dxfId="5410" priority="2495" operator="equal">
      <formula>2</formula>
    </cfRule>
  </conditionalFormatting>
  <conditionalFormatting sqref="AB146:AB150">
    <cfRule type="cellIs" dxfId="5409" priority="2494" operator="equal">
      <formula>3</formula>
    </cfRule>
  </conditionalFormatting>
  <conditionalFormatting sqref="AB153:AB157">
    <cfRule type="beginsWith" dxfId="5408" priority="2489" operator="beginsWith" text="S">
      <formula>LEFT(AB153,LEN("S"))="S"</formula>
    </cfRule>
    <cfRule type="containsText" dxfId="5407" priority="2490" operator="containsText" text="D">
      <formula>NOT(ISERROR(SEARCH("D",AB153)))</formula>
    </cfRule>
    <cfRule type="cellIs" dxfId="5406" priority="2491" operator="equal">
      <formula>1</formula>
    </cfRule>
  </conditionalFormatting>
  <conditionalFormatting sqref="AB153:AB157">
    <cfRule type="expression" dxfId="5405" priority="2492">
      <formula>$E153="sob"</formula>
    </cfRule>
    <cfRule type="expression" dxfId="5404" priority="2493">
      <formula>$E153="nie"</formula>
    </cfRule>
  </conditionalFormatting>
  <conditionalFormatting sqref="AB153:AB157">
    <cfRule type="timePeriod" dxfId="5403" priority="2488" timePeriod="today">
      <formula>FLOOR(AB153,1)=TODAY()</formula>
    </cfRule>
  </conditionalFormatting>
  <conditionalFormatting sqref="AB153:AB157">
    <cfRule type="cellIs" dxfId="5402" priority="2487" operator="equal">
      <formula>2</formula>
    </cfRule>
  </conditionalFormatting>
  <conditionalFormatting sqref="AB153:AB157">
    <cfRule type="cellIs" dxfId="5401" priority="2486" operator="equal">
      <formula>3</formula>
    </cfRule>
  </conditionalFormatting>
  <conditionalFormatting sqref="AB160:AB164">
    <cfRule type="beginsWith" dxfId="5400" priority="2481" operator="beginsWith" text="S">
      <formula>LEFT(AB160,LEN("S"))="S"</formula>
    </cfRule>
    <cfRule type="containsText" dxfId="5399" priority="2482" operator="containsText" text="D">
      <formula>NOT(ISERROR(SEARCH("D",AB160)))</formula>
    </cfRule>
    <cfRule type="cellIs" dxfId="5398" priority="2483" operator="equal">
      <formula>1</formula>
    </cfRule>
  </conditionalFormatting>
  <conditionalFormatting sqref="AB160:AB164">
    <cfRule type="expression" dxfId="5397" priority="2484">
      <formula>$E160="sob"</formula>
    </cfRule>
    <cfRule type="expression" dxfId="5396" priority="2485">
      <formula>$E160="nie"</formula>
    </cfRule>
  </conditionalFormatting>
  <conditionalFormatting sqref="AB160:AB164">
    <cfRule type="timePeriod" dxfId="5395" priority="2480" timePeriod="today">
      <formula>FLOOR(AB160,1)=TODAY()</formula>
    </cfRule>
  </conditionalFormatting>
  <conditionalFormatting sqref="AB160:AB164">
    <cfRule type="cellIs" dxfId="5394" priority="2479" operator="equal">
      <formula>2</formula>
    </cfRule>
  </conditionalFormatting>
  <conditionalFormatting sqref="AB160:AB164">
    <cfRule type="cellIs" dxfId="5393" priority="2478" operator="equal">
      <formula>3</formula>
    </cfRule>
  </conditionalFormatting>
  <conditionalFormatting sqref="S161">
    <cfRule type="beginsWith" dxfId="5392" priority="2473" operator="beginsWith" text="S">
      <formula>LEFT(S161,LEN("S"))="S"</formula>
    </cfRule>
    <cfRule type="containsText" dxfId="5391" priority="2474" operator="containsText" text="D">
      <formula>NOT(ISERROR(SEARCH("D",S161)))</formula>
    </cfRule>
    <cfRule type="cellIs" dxfId="5390" priority="2475" operator="equal">
      <formula>1</formula>
    </cfRule>
  </conditionalFormatting>
  <conditionalFormatting sqref="S161">
    <cfRule type="expression" dxfId="5389" priority="2476">
      <formula>$E161="sob"</formula>
    </cfRule>
    <cfRule type="expression" dxfId="5388" priority="2477">
      <formula>$E161="nie"</formula>
    </cfRule>
  </conditionalFormatting>
  <conditionalFormatting sqref="S161">
    <cfRule type="timePeriod" dxfId="5387" priority="2472" timePeriod="today">
      <formula>FLOOR(S161,1)=TODAY()</formula>
    </cfRule>
  </conditionalFormatting>
  <conditionalFormatting sqref="S161">
    <cfRule type="cellIs" dxfId="5386" priority="2471" operator="equal">
      <formula>2</formula>
    </cfRule>
  </conditionalFormatting>
  <conditionalFormatting sqref="S161">
    <cfRule type="cellIs" dxfId="5385" priority="2470" operator="equal">
      <formula>3</formula>
    </cfRule>
  </conditionalFormatting>
  <conditionalFormatting sqref="V167:V169">
    <cfRule type="beginsWith" dxfId="5384" priority="2465" operator="beginsWith" text="S">
      <formula>LEFT(V167,LEN("S"))="S"</formula>
    </cfRule>
    <cfRule type="containsText" dxfId="5383" priority="2466" operator="containsText" text="D">
      <formula>NOT(ISERROR(SEARCH("D",V167)))</formula>
    </cfRule>
    <cfRule type="cellIs" dxfId="5382" priority="2467" operator="equal">
      <formula>1</formula>
    </cfRule>
  </conditionalFormatting>
  <conditionalFormatting sqref="V167:V169">
    <cfRule type="expression" dxfId="5381" priority="2468">
      <formula>$E167="sob"</formula>
    </cfRule>
    <cfRule type="expression" dxfId="5380" priority="2469">
      <formula>$E167="nie"</formula>
    </cfRule>
  </conditionalFormatting>
  <conditionalFormatting sqref="V167:V169">
    <cfRule type="timePeriod" dxfId="5379" priority="2464" timePeriod="today">
      <formula>FLOOR(V167,1)=TODAY()</formula>
    </cfRule>
  </conditionalFormatting>
  <conditionalFormatting sqref="V167:V169">
    <cfRule type="cellIs" dxfId="5378" priority="2463" operator="equal">
      <formula>2</formula>
    </cfRule>
  </conditionalFormatting>
  <conditionalFormatting sqref="V167:V169">
    <cfRule type="cellIs" dxfId="5377" priority="2462" operator="equal">
      <formula>3</formula>
    </cfRule>
  </conditionalFormatting>
  <conditionalFormatting sqref="M160:M164">
    <cfRule type="beginsWith" dxfId="5376" priority="2457" operator="beginsWith" text="S">
      <formula>LEFT(M160,LEN("S"))="S"</formula>
    </cfRule>
    <cfRule type="containsText" dxfId="5375" priority="2458" operator="containsText" text="D">
      <formula>NOT(ISERROR(SEARCH("D",M160)))</formula>
    </cfRule>
    <cfRule type="cellIs" dxfId="5374" priority="2459" operator="equal">
      <formula>1</formula>
    </cfRule>
  </conditionalFormatting>
  <conditionalFormatting sqref="M160:M164">
    <cfRule type="expression" dxfId="5373" priority="2460">
      <formula>$E160="sob"</formula>
    </cfRule>
    <cfRule type="expression" dxfId="5372" priority="2461">
      <formula>$E160="nie"</formula>
    </cfRule>
  </conditionalFormatting>
  <conditionalFormatting sqref="M160:M164">
    <cfRule type="timePeriod" dxfId="5371" priority="2456" timePeriod="today">
      <formula>FLOOR(M160,1)=TODAY()</formula>
    </cfRule>
  </conditionalFormatting>
  <conditionalFormatting sqref="M160:M164">
    <cfRule type="cellIs" dxfId="5370" priority="2455" operator="equal">
      <formula>2</formula>
    </cfRule>
  </conditionalFormatting>
  <conditionalFormatting sqref="M160:M164">
    <cfRule type="cellIs" dxfId="5369" priority="2454" operator="equal">
      <formula>3</formula>
    </cfRule>
  </conditionalFormatting>
  <conditionalFormatting sqref="U163">
    <cfRule type="beginsWith" dxfId="5368" priority="2449" operator="beginsWith" text="S">
      <formula>LEFT(U163,LEN("S"))="S"</formula>
    </cfRule>
    <cfRule type="containsText" dxfId="5367" priority="2450" operator="containsText" text="D">
      <formula>NOT(ISERROR(SEARCH("D",U163)))</formula>
    </cfRule>
    <cfRule type="cellIs" dxfId="5366" priority="2451" operator="equal">
      <formula>1</formula>
    </cfRule>
  </conditionalFormatting>
  <conditionalFormatting sqref="U163">
    <cfRule type="expression" dxfId="5365" priority="2452">
      <formula>$E163="sob"</formula>
    </cfRule>
    <cfRule type="expression" dxfId="5364" priority="2453">
      <formula>$E163="nie"</formula>
    </cfRule>
  </conditionalFormatting>
  <conditionalFormatting sqref="U163">
    <cfRule type="timePeriod" dxfId="5363" priority="2448" timePeriod="today">
      <formula>FLOOR(U163,1)=TODAY()</formula>
    </cfRule>
  </conditionalFormatting>
  <conditionalFormatting sqref="U163">
    <cfRule type="cellIs" dxfId="5362" priority="2447" operator="equal">
      <formula>2</formula>
    </cfRule>
  </conditionalFormatting>
  <conditionalFormatting sqref="U163">
    <cfRule type="cellIs" dxfId="5361" priority="2446" operator="equal">
      <formula>3</formula>
    </cfRule>
  </conditionalFormatting>
  <conditionalFormatting sqref="S167">
    <cfRule type="beginsWith" dxfId="5360" priority="2441" operator="beginsWith" text="S">
      <formula>LEFT(S167,LEN("S"))="S"</formula>
    </cfRule>
    <cfRule type="containsText" dxfId="5359" priority="2442" operator="containsText" text="D">
      <formula>NOT(ISERROR(SEARCH("D",S167)))</formula>
    </cfRule>
    <cfRule type="cellIs" dxfId="5358" priority="2443" operator="equal">
      <formula>1</formula>
    </cfRule>
  </conditionalFormatting>
  <conditionalFormatting sqref="S167">
    <cfRule type="expression" dxfId="5357" priority="2444">
      <formula>$E167="sob"</formula>
    </cfRule>
    <cfRule type="expression" dxfId="5356" priority="2445">
      <formula>$E167="nie"</formula>
    </cfRule>
  </conditionalFormatting>
  <conditionalFormatting sqref="S167">
    <cfRule type="timePeriod" dxfId="5355" priority="2440" timePeriod="today">
      <formula>FLOOR(S167,1)=TODAY()</formula>
    </cfRule>
  </conditionalFormatting>
  <conditionalFormatting sqref="S167">
    <cfRule type="cellIs" dxfId="5354" priority="2439" operator="equal">
      <formula>2</formula>
    </cfRule>
  </conditionalFormatting>
  <conditionalFormatting sqref="S167">
    <cfRule type="cellIs" dxfId="5353" priority="2438" operator="equal">
      <formula>3</formula>
    </cfRule>
  </conditionalFormatting>
  <conditionalFormatting sqref="S168:S169">
    <cfRule type="beginsWith" dxfId="5352" priority="2433" operator="beginsWith" text="S">
      <formula>LEFT(S168,LEN("S"))="S"</formula>
    </cfRule>
    <cfRule type="containsText" dxfId="5351" priority="2434" operator="containsText" text="D">
      <formula>NOT(ISERROR(SEARCH("D",S168)))</formula>
    </cfRule>
    <cfRule type="cellIs" dxfId="5350" priority="2435" operator="equal">
      <formula>1</formula>
    </cfRule>
  </conditionalFormatting>
  <conditionalFormatting sqref="S168:S169">
    <cfRule type="expression" dxfId="5349" priority="2436">
      <formula>$E168="sob"</formula>
    </cfRule>
    <cfRule type="expression" dxfId="5348" priority="2437">
      <formula>$E168="nie"</formula>
    </cfRule>
  </conditionalFormatting>
  <conditionalFormatting sqref="S168:S169">
    <cfRule type="timePeriod" dxfId="5347" priority="2432" timePeriod="today">
      <formula>FLOOR(S168,1)=TODAY()</formula>
    </cfRule>
  </conditionalFormatting>
  <conditionalFormatting sqref="S168:S169">
    <cfRule type="cellIs" dxfId="5346" priority="2431" operator="equal">
      <formula>2</formula>
    </cfRule>
  </conditionalFormatting>
  <conditionalFormatting sqref="S168:S169">
    <cfRule type="cellIs" dxfId="5345" priority="2430" operator="equal">
      <formula>3</formula>
    </cfRule>
  </conditionalFormatting>
  <conditionalFormatting sqref="S171">
    <cfRule type="beginsWith" dxfId="5344" priority="2425" operator="beginsWith" text="S">
      <formula>LEFT(S171,LEN("S"))="S"</formula>
    </cfRule>
    <cfRule type="containsText" dxfId="5343" priority="2426" operator="containsText" text="D">
      <formula>NOT(ISERROR(SEARCH("D",S171)))</formula>
    </cfRule>
    <cfRule type="cellIs" dxfId="5342" priority="2427" operator="equal">
      <formula>1</formula>
    </cfRule>
  </conditionalFormatting>
  <conditionalFormatting sqref="S171">
    <cfRule type="expression" dxfId="5341" priority="2428">
      <formula>$E171="sob"</formula>
    </cfRule>
    <cfRule type="expression" dxfId="5340" priority="2429">
      <formula>$E171="nie"</formula>
    </cfRule>
  </conditionalFormatting>
  <conditionalFormatting sqref="S171">
    <cfRule type="timePeriod" dxfId="5339" priority="2424" timePeriod="today">
      <formula>FLOOR(S171,1)=TODAY()</formula>
    </cfRule>
  </conditionalFormatting>
  <conditionalFormatting sqref="S171">
    <cfRule type="cellIs" dxfId="5338" priority="2423" operator="equal">
      <formula>2</formula>
    </cfRule>
  </conditionalFormatting>
  <conditionalFormatting sqref="S171">
    <cfRule type="cellIs" dxfId="5337" priority="2422" operator="equal">
      <formula>3</formula>
    </cfRule>
  </conditionalFormatting>
  <conditionalFormatting sqref="S175">
    <cfRule type="beginsWith" dxfId="5336" priority="2417" operator="beginsWith" text="S">
      <formula>LEFT(S175,LEN("S"))="S"</formula>
    </cfRule>
    <cfRule type="containsText" dxfId="5335" priority="2418" operator="containsText" text="D">
      <formula>NOT(ISERROR(SEARCH("D",S175)))</formula>
    </cfRule>
    <cfRule type="cellIs" dxfId="5334" priority="2419" operator="equal">
      <formula>1</formula>
    </cfRule>
  </conditionalFormatting>
  <conditionalFormatting sqref="S175">
    <cfRule type="expression" dxfId="5333" priority="2420">
      <formula>$E175="sob"</formula>
    </cfRule>
    <cfRule type="expression" dxfId="5332" priority="2421">
      <formula>$E175="nie"</formula>
    </cfRule>
  </conditionalFormatting>
  <conditionalFormatting sqref="S175">
    <cfRule type="timePeriod" dxfId="5331" priority="2416" timePeriod="today">
      <formula>FLOOR(S175,1)=TODAY()</formula>
    </cfRule>
  </conditionalFormatting>
  <conditionalFormatting sqref="S175">
    <cfRule type="cellIs" dxfId="5330" priority="2415" operator="equal">
      <formula>2</formula>
    </cfRule>
  </conditionalFormatting>
  <conditionalFormatting sqref="S175">
    <cfRule type="cellIs" dxfId="5329" priority="2414" operator="equal">
      <formula>3</formula>
    </cfRule>
  </conditionalFormatting>
  <conditionalFormatting sqref="S174">
    <cfRule type="beginsWith" dxfId="5328" priority="2409" operator="beginsWith" text="S">
      <formula>LEFT(S174,LEN("S"))="S"</formula>
    </cfRule>
    <cfRule type="containsText" dxfId="5327" priority="2410" operator="containsText" text="D">
      <formula>NOT(ISERROR(SEARCH("D",S174)))</formula>
    </cfRule>
    <cfRule type="cellIs" dxfId="5326" priority="2411" operator="equal">
      <formula>1</formula>
    </cfRule>
  </conditionalFormatting>
  <conditionalFormatting sqref="S174">
    <cfRule type="expression" dxfId="5325" priority="2412">
      <formula>$E174="sob"</formula>
    </cfRule>
    <cfRule type="expression" dxfId="5324" priority="2413">
      <formula>$E174="nie"</formula>
    </cfRule>
  </conditionalFormatting>
  <conditionalFormatting sqref="S174">
    <cfRule type="timePeriod" dxfId="5323" priority="2408" timePeriod="today">
      <formula>FLOOR(S174,1)=TODAY()</formula>
    </cfRule>
  </conditionalFormatting>
  <conditionalFormatting sqref="S174">
    <cfRule type="cellIs" dxfId="5322" priority="2407" operator="equal">
      <formula>2</formula>
    </cfRule>
  </conditionalFormatting>
  <conditionalFormatting sqref="S174">
    <cfRule type="cellIs" dxfId="5321" priority="2406" operator="equal">
      <formula>3</formula>
    </cfRule>
  </conditionalFormatting>
  <conditionalFormatting sqref="S176:S177">
    <cfRule type="beginsWith" dxfId="5320" priority="2401" operator="beginsWith" text="S">
      <formula>LEFT(S176,LEN("S"))="S"</formula>
    </cfRule>
    <cfRule type="containsText" dxfId="5319" priority="2402" operator="containsText" text="D">
      <formula>NOT(ISERROR(SEARCH("D",S176)))</formula>
    </cfRule>
    <cfRule type="cellIs" dxfId="5318" priority="2403" operator="equal">
      <formula>1</formula>
    </cfRule>
  </conditionalFormatting>
  <conditionalFormatting sqref="S176:S177">
    <cfRule type="expression" dxfId="5317" priority="2404">
      <formula>$E176="sob"</formula>
    </cfRule>
    <cfRule type="expression" dxfId="5316" priority="2405">
      <formula>$E176="nie"</formula>
    </cfRule>
  </conditionalFormatting>
  <conditionalFormatting sqref="S176:S177">
    <cfRule type="timePeriod" dxfId="5315" priority="2400" timePeriod="today">
      <formula>FLOOR(S176,1)=TODAY()</formula>
    </cfRule>
  </conditionalFormatting>
  <conditionalFormatting sqref="S176:S177">
    <cfRule type="cellIs" dxfId="5314" priority="2399" operator="equal">
      <formula>2</formula>
    </cfRule>
  </conditionalFormatting>
  <conditionalFormatting sqref="S176:S177">
    <cfRule type="cellIs" dxfId="5313" priority="2398" operator="equal">
      <formula>3</formula>
    </cfRule>
  </conditionalFormatting>
  <conditionalFormatting sqref="U167:U168">
    <cfRule type="beginsWith" dxfId="5312" priority="2393" operator="beginsWith" text="S">
      <formula>LEFT(U167,LEN("S"))="S"</formula>
    </cfRule>
    <cfRule type="containsText" dxfId="5311" priority="2394" operator="containsText" text="D">
      <formula>NOT(ISERROR(SEARCH("D",U167)))</formula>
    </cfRule>
    <cfRule type="cellIs" dxfId="5310" priority="2395" operator="equal">
      <formula>1</formula>
    </cfRule>
  </conditionalFormatting>
  <conditionalFormatting sqref="U167:U168">
    <cfRule type="expression" dxfId="5309" priority="2396">
      <formula>$E167="sob"</formula>
    </cfRule>
    <cfRule type="expression" dxfId="5308" priority="2397">
      <formula>$E167="nie"</formula>
    </cfRule>
  </conditionalFormatting>
  <conditionalFormatting sqref="U167:U168">
    <cfRule type="timePeriod" dxfId="5307" priority="2392" timePeriod="today">
      <formula>FLOOR(U167,1)=TODAY()</formula>
    </cfRule>
  </conditionalFormatting>
  <conditionalFormatting sqref="U167:U168">
    <cfRule type="cellIs" dxfId="5306" priority="2391" operator="equal">
      <formula>2</formula>
    </cfRule>
  </conditionalFormatting>
  <conditionalFormatting sqref="U167:U168">
    <cfRule type="cellIs" dxfId="5305" priority="2390" operator="equal">
      <formula>3</formula>
    </cfRule>
  </conditionalFormatting>
  <conditionalFormatting sqref="U169">
    <cfRule type="beginsWith" dxfId="5304" priority="2385" operator="beginsWith" text="S">
      <formula>LEFT(U169,LEN("S"))="S"</formula>
    </cfRule>
    <cfRule type="containsText" dxfId="5303" priority="2386" operator="containsText" text="D">
      <formula>NOT(ISERROR(SEARCH("D",U169)))</formula>
    </cfRule>
    <cfRule type="cellIs" dxfId="5302" priority="2387" operator="equal">
      <formula>1</formula>
    </cfRule>
  </conditionalFormatting>
  <conditionalFormatting sqref="U169">
    <cfRule type="expression" dxfId="5301" priority="2388">
      <formula>$E169="sob"</formula>
    </cfRule>
    <cfRule type="expression" dxfId="5300" priority="2389">
      <formula>$E169="nie"</formula>
    </cfRule>
  </conditionalFormatting>
  <conditionalFormatting sqref="U169">
    <cfRule type="timePeriod" dxfId="5299" priority="2384" timePeriod="today">
      <formula>FLOOR(U169,1)=TODAY()</formula>
    </cfRule>
  </conditionalFormatting>
  <conditionalFormatting sqref="U169">
    <cfRule type="cellIs" dxfId="5298" priority="2383" operator="equal">
      <formula>2</formula>
    </cfRule>
  </conditionalFormatting>
  <conditionalFormatting sqref="U169">
    <cfRule type="cellIs" dxfId="5297" priority="2382" operator="equal">
      <formula>3</formula>
    </cfRule>
  </conditionalFormatting>
  <conditionalFormatting sqref="U171">
    <cfRule type="beginsWith" dxfId="5296" priority="2377" operator="beginsWith" text="S">
      <formula>LEFT(U171,LEN("S"))="S"</formula>
    </cfRule>
    <cfRule type="containsText" dxfId="5295" priority="2378" operator="containsText" text="D">
      <formula>NOT(ISERROR(SEARCH("D",U171)))</formula>
    </cfRule>
    <cfRule type="cellIs" dxfId="5294" priority="2379" operator="equal">
      <formula>1</formula>
    </cfRule>
  </conditionalFormatting>
  <conditionalFormatting sqref="U171">
    <cfRule type="expression" dxfId="5293" priority="2380">
      <formula>$E171="sob"</formula>
    </cfRule>
    <cfRule type="expression" dxfId="5292" priority="2381">
      <formula>$E171="nie"</formula>
    </cfRule>
  </conditionalFormatting>
  <conditionalFormatting sqref="U171">
    <cfRule type="timePeriod" dxfId="5291" priority="2376" timePeriod="today">
      <formula>FLOOR(U171,1)=TODAY()</formula>
    </cfRule>
  </conditionalFormatting>
  <conditionalFormatting sqref="U171">
    <cfRule type="cellIs" dxfId="5290" priority="2375" operator="equal">
      <formula>2</formula>
    </cfRule>
  </conditionalFormatting>
  <conditionalFormatting sqref="U171">
    <cfRule type="cellIs" dxfId="5289" priority="2374" operator="equal">
      <formula>3</formula>
    </cfRule>
  </conditionalFormatting>
  <conditionalFormatting sqref="M167">
    <cfRule type="beginsWith" dxfId="5288" priority="2369" operator="beginsWith" text="S">
      <formula>LEFT(M167,LEN("S"))="S"</formula>
    </cfRule>
    <cfRule type="containsText" dxfId="5287" priority="2370" operator="containsText" text="D">
      <formula>NOT(ISERROR(SEARCH("D",M167)))</formula>
    </cfRule>
    <cfRule type="cellIs" dxfId="5286" priority="2371" operator="equal">
      <formula>1</formula>
    </cfRule>
  </conditionalFormatting>
  <conditionalFormatting sqref="M167">
    <cfRule type="expression" dxfId="5285" priority="2372">
      <formula>$E167="sob"</formula>
    </cfRule>
    <cfRule type="expression" dxfId="5284" priority="2373">
      <formula>$E167="nie"</formula>
    </cfRule>
  </conditionalFormatting>
  <conditionalFormatting sqref="M167">
    <cfRule type="timePeriod" dxfId="5283" priority="2368" timePeriod="today">
      <formula>FLOOR(M167,1)=TODAY()</formula>
    </cfRule>
  </conditionalFormatting>
  <conditionalFormatting sqref="M167">
    <cfRule type="cellIs" dxfId="5282" priority="2367" operator="equal">
      <formula>2</formula>
    </cfRule>
  </conditionalFormatting>
  <conditionalFormatting sqref="M167">
    <cfRule type="cellIs" dxfId="5281" priority="2366" operator="equal">
      <formula>3</formula>
    </cfRule>
  </conditionalFormatting>
  <conditionalFormatting sqref="M168">
    <cfRule type="beginsWith" dxfId="5280" priority="2361" operator="beginsWith" text="S">
      <formula>LEFT(M168,LEN("S"))="S"</formula>
    </cfRule>
    <cfRule type="containsText" dxfId="5279" priority="2362" operator="containsText" text="D">
      <formula>NOT(ISERROR(SEARCH("D",M168)))</formula>
    </cfRule>
    <cfRule type="cellIs" dxfId="5278" priority="2363" operator="equal">
      <formula>1</formula>
    </cfRule>
  </conditionalFormatting>
  <conditionalFormatting sqref="M168">
    <cfRule type="expression" dxfId="5277" priority="2364">
      <formula>$E168="sob"</formula>
    </cfRule>
    <cfRule type="expression" dxfId="5276" priority="2365">
      <formula>$E168="nie"</formula>
    </cfRule>
  </conditionalFormatting>
  <conditionalFormatting sqref="M168">
    <cfRule type="timePeriod" dxfId="5275" priority="2360" timePeriod="today">
      <formula>FLOOR(M168,1)=TODAY()</formula>
    </cfRule>
  </conditionalFormatting>
  <conditionalFormatting sqref="M168">
    <cfRule type="cellIs" dxfId="5274" priority="2359" operator="equal">
      <formula>2</formula>
    </cfRule>
  </conditionalFormatting>
  <conditionalFormatting sqref="M168">
    <cfRule type="cellIs" dxfId="5273" priority="2358" operator="equal">
      <formula>3</formula>
    </cfRule>
  </conditionalFormatting>
  <conditionalFormatting sqref="V171">
    <cfRule type="beginsWith" dxfId="5272" priority="2353" operator="beginsWith" text="S">
      <formula>LEFT(V171,LEN("S"))="S"</formula>
    </cfRule>
    <cfRule type="containsText" dxfId="5271" priority="2354" operator="containsText" text="D">
      <formula>NOT(ISERROR(SEARCH("D",V171)))</formula>
    </cfRule>
    <cfRule type="cellIs" dxfId="5270" priority="2355" operator="equal">
      <formula>1</formula>
    </cfRule>
  </conditionalFormatting>
  <conditionalFormatting sqref="V171">
    <cfRule type="expression" dxfId="5269" priority="2356">
      <formula>$E171="sob"</formula>
    </cfRule>
    <cfRule type="expression" dxfId="5268" priority="2357">
      <formula>$E171="nie"</formula>
    </cfRule>
  </conditionalFormatting>
  <conditionalFormatting sqref="V171">
    <cfRule type="timePeriod" dxfId="5267" priority="2352" timePeriod="today">
      <formula>FLOOR(V171,1)=TODAY()</formula>
    </cfRule>
  </conditionalFormatting>
  <conditionalFormatting sqref="V171">
    <cfRule type="cellIs" dxfId="5266" priority="2351" operator="equal">
      <formula>2</formula>
    </cfRule>
  </conditionalFormatting>
  <conditionalFormatting sqref="V171">
    <cfRule type="cellIs" dxfId="5265" priority="2350" operator="equal">
      <formula>3</formula>
    </cfRule>
  </conditionalFormatting>
  <conditionalFormatting sqref="V177">
    <cfRule type="beginsWith" dxfId="5264" priority="2345" operator="beginsWith" text="S">
      <formula>LEFT(V177,LEN("S"))="S"</formula>
    </cfRule>
    <cfRule type="containsText" dxfId="5263" priority="2346" operator="containsText" text="D">
      <formula>NOT(ISERROR(SEARCH("D",V177)))</formula>
    </cfRule>
    <cfRule type="cellIs" dxfId="5262" priority="2347" operator="equal">
      <formula>1</formula>
    </cfRule>
  </conditionalFormatting>
  <conditionalFormatting sqref="V177">
    <cfRule type="expression" dxfId="5261" priority="2348">
      <formula>$E177="sob"</formula>
    </cfRule>
    <cfRule type="expression" dxfId="5260" priority="2349">
      <formula>$E177="nie"</formula>
    </cfRule>
  </conditionalFormatting>
  <conditionalFormatting sqref="V177">
    <cfRule type="timePeriod" dxfId="5259" priority="2344" timePeriod="today">
      <formula>FLOOR(V177,1)=TODAY()</formula>
    </cfRule>
  </conditionalFormatting>
  <conditionalFormatting sqref="V177">
    <cfRule type="cellIs" dxfId="5258" priority="2343" operator="equal">
      <formula>2</formula>
    </cfRule>
  </conditionalFormatting>
  <conditionalFormatting sqref="V177">
    <cfRule type="cellIs" dxfId="5257" priority="2342" operator="equal">
      <formula>3</formula>
    </cfRule>
  </conditionalFormatting>
  <conditionalFormatting sqref="V174">
    <cfRule type="beginsWith" dxfId="5256" priority="2337" operator="beginsWith" text="S">
      <formula>LEFT(V174,LEN("S"))="S"</formula>
    </cfRule>
    <cfRule type="containsText" dxfId="5255" priority="2338" operator="containsText" text="D">
      <formula>NOT(ISERROR(SEARCH("D",V174)))</formula>
    </cfRule>
    <cfRule type="cellIs" dxfId="5254" priority="2339" operator="equal">
      <formula>1</formula>
    </cfRule>
  </conditionalFormatting>
  <conditionalFormatting sqref="V174">
    <cfRule type="expression" dxfId="5253" priority="2340">
      <formula>$E174="sob"</formula>
    </cfRule>
    <cfRule type="expression" dxfId="5252" priority="2341">
      <formula>$E174="nie"</formula>
    </cfRule>
  </conditionalFormatting>
  <conditionalFormatting sqref="V174">
    <cfRule type="timePeriod" dxfId="5251" priority="2336" timePeriod="today">
      <formula>FLOOR(V174,1)=TODAY()</formula>
    </cfRule>
  </conditionalFormatting>
  <conditionalFormatting sqref="V174">
    <cfRule type="cellIs" dxfId="5250" priority="2335" operator="equal">
      <formula>2</formula>
    </cfRule>
  </conditionalFormatting>
  <conditionalFormatting sqref="V174">
    <cfRule type="cellIs" dxfId="5249" priority="2334" operator="equal">
      <formula>3</formula>
    </cfRule>
  </conditionalFormatting>
  <conditionalFormatting sqref="V176">
    <cfRule type="beginsWith" dxfId="5248" priority="2329" operator="beginsWith" text="S">
      <formula>LEFT(V176,LEN("S"))="S"</formula>
    </cfRule>
    <cfRule type="containsText" dxfId="5247" priority="2330" operator="containsText" text="D">
      <formula>NOT(ISERROR(SEARCH("D",V176)))</formula>
    </cfRule>
    <cfRule type="cellIs" dxfId="5246" priority="2331" operator="equal">
      <formula>1</formula>
    </cfRule>
  </conditionalFormatting>
  <conditionalFormatting sqref="V176">
    <cfRule type="expression" dxfId="5245" priority="2332">
      <formula>$E176="sob"</formula>
    </cfRule>
    <cfRule type="expression" dxfId="5244" priority="2333">
      <formula>$E176="nie"</formula>
    </cfRule>
  </conditionalFormatting>
  <conditionalFormatting sqref="V176">
    <cfRule type="timePeriod" dxfId="5243" priority="2328" timePeriod="today">
      <formula>FLOOR(V176,1)=TODAY()</formula>
    </cfRule>
  </conditionalFormatting>
  <conditionalFormatting sqref="V176">
    <cfRule type="cellIs" dxfId="5242" priority="2327" operator="equal">
      <formula>2</formula>
    </cfRule>
  </conditionalFormatting>
  <conditionalFormatting sqref="V176">
    <cfRule type="cellIs" dxfId="5241" priority="2326" operator="equal">
      <formula>3</formula>
    </cfRule>
  </conditionalFormatting>
  <conditionalFormatting sqref="V175">
    <cfRule type="beginsWith" dxfId="5240" priority="2321" operator="beginsWith" text="S">
      <formula>LEFT(V175,LEN("S"))="S"</formula>
    </cfRule>
    <cfRule type="containsText" dxfId="5239" priority="2322" operator="containsText" text="D">
      <formula>NOT(ISERROR(SEARCH("D",V175)))</formula>
    </cfRule>
    <cfRule type="cellIs" dxfId="5238" priority="2323" operator="equal">
      <formula>1</formula>
    </cfRule>
  </conditionalFormatting>
  <conditionalFormatting sqref="V175">
    <cfRule type="expression" dxfId="5237" priority="2324">
      <formula>$E175="sob"</formula>
    </cfRule>
    <cfRule type="expression" dxfId="5236" priority="2325">
      <formula>$E175="nie"</formula>
    </cfRule>
  </conditionalFormatting>
  <conditionalFormatting sqref="V175">
    <cfRule type="timePeriod" dxfId="5235" priority="2320" timePeriod="today">
      <formula>FLOOR(V175,1)=TODAY()</formula>
    </cfRule>
  </conditionalFormatting>
  <conditionalFormatting sqref="V175">
    <cfRule type="cellIs" dxfId="5234" priority="2319" operator="equal">
      <formula>2</formula>
    </cfRule>
  </conditionalFormatting>
  <conditionalFormatting sqref="V175">
    <cfRule type="cellIs" dxfId="5233" priority="2318" operator="equal">
      <formula>3</formula>
    </cfRule>
  </conditionalFormatting>
  <conditionalFormatting sqref="V178">
    <cfRule type="beginsWith" dxfId="5232" priority="2313" operator="beginsWith" text="S">
      <formula>LEFT(V178,LEN("S"))="S"</formula>
    </cfRule>
    <cfRule type="containsText" dxfId="5231" priority="2314" operator="containsText" text="D">
      <formula>NOT(ISERROR(SEARCH("D",V178)))</formula>
    </cfRule>
    <cfRule type="cellIs" dxfId="5230" priority="2315" operator="equal">
      <formula>1</formula>
    </cfRule>
  </conditionalFormatting>
  <conditionalFormatting sqref="V178">
    <cfRule type="expression" dxfId="5229" priority="2316">
      <formula>$E178="sob"</formula>
    </cfRule>
    <cfRule type="expression" dxfId="5228" priority="2317">
      <formula>$E178="nie"</formula>
    </cfRule>
  </conditionalFormatting>
  <conditionalFormatting sqref="V178">
    <cfRule type="timePeriod" dxfId="5227" priority="2312" timePeriod="today">
      <formula>FLOOR(V178,1)=TODAY()</formula>
    </cfRule>
  </conditionalFormatting>
  <conditionalFormatting sqref="V178">
    <cfRule type="cellIs" dxfId="5226" priority="2311" operator="equal">
      <formula>2</formula>
    </cfRule>
  </conditionalFormatting>
  <conditionalFormatting sqref="V178">
    <cfRule type="cellIs" dxfId="5225" priority="2310" operator="equal">
      <formula>3</formula>
    </cfRule>
  </conditionalFormatting>
  <conditionalFormatting sqref="U177">
    <cfRule type="beginsWith" dxfId="5224" priority="2305" operator="beginsWith" text="S">
      <formula>LEFT(U177,LEN("S"))="S"</formula>
    </cfRule>
    <cfRule type="containsText" dxfId="5223" priority="2306" operator="containsText" text="D">
      <formula>NOT(ISERROR(SEARCH("D",U177)))</formula>
    </cfRule>
    <cfRule type="cellIs" dxfId="5222" priority="2307" operator="equal">
      <formula>1</formula>
    </cfRule>
  </conditionalFormatting>
  <conditionalFormatting sqref="U177">
    <cfRule type="expression" dxfId="5221" priority="2308">
      <formula>$E177="sob"</formula>
    </cfRule>
    <cfRule type="expression" dxfId="5220" priority="2309">
      <formula>$E177="nie"</formula>
    </cfRule>
  </conditionalFormatting>
  <conditionalFormatting sqref="U177">
    <cfRule type="timePeriod" dxfId="5219" priority="2304" timePeriod="today">
      <formula>FLOOR(U177,1)=TODAY()</formula>
    </cfRule>
  </conditionalFormatting>
  <conditionalFormatting sqref="U177">
    <cfRule type="cellIs" dxfId="5218" priority="2303" operator="equal">
      <formula>2</formula>
    </cfRule>
  </conditionalFormatting>
  <conditionalFormatting sqref="U177">
    <cfRule type="cellIs" dxfId="5217" priority="2302" operator="equal">
      <formula>3</formula>
    </cfRule>
  </conditionalFormatting>
  <conditionalFormatting sqref="U174">
    <cfRule type="beginsWith" dxfId="5216" priority="2297" operator="beginsWith" text="S">
      <formula>LEFT(U174,LEN("S"))="S"</formula>
    </cfRule>
    <cfRule type="containsText" dxfId="5215" priority="2298" operator="containsText" text="D">
      <formula>NOT(ISERROR(SEARCH("D",U174)))</formula>
    </cfRule>
    <cfRule type="cellIs" dxfId="5214" priority="2299" operator="equal">
      <formula>1</formula>
    </cfRule>
  </conditionalFormatting>
  <conditionalFormatting sqref="U174">
    <cfRule type="expression" dxfId="5213" priority="2300">
      <formula>$E174="sob"</formula>
    </cfRule>
    <cfRule type="expression" dxfId="5212" priority="2301">
      <formula>$E174="nie"</formula>
    </cfRule>
  </conditionalFormatting>
  <conditionalFormatting sqref="U174">
    <cfRule type="timePeriod" dxfId="5211" priority="2296" timePeriod="today">
      <formula>FLOOR(U174,1)=TODAY()</formula>
    </cfRule>
  </conditionalFormatting>
  <conditionalFormatting sqref="U174">
    <cfRule type="cellIs" dxfId="5210" priority="2295" operator="equal">
      <formula>2</formula>
    </cfRule>
  </conditionalFormatting>
  <conditionalFormatting sqref="U174">
    <cfRule type="cellIs" dxfId="5209" priority="2294" operator="equal">
      <formula>3</formula>
    </cfRule>
  </conditionalFormatting>
  <conditionalFormatting sqref="U175">
    <cfRule type="beginsWith" dxfId="5208" priority="2289" operator="beginsWith" text="S">
      <formula>LEFT(U175,LEN("S"))="S"</formula>
    </cfRule>
    <cfRule type="containsText" dxfId="5207" priority="2290" operator="containsText" text="D">
      <formula>NOT(ISERROR(SEARCH("D",U175)))</formula>
    </cfRule>
    <cfRule type="cellIs" dxfId="5206" priority="2291" operator="equal">
      <formula>1</formula>
    </cfRule>
  </conditionalFormatting>
  <conditionalFormatting sqref="U175">
    <cfRule type="expression" dxfId="5205" priority="2292">
      <formula>$E175="sob"</formula>
    </cfRule>
    <cfRule type="expression" dxfId="5204" priority="2293">
      <formula>$E175="nie"</formula>
    </cfRule>
  </conditionalFormatting>
  <conditionalFormatting sqref="U175">
    <cfRule type="timePeriod" dxfId="5203" priority="2288" timePeriod="today">
      <formula>FLOOR(U175,1)=TODAY()</formula>
    </cfRule>
  </conditionalFormatting>
  <conditionalFormatting sqref="U175">
    <cfRule type="cellIs" dxfId="5202" priority="2287" operator="equal">
      <formula>2</formula>
    </cfRule>
  </conditionalFormatting>
  <conditionalFormatting sqref="U175">
    <cfRule type="cellIs" dxfId="5201" priority="2286" operator="equal">
      <formula>3</formula>
    </cfRule>
  </conditionalFormatting>
  <conditionalFormatting sqref="U176">
    <cfRule type="beginsWith" dxfId="5200" priority="2281" operator="beginsWith" text="S">
      <formula>LEFT(U176,LEN("S"))="S"</formula>
    </cfRule>
    <cfRule type="containsText" dxfId="5199" priority="2282" operator="containsText" text="D">
      <formula>NOT(ISERROR(SEARCH("D",U176)))</formula>
    </cfRule>
    <cfRule type="cellIs" dxfId="5198" priority="2283" operator="equal">
      <formula>1</formula>
    </cfRule>
  </conditionalFormatting>
  <conditionalFormatting sqref="U176">
    <cfRule type="expression" dxfId="5197" priority="2284">
      <formula>$E176="sob"</formula>
    </cfRule>
    <cfRule type="expression" dxfId="5196" priority="2285">
      <formula>$E176="nie"</formula>
    </cfRule>
  </conditionalFormatting>
  <conditionalFormatting sqref="U176">
    <cfRule type="timePeriod" dxfId="5195" priority="2280" timePeriod="today">
      <formula>FLOOR(U176,1)=TODAY()</formula>
    </cfRule>
  </conditionalFormatting>
  <conditionalFormatting sqref="U176">
    <cfRule type="cellIs" dxfId="5194" priority="2279" operator="equal">
      <formula>2</formula>
    </cfRule>
  </conditionalFormatting>
  <conditionalFormatting sqref="U176">
    <cfRule type="cellIs" dxfId="5193" priority="2278" operator="equal">
      <formula>3</formula>
    </cfRule>
  </conditionalFormatting>
  <conditionalFormatting sqref="U178">
    <cfRule type="beginsWith" dxfId="5192" priority="2273" operator="beginsWith" text="S">
      <formula>LEFT(U178,LEN("S"))="S"</formula>
    </cfRule>
    <cfRule type="containsText" dxfId="5191" priority="2274" operator="containsText" text="D">
      <formula>NOT(ISERROR(SEARCH("D",U178)))</formula>
    </cfRule>
    <cfRule type="cellIs" dxfId="5190" priority="2275" operator="equal">
      <formula>1</formula>
    </cfRule>
  </conditionalFormatting>
  <conditionalFormatting sqref="U178">
    <cfRule type="expression" dxfId="5189" priority="2276">
      <formula>$E178="sob"</formula>
    </cfRule>
    <cfRule type="expression" dxfId="5188" priority="2277">
      <formula>$E178="nie"</formula>
    </cfRule>
  </conditionalFormatting>
  <conditionalFormatting sqref="U178">
    <cfRule type="timePeriod" dxfId="5187" priority="2272" timePeriod="today">
      <formula>FLOOR(U178,1)=TODAY()</formula>
    </cfRule>
  </conditionalFormatting>
  <conditionalFormatting sqref="U178">
    <cfRule type="cellIs" dxfId="5186" priority="2271" operator="equal">
      <formula>2</formula>
    </cfRule>
  </conditionalFormatting>
  <conditionalFormatting sqref="U178">
    <cfRule type="cellIs" dxfId="5185" priority="2270" operator="equal">
      <formula>3</formula>
    </cfRule>
  </conditionalFormatting>
  <conditionalFormatting sqref="V181:V185">
    <cfRule type="beginsWith" dxfId="5184" priority="2265" operator="beginsWith" text="S">
      <formula>LEFT(V181,LEN("S"))="S"</formula>
    </cfRule>
    <cfRule type="containsText" dxfId="5183" priority="2266" operator="containsText" text="D">
      <formula>NOT(ISERROR(SEARCH("D",V181)))</formula>
    </cfRule>
    <cfRule type="cellIs" dxfId="5182" priority="2267" operator="equal">
      <formula>1</formula>
    </cfRule>
  </conditionalFormatting>
  <conditionalFormatting sqref="V181:V185">
    <cfRule type="expression" dxfId="5181" priority="2268">
      <formula>$E181="sob"</formula>
    </cfRule>
    <cfRule type="expression" dxfId="5180" priority="2269">
      <formula>$E181="nie"</formula>
    </cfRule>
  </conditionalFormatting>
  <conditionalFormatting sqref="V181:V185">
    <cfRule type="timePeriod" dxfId="5179" priority="2264" timePeriod="today">
      <formula>FLOOR(V181,1)=TODAY()</formula>
    </cfRule>
  </conditionalFormatting>
  <conditionalFormatting sqref="V181:V185">
    <cfRule type="cellIs" dxfId="5178" priority="2263" operator="equal">
      <formula>2</formula>
    </cfRule>
  </conditionalFormatting>
  <conditionalFormatting sqref="V181:V185">
    <cfRule type="cellIs" dxfId="5177" priority="2262" operator="equal">
      <formula>3</formula>
    </cfRule>
  </conditionalFormatting>
  <conditionalFormatting sqref="M174:M178">
    <cfRule type="beginsWith" dxfId="5176" priority="2257" operator="beginsWith" text="S">
      <formula>LEFT(M174,LEN("S"))="S"</formula>
    </cfRule>
    <cfRule type="containsText" dxfId="5175" priority="2258" operator="containsText" text="D">
      <formula>NOT(ISERROR(SEARCH("D",M174)))</formula>
    </cfRule>
    <cfRule type="cellIs" dxfId="5174" priority="2259" operator="equal">
      <formula>1</formula>
    </cfRule>
  </conditionalFormatting>
  <conditionalFormatting sqref="M174:M178">
    <cfRule type="expression" dxfId="5173" priority="2260">
      <formula>$E174="sob"</formula>
    </cfRule>
    <cfRule type="expression" dxfId="5172" priority="2261">
      <formula>$E174="nie"</formula>
    </cfRule>
  </conditionalFormatting>
  <conditionalFormatting sqref="M174:M178">
    <cfRule type="timePeriod" dxfId="5171" priority="2256" timePeriod="today">
      <formula>FLOOR(M174,1)=TODAY()</formula>
    </cfRule>
  </conditionalFormatting>
  <conditionalFormatting sqref="M174:M178">
    <cfRule type="cellIs" dxfId="5170" priority="2255" operator="equal">
      <formula>2</formula>
    </cfRule>
  </conditionalFormatting>
  <conditionalFormatting sqref="M174:M178">
    <cfRule type="cellIs" dxfId="5169" priority="2254" operator="equal">
      <formula>3</formula>
    </cfRule>
  </conditionalFormatting>
  <conditionalFormatting sqref="M181:M185">
    <cfRule type="beginsWith" dxfId="5168" priority="2249" operator="beginsWith" text="S">
      <formula>LEFT(M181,LEN("S"))="S"</formula>
    </cfRule>
    <cfRule type="containsText" dxfId="5167" priority="2250" operator="containsText" text="D">
      <formula>NOT(ISERROR(SEARCH("D",M181)))</formula>
    </cfRule>
    <cfRule type="cellIs" dxfId="5166" priority="2251" operator="equal">
      <formula>1</formula>
    </cfRule>
  </conditionalFormatting>
  <conditionalFormatting sqref="M181:M185">
    <cfRule type="expression" dxfId="5165" priority="2252">
      <formula>$E181="sob"</formula>
    </cfRule>
    <cfRule type="expression" dxfId="5164" priority="2253">
      <formula>$E181="nie"</formula>
    </cfRule>
  </conditionalFormatting>
  <conditionalFormatting sqref="M181:M185">
    <cfRule type="timePeriod" dxfId="5163" priority="2248" timePeriod="today">
      <formula>FLOOR(M181,1)=TODAY()</formula>
    </cfRule>
  </conditionalFormatting>
  <conditionalFormatting sqref="M181:M185">
    <cfRule type="cellIs" dxfId="5162" priority="2247" operator="equal">
      <formula>2</formula>
    </cfRule>
  </conditionalFormatting>
  <conditionalFormatting sqref="M181:M185">
    <cfRule type="cellIs" dxfId="5161" priority="2246" operator="equal">
      <formula>3</formula>
    </cfRule>
  </conditionalFormatting>
  <conditionalFormatting sqref="S178">
    <cfRule type="beginsWith" dxfId="5160" priority="2241" operator="beginsWith" text="S">
      <formula>LEFT(S178,LEN("S"))="S"</formula>
    </cfRule>
    <cfRule type="containsText" dxfId="5159" priority="2242" operator="containsText" text="D">
      <formula>NOT(ISERROR(SEARCH("D",S178)))</formula>
    </cfRule>
    <cfRule type="cellIs" dxfId="5158" priority="2243" operator="equal">
      <formula>1</formula>
    </cfRule>
  </conditionalFormatting>
  <conditionalFormatting sqref="S178">
    <cfRule type="expression" dxfId="5157" priority="2244">
      <formula>$E178="sob"</formula>
    </cfRule>
    <cfRule type="expression" dxfId="5156" priority="2245">
      <formula>$E178="nie"</formula>
    </cfRule>
  </conditionalFormatting>
  <conditionalFormatting sqref="S178">
    <cfRule type="timePeriod" dxfId="5155" priority="2240" timePeriod="today">
      <formula>FLOOR(S178,1)=TODAY()</formula>
    </cfRule>
  </conditionalFormatting>
  <conditionalFormatting sqref="S178">
    <cfRule type="cellIs" dxfId="5154" priority="2239" operator="equal">
      <formula>2</formula>
    </cfRule>
  </conditionalFormatting>
  <conditionalFormatting sqref="S178">
    <cfRule type="cellIs" dxfId="5153" priority="2238" operator="equal">
      <formula>3</formula>
    </cfRule>
  </conditionalFormatting>
  <conditionalFormatting sqref="S181:S185">
    <cfRule type="beginsWith" dxfId="5152" priority="2233" operator="beginsWith" text="S">
      <formula>LEFT(S181,LEN("S"))="S"</formula>
    </cfRule>
    <cfRule type="containsText" dxfId="5151" priority="2234" operator="containsText" text="D">
      <formula>NOT(ISERROR(SEARCH("D",S181)))</formula>
    </cfRule>
    <cfRule type="cellIs" dxfId="5150" priority="2235" operator="equal">
      <formula>1</formula>
    </cfRule>
  </conditionalFormatting>
  <conditionalFormatting sqref="S181:S185">
    <cfRule type="expression" dxfId="5149" priority="2236">
      <formula>$E181="sob"</formula>
    </cfRule>
    <cfRule type="expression" dxfId="5148" priority="2237">
      <formula>$E181="nie"</formula>
    </cfRule>
  </conditionalFormatting>
  <conditionalFormatting sqref="S181:S185">
    <cfRule type="timePeriod" dxfId="5147" priority="2232" timePeriod="today">
      <formula>FLOOR(S181,1)=TODAY()</formula>
    </cfRule>
  </conditionalFormatting>
  <conditionalFormatting sqref="S181:S185">
    <cfRule type="cellIs" dxfId="5146" priority="2231" operator="equal">
      <formula>2</formula>
    </cfRule>
  </conditionalFormatting>
  <conditionalFormatting sqref="S181:S185">
    <cfRule type="cellIs" dxfId="5145" priority="2230" operator="equal">
      <formula>3</formula>
    </cfRule>
  </conditionalFormatting>
  <conditionalFormatting sqref="S188:S192">
    <cfRule type="beginsWith" dxfId="5144" priority="2225" operator="beginsWith" text="S">
      <formula>LEFT(S188,LEN("S"))="S"</formula>
    </cfRule>
    <cfRule type="containsText" dxfId="5143" priority="2226" operator="containsText" text="D">
      <formula>NOT(ISERROR(SEARCH("D",S188)))</formula>
    </cfRule>
    <cfRule type="cellIs" dxfId="5142" priority="2227" operator="equal">
      <formula>1</formula>
    </cfRule>
  </conditionalFormatting>
  <conditionalFormatting sqref="S188:S192">
    <cfRule type="expression" dxfId="5141" priority="2228">
      <formula>$E188="sob"</formula>
    </cfRule>
    <cfRule type="expression" dxfId="5140" priority="2229">
      <formula>$E188="nie"</formula>
    </cfRule>
  </conditionalFormatting>
  <conditionalFormatting sqref="S188:S192">
    <cfRule type="timePeriod" dxfId="5139" priority="2224" timePeriod="today">
      <formula>FLOOR(S188,1)=TODAY()</formula>
    </cfRule>
  </conditionalFormatting>
  <conditionalFormatting sqref="S188:S192">
    <cfRule type="cellIs" dxfId="5138" priority="2223" operator="equal">
      <formula>2</formula>
    </cfRule>
  </conditionalFormatting>
  <conditionalFormatting sqref="S188:S192">
    <cfRule type="cellIs" dxfId="5137" priority="2222" operator="equal">
      <formula>3</formula>
    </cfRule>
  </conditionalFormatting>
  <conditionalFormatting sqref="S196:S199">
    <cfRule type="beginsWith" dxfId="5136" priority="2217" operator="beginsWith" text="S">
      <formula>LEFT(S196,LEN("S"))="S"</formula>
    </cfRule>
    <cfRule type="containsText" dxfId="5135" priority="2218" operator="containsText" text="D">
      <formula>NOT(ISERROR(SEARCH("D",S196)))</formula>
    </cfRule>
    <cfRule type="cellIs" dxfId="5134" priority="2219" operator="equal">
      <formula>1</formula>
    </cfRule>
  </conditionalFormatting>
  <conditionalFormatting sqref="S196:S199">
    <cfRule type="expression" dxfId="5133" priority="2220">
      <formula>$E196="sob"</formula>
    </cfRule>
    <cfRule type="expression" dxfId="5132" priority="2221">
      <formula>$E196="nie"</formula>
    </cfRule>
  </conditionalFormatting>
  <conditionalFormatting sqref="S196:S199">
    <cfRule type="timePeriod" dxfId="5131" priority="2216" timePeriod="today">
      <formula>FLOOR(S196,1)=TODAY()</formula>
    </cfRule>
  </conditionalFormatting>
  <conditionalFormatting sqref="S196:S199">
    <cfRule type="cellIs" dxfId="5130" priority="2215" operator="equal">
      <formula>2</formula>
    </cfRule>
  </conditionalFormatting>
  <conditionalFormatting sqref="S196:S199">
    <cfRule type="cellIs" dxfId="5129" priority="2214" operator="equal">
      <formula>3</formula>
    </cfRule>
  </conditionalFormatting>
  <conditionalFormatting sqref="S209:S213">
    <cfRule type="beginsWith" dxfId="5128" priority="2209" operator="beginsWith" text="S">
      <formula>LEFT(S209,LEN("S"))="S"</formula>
    </cfRule>
    <cfRule type="containsText" dxfId="5127" priority="2210" operator="containsText" text="D">
      <formula>NOT(ISERROR(SEARCH("D",S209)))</formula>
    </cfRule>
    <cfRule type="cellIs" dxfId="5126" priority="2211" operator="equal">
      <formula>1</formula>
    </cfRule>
  </conditionalFormatting>
  <conditionalFormatting sqref="S209:S213">
    <cfRule type="expression" dxfId="5125" priority="2212">
      <formula>$E209="sob"</formula>
    </cfRule>
    <cfRule type="expression" dxfId="5124" priority="2213">
      <formula>$E209="nie"</formula>
    </cfRule>
  </conditionalFormatting>
  <conditionalFormatting sqref="S209:S213">
    <cfRule type="timePeriod" dxfId="5123" priority="2208" timePeriod="today">
      <formula>FLOOR(S209,1)=TODAY()</formula>
    </cfRule>
  </conditionalFormatting>
  <conditionalFormatting sqref="S209:S213">
    <cfRule type="cellIs" dxfId="5122" priority="2207" operator="equal">
      <formula>2</formula>
    </cfRule>
  </conditionalFormatting>
  <conditionalFormatting sqref="S209:S213">
    <cfRule type="cellIs" dxfId="5121" priority="2206" operator="equal">
      <formula>3</formula>
    </cfRule>
  </conditionalFormatting>
  <conditionalFormatting sqref="U181:U183">
    <cfRule type="beginsWith" dxfId="5120" priority="2201" operator="beginsWith" text="S">
      <formula>LEFT(U181,LEN("S"))="S"</formula>
    </cfRule>
    <cfRule type="containsText" dxfId="5119" priority="2202" operator="containsText" text="D">
      <formula>NOT(ISERROR(SEARCH("D",U181)))</formula>
    </cfRule>
    <cfRule type="cellIs" dxfId="5118" priority="2203" operator="equal">
      <formula>1</formula>
    </cfRule>
  </conditionalFormatting>
  <conditionalFormatting sqref="U181:U183">
    <cfRule type="expression" dxfId="5117" priority="2204">
      <formula>$E181="sob"</formula>
    </cfRule>
    <cfRule type="expression" dxfId="5116" priority="2205">
      <formula>$E181="nie"</formula>
    </cfRule>
  </conditionalFormatting>
  <conditionalFormatting sqref="U181:U183">
    <cfRule type="timePeriod" dxfId="5115" priority="2200" timePeriod="today">
      <formula>FLOOR(U181,1)=TODAY()</formula>
    </cfRule>
  </conditionalFormatting>
  <conditionalFormatting sqref="U181:U183">
    <cfRule type="cellIs" dxfId="5114" priority="2199" operator="equal">
      <formula>2</formula>
    </cfRule>
  </conditionalFormatting>
  <conditionalFormatting sqref="U181:U183">
    <cfRule type="cellIs" dxfId="5113" priority="2198" operator="equal">
      <formula>3</formula>
    </cfRule>
  </conditionalFormatting>
  <conditionalFormatting sqref="U184">
    <cfRule type="beginsWith" dxfId="5112" priority="2193" operator="beginsWith" text="S">
      <formula>LEFT(U184,LEN("S"))="S"</formula>
    </cfRule>
    <cfRule type="containsText" dxfId="5111" priority="2194" operator="containsText" text="D">
      <formula>NOT(ISERROR(SEARCH("D",U184)))</formula>
    </cfRule>
    <cfRule type="cellIs" dxfId="5110" priority="2195" operator="equal">
      <formula>1</formula>
    </cfRule>
  </conditionalFormatting>
  <conditionalFormatting sqref="U184">
    <cfRule type="expression" dxfId="5109" priority="2196">
      <formula>$E184="sob"</formula>
    </cfRule>
    <cfRule type="expression" dxfId="5108" priority="2197">
      <formula>$E184="nie"</formula>
    </cfRule>
  </conditionalFormatting>
  <conditionalFormatting sqref="U184">
    <cfRule type="timePeriod" dxfId="5107" priority="2192" timePeriod="today">
      <formula>FLOOR(U184,1)=TODAY()</formula>
    </cfRule>
  </conditionalFormatting>
  <conditionalFormatting sqref="U184">
    <cfRule type="cellIs" dxfId="5106" priority="2191" operator="equal">
      <formula>2</formula>
    </cfRule>
  </conditionalFormatting>
  <conditionalFormatting sqref="U184">
    <cfRule type="cellIs" dxfId="5105" priority="2190" operator="equal">
      <formula>3</formula>
    </cfRule>
  </conditionalFormatting>
  <conditionalFormatting sqref="U185">
    <cfRule type="beginsWith" dxfId="5104" priority="2185" operator="beginsWith" text="S">
      <formula>LEFT(U185,LEN("S"))="S"</formula>
    </cfRule>
    <cfRule type="containsText" dxfId="5103" priority="2186" operator="containsText" text="D">
      <formula>NOT(ISERROR(SEARCH("D",U185)))</formula>
    </cfRule>
    <cfRule type="cellIs" dxfId="5102" priority="2187" operator="equal">
      <formula>1</formula>
    </cfRule>
  </conditionalFormatting>
  <conditionalFormatting sqref="U185">
    <cfRule type="expression" dxfId="5101" priority="2188">
      <formula>$E185="sob"</formula>
    </cfRule>
    <cfRule type="expression" dxfId="5100" priority="2189">
      <formula>$E185="nie"</formula>
    </cfRule>
  </conditionalFormatting>
  <conditionalFormatting sqref="U185">
    <cfRule type="timePeriod" dxfId="5099" priority="2184" timePeriod="today">
      <formula>FLOOR(U185,1)=TODAY()</formula>
    </cfRule>
  </conditionalFormatting>
  <conditionalFormatting sqref="U185">
    <cfRule type="cellIs" dxfId="5098" priority="2183" operator="equal">
      <formula>2</formula>
    </cfRule>
  </conditionalFormatting>
  <conditionalFormatting sqref="U185">
    <cfRule type="cellIs" dxfId="5097" priority="2182" operator="equal">
      <formula>3</formula>
    </cfRule>
  </conditionalFormatting>
  <conditionalFormatting sqref="AD167:AD169">
    <cfRule type="beginsWith" dxfId="5096" priority="2177" operator="beginsWith" text="S">
      <formula>LEFT(AD167,LEN("S"))="S"</formula>
    </cfRule>
    <cfRule type="containsText" dxfId="5095" priority="2178" operator="containsText" text="D">
      <formula>NOT(ISERROR(SEARCH("D",AD167)))</formula>
    </cfRule>
    <cfRule type="cellIs" dxfId="5094" priority="2179" operator="equal">
      <formula>1</formula>
    </cfRule>
  </conditionalFormatting>
  <conditionalFormatting sqref="AD167:AD169">
    <cfRule type="expression" dxfId="5093" priority="2180">
      <formula>$E167="sob"</formula>
    </cfRule>
    <cfRule type="expression" dxfId="5092" priority="2181">
      <formula>$E167="nie"</formula>
    </cfRule>
  </conditionalFormatting>
  <conditionalFormatting sqref="AD167:AD169">
    <cfRule type="timePeriod" dxfId="5091" priority="2176" timePeriod="today">
      <formula>FLOOR(AD167,1)=TODAY()</formula>
    </cfRule>
  </conditionalFormatting>
  <conditionalFormatting sqref="AD167:AD169">
    <cfRule type="cellIs" dxfId="5090" priority="2175" operator="equal">
      <formula>2</formula>
    </cfRule>
  </conditionalFormatting>
  <conditionalFormatting sqref="AD167:AD169">
    <cfRule type="cellIs" dxfId="5089" priority="2174" operator="equal">
      <formula>3</formula>
    </cfRule>
  </conditionalFormatting>
  <conditionalFormatting sqref="AD171">
    <cfRule type="beginsWith" dxfId="5088" priority="2169" operator="beginsWith" text="S">
      <formula>LEFT(AD171,LEN("S"))="S"</formula>
    </cfRule>
    <cfRule type="containsText" dxfId="5087" priority="2170" operator="containsText" text="D">
      <formula>NOT(ISERROR(SEARCH("D",AD171)))</formula>
    </cfRule>
    <cfRule type="cellIs" dxfId="5086" priority="2171" operator="equal">
      <formula>1</formula>
    </cfRule>
  </conditionalFormatting>
  <conditionalFormatting sqref="AD171">
    <cfRule type="expression" dxfId="5085" priority="2172">
      <formula>$E171="sob"</formula>
    </cfRule>
    <cfRule type="expression" dxfId="5084" priority="2173">
      <formula>$E171="nie"</formula>
    </cfRule>
  </conditionalFormatting>
  <conditionalFormatting sqref="AD171">
    <cfRule type="timePeriod" dxfId="5083" priority="2168" timePeriod="today">
      <formula>FLOOR(AD171,1)=TODAY()</formula>
    </cfRule>
  </conditionalFormatting>
  <conditionalFormatting sqref="AD171">
    <cfRule type="cellIs" dxfId="5082" priority="2167" operator="equal">
      <formula>2</formula>
    </cfRule>
  </conditionalFormatting>
  <conditionalFormatting sqref="AD171">
    <cfRule type="cellIs" dxfId="5081" priority="2166" operator="equal">
      <formula>3</formula>
    </cfRule>
  </conditionalFormatting>
  <conditionalFormatting sqref="AD174:AD178">
    <cfRule type="beginsWith" dxfId="5080" priority="2161" operator="beginsWith" text="S">
      <formula>LEFT(AD174,LEN("S"))="S"</formula>
    </cfRule>
    <cfRule type="containsText" dxfId="5079" priority="2162" operator="containsText" text="D">
      <formula>NOT(ISERROR(SEARCH("D",AD174)))</formula>
    </cfRule>
    <cfRule type="cellIs" dxfId="5078" priority="2163" operator="equal">
      <formula>1</formula>
    </cfRule>
  </conditionalFormatting>
  <conditionalFormatting sqref="AD174:AD178">
    <cfRule type="expression" dxfId="5077" priority="2164">
      <formula>$E174="sob"</formula>
    </cfRule>
    <cfRule type="expression" dxfId="5076" priority="2165">
      <formula>$E174="nie"</formula>
    </cfRule>
  </conditionalFormatting>
  <conditionalFormatting sqref="AD174:AD178">
    <cfRule type="timePeriod" dxfId="5075" priority="2160" timePeriod="today">
      <formula>FLOOR(AD174,1)=TODAY()</formula>
    </cfRule>
  </conditionalFormatting>
  <conditionalFormatting sqref="AD174:AD178">
    <cfRule type="cellIs" dxfId="5074" priority="2159" operator="equal">
      <formula>2</formula>
    </cfRule>
  </conditionalFormatting>
  <conditionalFormatting sqref="AD174:AD178">
    <cfRule type="cellIs" dxfId="5073" priority="2158" operator="equal">
      <formula>3</formula>
    </cfRule>
  </conditionalFormatting>
  <conditionalFormatting sqref="AD181:AD185">
    <cfRule type="beginsWith" dxfId="5072" priority="2153" operator="beginsWith" text="S">
      <formula>LEFT(AD181,LEN("S"))="S"</formula>
    </cfRule>
    <cfRule type="containsText" dxfId="5071" priority="2154" operator="containsText" text="D">
      <formula>NOT(ISERROR(SEARCH("D",AD181)))</formula>
    </cfRule>
    <cfRule type="cellIs" dxfId="5070" priority="2155" operator="equal">
      <formula>1</formula>
    </cfRule>
  </conditionalFormatting>
  <conditionalFormatting sqref="AD181:AD185">
    <cfRule type="expression" dxfId="5069" priority="2156">
      <formula>$E181="sob"</formula>
    </cfRule>
    <cfRule type="expression" dxfId="5068" priority="2157">
      <formula>$E181="nie"</formula>
    </cfRule>
  </conditionalFormatting>
  <conditionalFormatting sqref="AD181:AD185">
    <cfRule type="timePeriod" dxfId="5067" priority="2152" timePeriod="today">
      <formula>FLOOR(AD181,1)=TODAY()</formula>
    </cfRule>
  </conditionalFormatting>
  <conditionalFormatting sqref="AD181:AD185">
    <cfRule type="cellIs" dxfId="5066" priority="2151" operator="equal">
      <formula>2</formula>
    </cfRule>
  </conditionalFormatting>
  <conditionalFormatting sqref="AD181:AD185">
    <cfRule type="cellIs" dxfId="5065" priority="2150" operator="equal">
      <formula>3</formula>
    </cfRule>
  </conditionalFormatting>
  <conditionalFormatting sqref="AD188:AD192">
    <cfRule type="beginsWith" dxfId="5064" priority="2145" operator="beginsWith" text="S">
      <formula>LEFT(AD188,LEN("S"))="S"</formula>
    </cfRule>
    <cfRule type="containsText" dxfId="5063" priority="2146" operator="containsText" text="D">
      <formula>NOT(ISERROR(SEARCH("D",AD188)))</formula>
    </cfRule>
    <cfRule type="cellIs" dxfId="5062" priority="2147" operator="equal">
      <formula>1</formula>
    </cfRule>
  </conditionalFormatting>
  <conditionalFormatting sqref="AD188:AD192">
    <cfRule type="expression" dxfId="5061" priority="2148">
      <formula>$E188="sob"</formula>
    </cfRule>
    <cfRule type="expression" dxfId="5060" priority="2149">
      <formula>$E188="nie"</formula>
    </cfRule>
  </conditionalFormatting>
  <conditionalFormatting sqref="AD188:AD192">
    <cfRule type="timePeriod" dxfId="5059" priority="2144" timePeriod="today">
      <formula>FLOOR(AD188,1)=TODAY()</formula>
    </cfRule>
  </conditionalFormatting>
  <conditionalFormatting sqref="AD188:AD192">
    <cfRule type="cellIs" dxfId="5058" priority="2143" operator="equal">
      <formula>2</formula>
    </cfRule>
  </conditionalFormatting>
  <conditionalFormatting sqref="AD188:AD192">
    <cfRule type="cellIs" dxfId="5057" priority="2142" operator="equal">
      <formula>3</formula>
    </cfRule>
  </conditionalFormatting>
  <conditionalFormatting sqref="AD195:AD199">
    <cfRule type="beginsWith" dxfId="5056" priority="2137" operator="beginsWith" text="S">
      <formula>LEFT(AD195,LEN("S"))="S"</formula>
    </cfRule>
    <cfRule type="containsText" dxfId="5055" priority="2138" operator="containsText" text="D">
      <formula>NOT(ISERROR(SEARCH("D",AD195)))</formula>
    </cfRule>
    <cfRule type="cellIs" dxfId="5054" priority="2139" operator="equal">
      <formula>1</formula>
    </cfRule>
  </conditionalFormatting>
  <conditionalFormatting sqref="AD195:AD199">
    <cfRule type="expression" dxfId="5053" priority="2140">
      <formula>$E195="sob"</formula>
    </cfRule>
    <cfRule type="expression" dxfId="5052" priority="2141">
      <formula>$E195="nie"</formula>
    </cfRule>
  </conditionalFormatting>
  <conditionalFormatting sqref="AD195:AD199">
    <cfRule type="timePeriod" dxfId="5051" priority="2136" timePeriod="today">
      <formula>FLOOR(AD195,1)=TODAY()</formula>
    </cfRule>
  </conditionalFormatting>
  <conditionalFormatting sqref="AD195:AD199">
    <cfRule type="cellIs" dxfId="5050" priority="2135" operator="equal">
      <formula>2</formula>
    </cfRule>
  </conditionalFormatting>
  <conditionalFormatting sqref="AD195:AD199">
    <cfRule type="cellIs" dxfId="5049" priority="2134" operator="equal">
      <formula>3</formula>
    </cfRule>
  </conditionalFormatting>
  <conditionalFormatting sqref="AD202:AD206">
    <cfRule type="beginsWith" dxfId="5048" priority="2129" operator="beginsWith" text="S">
      <formula>LEFT(AD202,LEN("S"))="S"</formula>
    </cfRule>
    <cfRule type="containsText" dxfId="5047" priority="2130" operator="containsText" text="D">
      <formula>NOT(ISERROR(SEARCH("D",AD202)))</formula>
    </cfRule>
    <cfRule type="cellIs" dxfId="5046" priority="2131" operator="equal">
      <formula>1</formula>
    </cfRule>
  </conditionalFormatting>
  <conditionalFormatting sqref="AD202:AD206">
    <cfRule type="expression" dxfId="5045" priority="2132">
      <formula>$E202="sob"</formula>
    </cfRule>
    <cfRule type="expression" dxfId="5044" priority="2133">
      <formula>$E202="nie"</formula>
    </cfRule>
  </conditionalFormatting>
  <conditionalFormatting sqref="AD202:AD206">
    <cfRule type="timePeriod" dxfId="5043" priority="2128" timePeriod="today">
      <formula>FLOOR(AD202,1)=TODAY()</formula>
    </cfRule>
  </conditionalFormatting>
  <conditionalFormatting sqref="AD202:AD206">
    <cfRule type="cellIs" dxfId="5042" priority="2127" operator="equal">
      <formula>2</formula>
    </cfRule>
  </conditionalFormatting>
  <conditionalFormatting sqref="AD202:AD206">
    <cfRule type="cellIs" dxfId="5041" priority="2126" operator="equal">
      <formula>3</formula>
    </cfRule>
  </conditionalFormatting>
  <conditionalFormatting sqref="S202:S206">
    <cfRule type="beginsWith" dxfId="5040" priority="2121" operator="beginsWith" text="S">
      <formula>LEFT(S202,LEN("S"))="S"</formula>
    </cfRule>
    <cfRule type="containsText" dxfId="5039" priority="2122" operator="containsText" text="D">
      <formula>NOT(ISERROR(SEARCH("D",S202)))</formula>
    </cfRule>
    <cfRule type="cellIs" dxfId="5038" priority="2123" operator="equal">
      <formula>1</formula>
    </cfRule>
  </conditionalFormatting>
  <conditionalFormatting sqref="S202:S206">
    <cfRule type="expression" dxfId="5037" priority="2124">
      <formula>$E202="sob"</formula>
    </cfRule>
    <cfRule type="expression" dxfId="5036" priority="2125">
      <formula>$E202="nie"</formula>
    </cfRule>
  </conditionalFormatting>
  <conditionalFormatting sqref="S202:S206">
    <cfRule type="timePeriod" dxfId="5035" priority="2120" timePeriod="today">
      <formula>FLOOR(S202,1)=TODAY()</formula>
    </cfRule>
  </conditionalFormatting>
  <conditionalFormatting sqref="S202:S206">
    <cfRule type="cellIs" dxfId="5034" priority="2119" operator="equal">
      <formula>2</formula>
    </cfRule>
  </conditionalFormatting>
  <conditionalFormatting sqref="S202:S206">
    <cfRule type="cellIs" dxfId="5033" priority="2118" operator="equal">
      <formula>3</formula>
    </cfRule>
  </conditionalFormatting>
  <conditionalFormatting sqref="Z237:Z241">
    <cfRule type="beginsWith" dxfId="5032" priority="2113" operator="beginsWith" text="S">
      <formula>LEFT(Z237,LEN("S"))="S"</formula>
    </cfRule>
    <cfRule type="containsText" dxfId="5031" priority="2114" operator="containsText" text="D">
      <formula>NOT(ISERROR(SEARCH("D",Z237)))</formula>
    </cfRule>
    <cfRule type="cellIs" dxfId="5030" priority="2115" operator="equal">
      <formula>1</formula>
    </cfRule>
  </conditionalFormatting>
  <conditionalFormatting sqref="Z237:Z241">
    <cfRule type="expression" dxfId="5029" priority="2116">
      <formula>$E237="sob"</formula>
    </cfRule>
    <cfRule type="expression" dxfId="5028" priority="2117">
      <formula>$E237="nie"</formula>
    </cfRule>
  </conditionalFormatting>
  <conditionalFormatting sqref="Z237:Z241">
    <cfRule type="timePeriod" dxfId="5027" priority="2112" timePeriod="today">
      <formula>FLOOR(Z237,1)=TODAY()</formula>
    </cfRule>
  </conditionalFormatting>
  <conditionalFormatting sqref="Z237:Z241">
    <cfRule type="cellIs" dxfId="5026" priority="2111" operator="equal">
      <formula>2</formula>
    </cfRule>
  </conditionalFormatting>
  <conditionalFormatting sqref="Z237:Z241">
    <cfRule type="cellIs" dxfId="5025" priority="2110" operator="equal">
      <formula>3</formula>
    </cfRule>
  </conditionalFormatting>
  <conditionalFormatting sqref="Z258">
    <cfRule type="beginsWith" dxfId="5024" priority="2105" operator="beginsWith" text="S">
      <formula>LEFT(Z258,LEN("S"))="S"</formula>
    </cfRule>
    <cfRule type="containsText" dxfId="5023" priority="2106" operator="containsText" text="D">
      <formula>NOT(ISERROR(SEARCH("D",Z258)))</formula>
    </cfRule>
    <cfRule type="cellIs" dxfId="5022" priority="2107" operator="equal">
      <formula>1</formula>
    </cfRule>
  </conditionalFormatting>
  <conditionalFormatting sqref="Z258">
    <cfRule type="expression" dxfId="5021" priority="2108">
      <formula>$E258="sob"</formula>
    </cfRule>
    <cfRule type="expression" dxfId="5020" priority="2109">
      <formula>$E258="nie"</formula>
    </cfRule>
  </conditionalFormatting>
  <conditionalFormatting sqref="Z258">
    <cfRule type="timePeriod" dxfId="5019" priority="2104" timePeriod="today">
      <formula>FLOOR(Z258,1)=TODAY()</formula>
    </cfRule>
  </conditionalFormatting>
  <conditionalFormatting sqref="Z258">
    <cfRule type="cellIs" dxfId="5018" priority="2103" operator="equal">
      <formula>2</formula>
    </cfRule>
  </conditionalFormatting>
  <conditionalFormatting sqref="Z258">
    <cfRule type="cellIs" dxfId="5017" priority="2102" operator="equal">
      <formula>3</formula>
    </cfRule>
  </conditionalFormatting>
  <conditionalFormatting sqref="Z259">
    <cfRule type="beginsWith" dxfId="5016" priority="2097" operator="beginsWith" text="S">
      <formula>LEFT(Z259,LEN("S"))="S"</formula>
    </cfRule>
    <cfRule type="containsText" dxfId="5015" priority="2098" operator="containsText" text="D">
      <formula>NOT(ISERROR(SEARCH("D",Z259)))</formula>
    </cfRule>
    <cfRule type="cellIs" dxfId="5014" priority="2099" operator="equal">
      <formula>1</formula>
    </cfRule>
  </conditionalFormatting>
  <conditionalFormatting sqref="Z258:Z259">
    <cfRule type="expression" dxfId="5013" priority="2100">
      <formula>$E272="sob"</formula>
    </cfRule>
    <cfRule type="expression" dxfId="5012" priority="2101">
      <formula>$E272="nie"</formula>
    </cfRule>
  </conditionalFormatting>
  <conditionalFormatting sqref="Z259">
    <cfRule type="timePeriod" dxfId="5011" priority="2096" timePeriod="today">
      <formula>FLOOR(Z259,1)=TODAY()</formula>
    </cfRule>
  </conditionalFormatting>
  <conditionalFormatting sqref="Z259">
    <cfRule type="cellIs" dxfId="5010" priority="2095" operator="equal">
      <formula>2</formula>
    </cfRule>
  </conditionalFormatting>
  <conditionalFormatting sqref="Z259">
    <cfRule type="cellIs" dxfId="5009" priority="2094" operator="equal">
      <formula>3</formula>
    </cfRule>
  </conditionalFormatting>
  <conditionalFormatting sqref="Z260">
    <cfRule type="beginsWith" dxfId="5008" priority="2089" operator="beginsWith" text="S">
      <formula>LEFT(Z260,LEN("S"))="S"</formula>
    </cfRule>
    <cfRule type="containsText" dxfId="5007" priority="2090" operator="containsText" text="D">
      <formula>NOT(ISERROR(SEARCH("D",Z260)))</formula>
    </cfRule>
    <cfRule type="cellIs" dxfId="5006" priority="2091" operator="equal">
      <formula>1</formula>
    </cfRule>
  </conditionalFormatting>
  <conditionalFormatting sqref="Z260">
    <cfRule type="expression" dxfId="5005" priority="2092">
      <formula>$E274="sob"</formula>
    </cfRule>
    <cfRule type="expression" dxfId="5004" priority="2093">
      <formula>$E274="nie"</formula>
    </cfRule>
  </conditionalFormatting>
  <conditionalFormatting sqref="Z260">
    <cfRule type="timePeriod" dxfId="5003" priority="2088" timePeriod="today">
      <formula>FLOOR(Z260,1)=TODAY()</formula>
    </cfRule>
  </conditionalFormatting>
  <conditionalFormatting sqref="Z260">
    <cfRule type="cellIs" dxfId="5002" priority="2087" operator="equal">
      <formula>2</formula>
    </cfRule>
  </conditionalFormatting>
  <conditionalFormatting sqref="Z260">
    <cfRule type="cellIs" dxfId="5001" priority="2086" operator="equal">
      <formula>3</formula>
    </cfRule>
  </conditionalFormatting>
  <conditionalFormatting sqref="Z262">
    <cfRule type="beginsWith" dxfId="5000" priority="2081" operator="beginsWith" text="S">
      <formula>LEFT(Z262,LEN("S"))="S"</formula>
    </cfRule>
    <cfRule type="containsText" dxfId="4999" priority="2082" operator="containsText" text="D">
      <formula>NOT(ISERROR(SEARCH("D",Z262)))</formula>
    </cfRule>
    <cfRule type="cellIs" dxfId="4998" priority="2083" operator="equal">
      <formula>1</formula>
    </cfRule>
  </conditionalFormatting>
  <conditionalFormatting sqref="Z262">
    <cfRule type="expression" dxfId="4997" priority="2084">
      <formula>$E276="sob"</formula>
    </cfRule>
    <cfRule type="expression" dxfId="4996" priority="2085">
      <formula>$E276="nie"</formula>
    </cfRule>
  </conditionalFormatting>
  <conditionalFormatting sqref="Z262">
    <cfRule type="timePeriod" dxfId="4995" priority="2080" timePeriod="today">
      <formula>FLOOR(Z262,1)=TODAY()</formula>
    </cfRule>
  </conditionalFormatting>
  <conditionalFormatting sqref="Z262">
    <cfRule type="cellIs" dxfId="4994" priority="2079" operator="equal">
      <formula>2</formula>
    </cfRule>
  </conditionalFormatting>
  <conditionalFormatting sqref="Z262">
    <cfRule type="cellIs" dxfId="4993" priority="2078" operator="equal">
      <formula>3</formula>
    </cfRule>
  </conditionalFormatting>
  <conditionalFormatting sqref="Z262">
    <cfRule type="beginsWith" dxfId="4992" priority="2073" operator="beginsWith" text="S">
      <formula>LEFT(Z262,LEN("S"))="S"</formula>
    </cfRule>
    <cfRule type="containsText" dxfId="4991" priority="2074" operator="containsText" text="D">
      <formula>NOT(ISERROR(SEARCH("D",Z262)))</formula>
    </cfRule>
    <cfRule type="cellIs" dxfId="4990" priority="2075" operator="equal">
      <formula>1</formula>
    </cfRule>
  </conditionalFormatting>
  <conditionalFormatting sqref="Z262">
    <cfRule type="expression" dxfId="4989" priority="2076">
      <formula>$E276="sob"</formula>
    </cfRule>
    <cfRule type="expression" dxfId="4988" priority="2077">
      <formula>$E276="nie"</formula>
    </cfRule>
  </conditionalFormatting>
  <conditionalFormatting sqref="Z262">
    <cfRule type="timePeriod" dxfId="4987" priority="2072" timePeriod="today">
      <formula>FLOOR(Z262,1)=TODAY()</formula>
    </cfRule>
  </conditionalFormatting>
  <conditionalFormatting sqref="Z262">
    <cfRule type="cellIs" dxfId="4986" priority="2071" operator="equal">
      <formula>2</formula>
    </cfRule>
  </conditionalFormatting>
  <conditionalFormatting sqref="Z262">
    <cfRule type="cellIs" dxfId="4985" priority="2070" operator="equal">
      <formula>3</formula>
    </cfRule>
  </conditionalFormatting>
  <conditionalFormatting sqref="Z261">
    <cfRule type="beginsWith" dxfId="4984" priority="2065" operator="beginsWith" text="S">
      <formula>LEFT(Z261,LEN("S"))="S"</formula>
    </cfRule>
    <cfRule type="containsText" dxfId="4983" priority="2066" operator="containsText" text="D">
      <formula>NOT(ISERROR(SEARCH("D",Z261)))</formula>
    </cfRule>
    <cfRule type="cellIs" dxfId="4982" priority="2067" operator="equal">
      <formula>1</formula>
    </cfRule>
  </conditionalFormatting>
  <conditionalFormatting sqref="Z261">
    <cfRule type="expression" dxfId="4981" priority="2068">
      <formula>$E275="sob"</formula>
    </cfRule>
    <cfRule type="expression" dxfId="4980" priority="2069">
      <formula>$E275="nie"</formula>
    </cfRule>
  </conditionalFormatting>
  <conditionalFormatting sqref="Z261">
    <cfRule type="timePeriod" dxfId="4979" priority="2064" timePeriod="today">
      <formula>FLOOR(Z261,1)=TODAY()</formula>
    </cfRule>
  </conditionalFormatting>
  <conditionalFormatting sqref="Z261">
    <cfRule type="cellIs" dxfId="4978" priority="2063" operator="equal">
      <formula>2</formula>
    </cfRule>
  </conditionalFormatting>
  <conditionalFormatting sqref="Z261">
    <cfRule type="cellIs" dxfId="4977" priority="2062" operator="equal">
      <formula>3</formula>
    </cfRule>
  </conditionalFormatting>
  <conditionalFormatting sqref="Z261">
    <cfRule type="beginsWith" dxfId="4976" priority="2057" operator="beginsWith" text="S">
      <formula>LEFT(Z261,LEN("S"))="S"</formula>
    </cfRule>
    <cfRule type="containsText" dxfId="4975" priority="2058" operator="containsText" text="D">
      <formula>NOT(ISERROR(SEARCH("D",Z261)))</formula>
    </cfRule>
    <cfRule type="cellIs" dxfId="4974" priority="2059" operator="equal">
      <formula>1</formula>
    </cfRule>
  </conditionalFormatting>
  <conditionalFormatting sqref="Z261">
    <cfRule type="expression" dxfId="4973" priority="2060">
      <formula>$E275="sob"</formula>
    </cfRule>
    <cfRule type="expression" dxfId="4972" priority="2061">
      <formula>$E275="nie"</formula>
    </cfRule>
  </conditionalFormatting>
  <conditionalFormatting sqref="Z261">
    <cfRule type="timePeriod" dxfId="4971" priority="2056" timePeriod="today">
      <formula>FLOOR(Z261,1)=TODAY()</formula>
    </cfRule>
  </conditionalFormatting>
  <conditionalFormatting sqref="Z261">
    <cfRule type="cellIs" dxfId="4970" priority="2055" operator="equal">
      <formula>2</formula>
    </cfRule>
  </conditionalFormatting>
  <conditionalFormatting sqref="Z261">
    <cfRule type="cellIs" dxfId="4969" priority="2054" operator="equal">
      <formula>3</formula>
    </cfRule>
  </conditionalFormatting>
  <conditionalFormatting sqref="M307">
    <cfRule type="beginsWith" dxfId="4968" priority="2049" operator="beginsWith" text="S">
      <formula>LEFT(M307,LEN("S"))="S"</formula>
    </cfRule>
    <cfRule type="containsText" dxfId="4967" priority="2050" operator="containsText" text="D">
      <formula>NOT(ISERROR(SEARCH("D",M307)))</formula>
    </cfRule>
    <cfRule type="cellIs" dxfId="4966" priority="2051" operator="equal">
      <formula>1</formula>
    </cfRule>
  </conditionalFormatting>
  <conditionalFormatting sqref="M307">
    <cfRule type="expression" dxfId="4965" priority="2052">
      <formula>$E307="sob"</formula>
    </cfRule>
    <cfRule type="expression" dxfId="4964" priority="2053">
      <formula>$E307="nie"</formula>
    </cfRule>
  </conditionalFormatting>
  <conditionalFormatting sqref="M307">
    <cfRule type="timePeriod" dxfId="4963" priority="2048" timePeriod="today">
      <formula>FLOOR(M307,1)=TODAY()</formula>
    </cfRule>
  </conditionalFormatting>
  <conditionalFormatting sqref="M307">
    <cfRule type="cellIs" dxfId="4962" priority="2047" operator="equal">
      <formula>2</formula>
    </cfRule>
  </conditionalFormatting>
  <conditionalFormatting sqref="M307">
    <cfRule type="cellIs" dxfId="4961" priority="2046" operator="equal">
      <formula>3</formula>
    </cfRule>
  </conditionalFormatting>
  <conditionalFormatting sqref="AB167:AB171">
    <cfRule type="beginsWith" dxfId="4960" priority="2041" operator="beginsWith" text="S">
      <formula>LEFT(AB167,LEN("S"))="S"</formula>
    </cfRule>
    <cfRule type="containsText" dxfId="4959" priority="2042" operator="containsText" text="D">
      <formula>NOT(ISERROR(SEARCH("D",AB167)))</formula>
    </cfRule>
    <cfRule type="cellIs" dxfId="4958" priority="2043" operator="equal">
      <formula>1</formula>
    </cfRule>
  </conditionalFormatting>
  <conditionalFormatting sqref="AB167:AB171">
    <cfRule type="expression" dxfId="4957" priority="2044">
      <formula>$E167="sob"</formula>
    </cfRule>
    <cfRule type="expression" dxfId="4956" priority="2045">
      <formula>$E167="nie"</formula>
    </cfRule>
  </conditionalFormatting>
  <conditionalFormatting sqref="AB167:AB171">
    <cfRule type="timePeriod" dxfId="4955" priority="2040" timePeriod="today">
      <formula>FLOOR(AB167,1)=TODAY()</formula>
    </cfRule>
  </conditionalFormatting>
  <conditionalFormatting sqref="AB167:AB171">
    <cfRule type="cellIs" dxfId="4954" priority="2039" operator="equal">
      <formula>2</formula>
    </cfRule>
  </conditionalFormatting>
  <conditionalFormatting sqref="AB167:AB171">
    <cfRule type="cellIs" dxfId="4953" priority="2038" operator="equal">
      <formula>3</formula>
    </cfRule>
  </conditionalFormatting>
  <conditionalFormatting sqref="AB174:AB178">
    <cfRule type="beginsWith" dxfId="4952" priority="2033" operator="beginsWith" text="S">
      <formula>LEFT(AB174,LEN("S"))="S"</formula>
    </cfRule>
    <cfRule type="containsText" dxfId="4951" priority="2034" operator="containsText" text="D">
      <formula>NOT(ISERROR(SEARCH("D",AB174)))</formula>
    </cfRule>
    <cfRule type="cellIs" dxfId="4950" priority="2035" operator="equal">
      <formula>1</formula>
    </cfRule>
  </conditionalFormatting>
  <conditionalFormatting sqref="AB174:AB178">
    <cfRule type="expression" dxfId="4949" priority="2036">
      <formula>$E174="sob"</formula>
    </cfRule>
    <cfRule type="expression" dxfId="4948" priority="2037">
      <formula>$E174="nie"</formula>
    </cfRule>
  </conditionalFormatting>
  <conditionalFormatting sqref="AB174:AB178">
    <cfRule type="timePeriod" dxfId="4947" priority="2032" timePeriod="today">
      <formula>FLOOR(AB174,1)=TODAY()</formula>
    </cfRule>
  </conditionalFormatting>
  <conditionalFormatting sqref="AB174:AB178">
    <cfRule type="cellIs" dxfId="4946" priority="2031" operator="equal">
      <formula>2</formula>
    </cfRule>
  </conditionalFormatting>
  <conditionalFormatting sqref="AB174:AB178">
    <cfRule type="cellIs" dxfId="4945" priority="2030" operator="equal">
      <formula>3</formula>
    </cfRule>
  </conditionalFormatting>
  <conditionalFormatting sqref="AB182">
    <cfRule type="beginsWith" dxfId="4944" priority="2025" operator="beginsWith" text="S">
      <formula>LEFT(AB182,LEN("S"))="S"</formula>
    </cfRule>
    <cfRule type="containsText" dxfId="4943" priority="2026" operator="containsText" text="D">
      <formula>NOT(ISERROR(SEARCH("D",AB182)))</formula>
    </cfRule>
    <cfRule type="cellIs" dxfId="4942" priority="2027" operator="equal">
      <formula>1</formula>
    </cfRule>
  </conditionalFormatting>
  <conditionalFormatting sqref="AB182">
    <cfRule type="expression" dxfId="4941" priority="2028">
      <formula>$E182="sob"</formula>
    </cfRule>
    <cfRule type="expression" dxfId="4940" priority="2029">
      <formula>$E182="nie"</formula>
    </cfRule>
  </conditionalFormatting>
  <conditionalFormatting sqref="AB182">
    <cfRule type="timePeriod" dxfId="4939" priority="2024" timePeriod="today">
      <formula>FLOOR(AB182,1)=TODAY()</formula>
    </cfRule>
  </conditionalFormatting>
  <conditionalFormatting sqref="AB182">
    <cfRule type="cellIs" dxfId="4938" priority="2023" operator="equal">
      <formula>2</formula>
    </cfRule>
  </conditionalFormatting>
  <conditionalFormatting sqref="AB182">
    <cfRule type="cellIs" dxfId="4937" priority="2022" operator="equal">
      <formula>3</formula>
    </cfRule>
  </conditionalFormatting>
  <conditionalFormatting sqref="V202:V206">
    <cfRule type="beginsWith" dxfId="4936" priority="2017" operator="beginsWith" text="S">
      <formula>LEFT(V202,LEN("S"))="S"</formula>
    </cfRule>
    <cfRule type="containsText" dxfId="4935" priority="2018" operator="containsText" text="D">
      <formula>NOT(ISERROR(SEARCH("D",V202)))</formula>
    </cfRule>
    <cfRule type="cellIs" dxfId="4934" priority="2019" operator="equal">
      <formula>1</formula>
    </cfRule>
  </conditionalFormatting>
  <conditionalFormatting sqref="V202:V206">
    <cfRule type="expression" dxfId="4933" priority="2020">
      <formula>$E202="sob"</formula>
    </cfRule>
    <cfRule type="expression" dxfId="4932" priority="2021">
      <formula>$E202="nie"</formula>
    </cfRule>
  </conditionalFormatting>
  <conditionalFormatting sqref="V202:V206">
    <cfRule type="timePeriod" dxfId="4931" priority="2016" timePeriod="today">
      <formula>FLOOR(V202,1)=TODAY()</formula>
    </cfRule>
  </conditionalFormatting>
  <conditionalFormatting sqref="V202:V206">
    <cfRule type="cellIs" dxfId="4930" priority="2015" operator="equal">
      <formula>2</formula>
    </cfRule>
  </conditionalFormatting>
  <conditionalFormatting sqref="V202:V206">
    <cfRule type="cellIs" dxfId="4929" priority="2014" operator="equal">
      <formula>3</formula>
    </cfRule>
  </conditionalFormatting>
  <conditionalFormatting sqref="M206">
    <cfRule type="beginsWith" dxfId="4928" priority="2009" operator="beginsWith" text="S">
      <formula>LEFT(M206,LEN("S"))="S"</formula>
    </cfRule>
    <cfRule type="containsText" dxfId="4927" priority="2010" operator="containsText" text="D">
      <formula>NOT(ISERROR(SEARCH("D",M206)))</formula>
    </cfRule>
    <cfRule type="cellIs" dxfId="4926" priority="2011" operator="equal">
      <formula>1</formula>
    </cfRule>
  </conditionalFormatting>
  <conditionalFormatting sqref="M206">
    <cfRule type="expression" dxfId="4925" priority="2012">
      <formula>$E206="sob"</formula>
    </cfRule>
    <cfRule type="expression" dxfId="4924" priority="2013">
      <formula>$E206="nie"</formula>
    </cfRule>
  </conditionalFormatting>
  <conditionalFormatting sqref="M206">
    <cfRule type="timePeriod" dxfId="4923" priority="2008" timePeriod="today">
      <formula>FLOOR(M206,1)=TODAY()</formula>
    </cfRule>
  </conditionalFormatting>
  <conditionalFormatting sqref="M206">
    <cfRule type="cellIs" dxfId="4922" priority="2007" operator="equal">
      <formula>2</formula>
    </cfRule>
  </conditionalFormatting>
  <conditionalFormatting sqref="M206">
    <cfRule type="cellIs" dxfId="4921" priority="2006" operator="equal">
      <formula>3</formula>
    </cfRule>
  </conditionalFormatting>
  <conditionalFormatting sqref="U188">
    <cfRule type="beginsWith" dxfId="4920" priority="2001" operator="beginsWith" text="S">
      <formula>LEFT(U188,LEN("S"))="S"</formula>
    </cfRule>
    <cfRule type="containsText" dxfId="4919" priority="2002" operator="containsText" text="D">
      <formula>NOT(ISERROR(SEARCH("D",U188)))</formula>
    </cfRule>
    <cfRule type="cellIs" dxfId="4918" priority="2003" operator="equal">
      <formula>1</formula>
    </cfRule>
  </conditionalFormatting>
  <conditionalFormatting sqref="U188">
    <cfRule type="expression" dxfId="4917" priority="2004">
      <formula>$E188="sob"</formula>
    </cfRule>
    <cfRule type="expression" dxfId="4916" priority="2005">
      <formula>$E188="nie"</formula>
    </cfRule>
  </conditionalFormatting>
  <conditionalFormatting sqref="U188">
    <cfRule type="timePeriod" dxfId="4915" priority="2000" timePeriod="today">
      <formula>FLOOR(U188,1)=TODAY()</formula>
    </cfRule>
  </conditionalFormatting>
  <conditionalFormatting sqref="U188">
    <cfRule type="cellIs" dxfId="4914" priority="1999" operator="equal">
      <formula>2</formula>
    </cfRule>
  </conditionalFormatting>
  <conditionalFormatting sqref="U188">
    <cfRule type="cellIs" dxfId="4913" priority="1998" operator="equal">
      <formula>3</formula>
    </cfRule>
  </conditionalFormatting>
  <conditionalFormatting sqref="U189">
    <cfRule type="beginsWith" dxfId="4912" priority="1993" operator="beginsWith" text="S">
      <formula>LEFT(U189,LEN("S"))="S"</formula>
    </cfRule>
    <cfRule type="containsText" dxfId="4911" priority="1994" operator="containsText" text="D">
      <formula>NOT(ISERROR(SEARCH("D",U189)))</formula>
    </cfRule>
    <cfRule type="cellIs" dxfId="4910" priority="1995" operator="equal">
      <formula>1</formula>
    </cfRule>
  </conditionalFormatting>
  <conditionalFormatting sqref="U189">
    <cfRule type="expression" dxfId="4909" priority="1996">
      <formula>$E189="sob"</formula>
    </cfRule>
    <cfRule type="expression" dxfId="4908" priority="1997">
      <formula>$E189="nie"</formula>
    </cfRule>
  </conditionalFormatting>
  <conditionalFormatting sqref="U189">
    <cfRule type="timePeriod" dxfId="4907" priority="1992" timePeriod="today">
      <formula>FLOOR(U189,1)=TODAY()</formula>
    </cfRule>
  </conditionalFormatting>
  <conditionalFormatting sqref="U189">
    <cfRule type="cellIs" dxfId="4906" priority="1991" operator="equal">
      <formula>2</formula>
    </cfRule>
  </conditionalFormatting>
  <conditionalFormatting sqref="U189">
    <cfRule type="cellIs" dxfId="4905" priority="1990" operator="equal">
      <formula>3</formula>
    </cfRule>
  </conditionalFormatting>
  <conditionalFormatting sqref="U190">
    <cfRule type="beginsWith" dxfId="4904" priority="1985" operator="beginsWith" text="S">
      <formula>LEFT(U190,LEN("S"))="S"</formula>
    </cfRule>
    <cfRule type="containsText" dxfId="4903" priority="1986" operator="containsText" text="D">
      <formula>NOT(ISERROR(SEARCH("D",U190)))</formula>
    </cfRule>
    <cfRule type="cellIs" dxfId="4902" priority="1987" operator="equal">
      <formula>1</formula>
    </cfRule>
  </conditionalFormatting>
  <conditionalFormatting sqref="U190">
    <cfRule type="expression" dxfId="4901" priority="1988">
      <formula>$E190="sob"</formula>
    </cfRule>
    <cfRule type="expression" dxfId="4900" priority="1989">
      <formula>$E190="nie"</formula>
    </cfRule>
  </conditionalFormatting>
  <conditionalFormatting sqref="U190">
    <cfRule type="timePeriod" dxfId="4899" priority="1984" timePeriod="today">
      <formula>FLOOR(U190,1)=TODAY()</formula>
    </cfRule>
  </conditionalFormatting>
  <conditionalFormatting sqref="U190">
    <cfRule type="cellIs" dxfId="4898" priority="1983" operator="equal">
      <formula>2</formula>
    </cfRule>
  </conditionalFormatting>
  <conditionalFormatting sqref="U190">
    <cfRule type="cellIs" dxfId="4897" priority="1982" operator="equal">
      <formula>3</formula>
    </cfRule>
  </conditionalFormatting>
  <conditionalFormatting sqref="U192">
    <cfRule type="beginsWith" dxfId="4896" priority="1977" operator="beginsWith" text="S">
      <formula>LEFT(U192,LEN("S"))="S"</formula>
    </cfRule>
    <cfRule type="containsText" dxfId="4895" priority="1978" operator="containsText" text="D">
      <formula>NOT(ISERROR(SEARCH("D",U192)))</formula>
    </cfRule>
    <cfRule type="cellIs" dxfId="4894" priority="1979" operator="equal">
      <formula>1</formula>
    </cfRule>
  </conditionalFormatting>
  <conditionalFormatting sqref="U192">
    <cfRule type="expression" dxfId="4893" priority="1980">
      <formula>$E192="sob"</formula>
    </cfRule>
    <cfRule type="expression" dxfId="4892" priority="1981">
      <formula>$E192="nie"</formula>
    </cfRule>
  </conditionalFormatting>
  <conditionalFormatting sqref="U192">
    <cfRule type="timePeriod" dxfId="4891" priority="1976" timePeriod="today">
      <formula>FLOOR(U192,1)=TODAY()</formula>
    </cfRule>
  </conditionalFormatting>
  <conditionalFormatting sqref="U192">
    <cfRule type="cellIs" dxfId="4890" priority="1975" operator="equal">
      <formula>2</formula>
    </cfRule>
  </conditionalFormatting>
  <conditionalFormatting sqref="U192">
    <cfRule type="cellIs" dxfId="4889" priority="1974" operator="equal">
      <formula>3</formula>
    </cfRule>
  </conditionalFormatting>
  <conditionalFormatting sqref="U191">
    <cfRule type="beginsWith" dxfId="4888" priority="1969" operator="beginsWith" text="S">
      <formula>LEFT(U191,LEN("S"))="S"</formula>
    </cfRule>
    <cfRule type="containsText" dxfId="4887" priority="1970" operator="containsText" text="D">
      <formula>NOT(ISERROR(SEARCH("D",U191)))</formula>
    </cfRule>
    <cfRule type="cellIs" dxfId="4886" priority="1971" operator="equal">
      <formula>1</formula>
    </cfRule>
  </conditionalFormatting>
  <conditionalFormatting sqref="U191">
    <cfRule type="expression" dxfId="4885" priority="1972">
      <formula>$E191="sob"</formula>
    </cfRule>
    <cfRule type="expression" dxfId="4884" priority="1973">
      <formula>$E191="nie"</formula>
    </cfRule>
  </conditionalFormatting>
  <conditionalFormatting sqref="U191">
    <cfRule type="timePeriod" dxfId="4883" priority="1968" timePeriod="today">
      <formula>FLOOR(U191,1)=TODAY()</formula>
    </cfRule>
  </conditionalFormatting>
  <conditionalFormatting sqref="U191">
    <cfRule type="cellIs" dxfId="4882" priority="1967" operator="equal">
      <formula>2</formula>
    </cfRule>
  </conditionalFormatting>
  <conditionalFormatting sqref="U191">
    <cfRule type="cellIs" dxfId="4881" priority="1966" operator="equal">
      <formula>3</formula>
    </cfRule>
  </conditionalFormatting>
  <conditionalFormatting sqref="M189">
    <cfRule type="beginsWith" dxfId="4880" priority="1961" operator="beginsWith" text="S">
      <formula>LEFT(M189,LEN("S"))="S"</formula>
    </cfRule>
    <cfRule type="containsText" dxfId="4879" priority="1962" operator="containsText" text="D">
      <formula>NOT(ISERROR(SEARCH("D",M189)))</formula>
    </cfRule>
    <cfRule type="cellIs" dxfId="4878" priority="1963" operator="equal">
      <formula>1</formula>
    </cfRule>
  </conditionalFormatting>
  <conditionalFormatting sqref="M189">
    <cfRule type="expression" dxfId="4877" priority="1964">
      <formula>$E189="sob"</formula>
    </cfRule>
    <cfRule type="expression" dxfId="4876" priority="1965">
      <formula>$E189="nie"</formula>
    </cfRule>
  </conditionalFormatting>
  <conditionalFormatting sqref="M189">
    <cfRule type="timePeriod" dxfId="4875" priority="1960" timePeriod="today">
      <formula>FLOOR(M189,1)=TODAY()</formula>
    </cfRule>
  </conditionalFormatting>
  <conditionalFormatting sqref="M189">
    <cfRule type="cellIs" dxfId="4874" priority="1959" operator="equal">
      <formula>2</formula>
    </cfRule>
  </conditionalFormatting>
  <conditionalFormatting sqref="M189">
    <cfRule type="cellIs" dxfId="4873" priority="1958" operator="equal">
      <formula>3</formula>
    </cfRule>
  </conditionalFormatting>
  <conditionalFormatting sqref="M188">
    <cfRule type="beginsWith" dxfId="4872" priority="1953" operator="beginsWith" text="S">
      <formula>LEFT(M188,LEN("S"))="S"</formula>
    </cfRule>
    <cfRule type="containsText" dxfId="4871" priority="1954" operator="containsText" text="D">
      <formula>NOT(ISERROR(SEARCH("D",M188)))</formula>
    </cfRule>
    <cfRule type="cellIs" dxfId="4870" priority="1955" operator="equal">
      <formula>1</formula>
    </cfRule>
  </conditionalFormatting>
  <conditionalFormatting sqref="M188">
    <cfRule type="expression" dxfId="4869" priority="1956">
      <formula>$E188="sob"</formula>
    </cfRule>
    <cfRule type="expression" dxfId="4868" priority="1957">
      <formula>$E188="nie"</formula>
    </cfRule>
  </conditionalFormatting>
  <conditionalFormatting sqref="M188">
    <cfRule type="timePeriod" dxfId="4867" priority="1952" timePeriod="today">
      <formula>FLOOR(M188,1)=TODAY()</formula>
    </cfRule>
  </conditionalFormatting>
  <conditionalFormatting sqref="M188">
    <cfRule type="cellIs" dxfId="4866" priority="1951" operator="equal">
      <formula>2</formula>
    </cfRule>
  </conditionalFormatting>
  <conditionalFormatting sqref="M188">
    <cfRule type="cellIs" dxfId="4865" priority="1950" operator="equal">
      <formula>3</formula>
    </cfRule>
  </conditionalFormatting>
  <conditionalFormatting sqref="M190:M192">
    <cfRule type="beginsWith" dxfId="4864" priority="1945" operator="beginsWith" text="S">
      <formula>LEFT(M190,LEN("S"))="S"</formula>
    </cfRule>
    <cfRule type="containsText" dxfId="4863" priority="1946" operator="containsText" text="D">
      <formula>NOT(ISERROR(SEARCH("D",M190)))</formula>
    </cfRule>
    <cfRule type="cellIs" dxfId="4862" priority="1947" operator="equal">
      <formula>1</formula>
    </cfRule>
  </conditionalFormatting>
  <conditionalFormatting sqref="M190:M192">
    <cfRule type="expression" dxfId="4861" priority="1948">
      <formula>$E190="sob"</formula>
    </cfRule>
    <cfRule type="expression" dxfId="4860" priority="1949">
      <formula>$E190="nie"</formula>
    </cfRule>
  </conditionalFormatting>
  <conditionalFormatting sqref="M190:M192">
    <cfRule type="timePeriod" dxfId="4859" priority="1944" timePeriod="today">
      <formula>FLOOR(M190,1)=TODAY()</formula>
    </cfRule>
  </conditionalFormatting>
  <conditionalFormatting sqref="M190:M192">
    <cfRule type="cellIs" dxfId="4858" priority="1943" operator="equal">
      <formula>2</formula>
    </cfRule>
  </conditionalFormatting>
  <conditionalFormatting sqref="M190:M192">
    <cfRule type="cellIs" dxfId="4857" priority="1942" operator="equal">
      <formula>3</formula>
    </cfRule>
  </conditionalFormatting>
  <conditionalFormatting sqref="T195:T199">
    <cfRule type="beginsWith" dxfId="4856" priority="1937" operator="beginsWith" text="S">
      <formula>LEFT(T195,LEN("S"))="S"</formula>
    </cfRule>
    <cfRule type="containsText" dxfId="4855" priority="1938" operator="containsText" text="D">
      <formula>NOT(ISERROR(SEARCH("D",T195)))</formula>
    </cfRule>
    <cfRule type="cellIs" dxfId="4854" priority="1939" operator="equal">
      <formula>1</formula>
    </cfRule>
  </conditionalFormatting>
  <conditionalFormatting sqref="T195:T199">
    <cfRule type="expression" dxfId="4853" priority="1940">
      <formula>$E195="sob"</formula>
    </cfRule>
    <cfRule type="expression" dxfId="4852" priority="1941">
      <formula>$E195="nie"</formula>
    </cfRule>
  </conditionalFormatting>
  <conditionalFormatting sqref="T195:T199">
    <cfRule type="timePeriod" dxfId="4851" priority="1936" timePeriod="today">
      <formula>FLOOR(T195,1)=TODAY()</formula>
    </cfRule>
  </conditionalFormatting>
  <conditionalFormatting sqref="T195:T199">
    <cfRule type="cellIs" dxfId="4850" priority="1935" operator="equal">
      <formula>2</formula>
    </cfRule>
  </conditionalFormatting>
  <conditionalFormatting sqref="T195:T199">
    <cfRule type="cellIs" dxfId="4849" priority="1934" operator="equal">
      <formula>3</formula>
    </cfRule>
  </conditionalFormatting>
  <conditionalFormatting sqref="Z195">
    <cfRule type="beginsWith" dxfId="4848" priority="1929" operator="beginsWith" text="S">
      <formula>LEFT(Z195,LEN("S"))="S"</formula>
    </cfRule>
    <cfRule type="containsText" dxfId="4847" priority="1930" operator="containsText" text="D">
      <formula>NOT(ISERROR(SEARCH("D",Z195)))</formula>
    </cfRule>
    <cfRule type="cellIs" dxfId="4846" priority="1931" operator="equal">
      <formula>1</formula>
    </cfRule>
  </conditionalFormatting>
  <conditionalFormatting sqref="Z195">
    <cfRule type="expression" dxfId="4845" priority="1932">
      <formula>$E195="sob"</formula>
    </cfRule>
    <cfRule type="expression" dxfId="4844" priority="1933">
      <formula>$E195="nie"</formula>
    </cfRule>
  </conditionalFormatting>
  <conditionalFormatting sqref="Z195">
    <cfRule type="timePeriod" dxfId="4843" priority="1928" timePeriod="today">
      <formula>FLOOR(Z195,1)=TODAY()</formula>
    </cfRule>
  </conditionalFormatting>
  <conditionalFormatting sqref="Z195">
    <cfRule type="cellIs" dxfId="4842" priority="1927" operator="equal">
      <formula>2</formula>
    </cfRule>
  </conditionalFormatting>
  <conditionalFormatting sqref="Z195">
    <cfRule type="cellIs" dxfId="4841" priority="1926" operator="equal">
      <formula>3</formula>
    </cfRule>
  </conditionalFormatting>
  <conditionalFormatting sqref="Z196:Z198">
    <cfRule type="beginsWith" dxfId="4840" priority="1921" operator="beginsWith" text="S">
      <formula>LEFT(Z196,LEN("S"))="S"</formula>
    </cfRule>
    <cfRule type="containsText" dxfId="4839" priority="1922" operator="containsText" text="D">
      <formula>NOT(ISERROR(SEARCH("D",Z196)))</formula>
    </cfRule>
    <cfRule type="cellIs" dxfId="4838" priority="1923" operator="equal">
      <formula>1</formula>
    </cfRule>
  </conditionalFormatting>
  <conditionalFormatting sqref="Z196:Z198">
    <cfRule type="expression" dxfId="4837" priority="1924">
      <formula>$E196="sob"</formula>
    </cfRule>
    <cfRule type="expression" dxfId="4836" priority="1925">
      <formula>$E196="nie"</formula>
    </cfRule>
  </conditionalFormatting>
  <conditionalFormatting sqref="Z196:Z198">
    <cfRule type="timePeriod" dxfId="4835" priority="1920" timePeriod="today">
      <formula>FLOOR(Z196,1)=TODAY()</formula>
    </cfRule>
  </conditionalFormatting>
  <conditionalFormatting sqref="Z196:Z198">
    <cfRule type="cellIs" dxfId="4834" priority="1919" operator="equal">
      <formula>2</formula>
    </cfRule>
  </conditionalFormatting>
  <conditionalFormatting sqref="Z196:Z198">
    <cfRule type="cellIs" dxfId="4833" priority="1918" operator="equal">
      <formula>3</formula>
    </cfRule>
  </conditionalFormatting>
  <conditionalFormatting sqref="Z199">
    <cfRule type="beginsWith" dxfId="4832" priority="1913" operator="beginsWith" text="S">
      <formula>LEFT(Z199,LEN("S"))="S"</formula>
    </cfRule>
    <cfRule type="containsText" dxfId="4831" priority="1914" operator="containsText" text="D">
      <formula>NOT(ISERROR(SEARCH("D",Z199)))</formula>
    </cfRule>
    <cfRule type="cellIs" dxfId="4830" priority="1915" operator="equal">
      <formula>1</formula>
    </cfRule>
  </conditionalFormatting>
  <conditionalFormatting sqref="Z199">
    <cfRule type="expression" dxfId="4829" priority="1916">
      <formula>$E199="sob"</formula>
    </cfRule>
    <cfRule type="expression" dxfId="4828" priority="1917">
      <formula>$E199="nie"</formula>
    </cfRule>
  </conditionalFormatting>
  <conditionalFormatting sqref="Z199">
    <cfRule type="timePeriod" dxfId="4827" priority="1912" timePeriod="today">
      <formula>FLOOR(Z199,1)=TODAY()</formula>
    </cfRule>
  </conditionalFormatting>
  <conditionalFormatting sqref="Z199">
    <cfRule type="cellIs" dxfId="4826" priority="1911" operator="equal">
      <formula>2</formula>
    </cfRule>
  </conditionalFormatting>
  <conditionalFormatting sqref="Z199">
    <cfRule type="cellIs" dxfId="4825" priority="1910" operator="equal">
      <formula>3</formula>
    </cfRule>
  </conditionalFormatting>
  <conditionalFormatting sqref="U195">
    <cfRule type="beginsWith" dxfId="4824" priority="1905" operator="beginsWith" text="S">
      <formula>LEFT(U195,LEN("S"))="S"</formula>
    </cfRule>
    <cfRule type="containsText" dxfId="4823" priority="1906" operator="containsText" text="D">
      <formula>NOT(ISERROR(SEARCH("D",U195)))</formula>
    </cfRule>
    <cfRule type="cellIs" dxfId="4822" priority="1907" operator="equal">
      <formula>1</formula>
    </cfRule>
  </conditionalFormatting>
  <conditionalFormatting sqref="U195">
    <cfRule type="expression" dxfId="4821" priority="1908">
      <formula>$E195="sob"</formula>
    </cfRule>
    <cfRule type="expression" dxfId="4820" priority="1909">
      <formula>$E195="nie"</formula>
    </cfRule>
  </conditionalFormatting>
  <conditionalFormatting sqref="U195">
    <cfRule type="timePeriod" dxfId="4819" priority="1904" timePeriod="today">
      <formula>FLOOR(U195,1)=TODAY()</formula>
    </cfRule>
  </conditionalFormatting>
  <conditionalFormatting sqref="U195">
    <cfRule type="cellIs" dxfId="4818" priority="1903" operator="equal">
      <formula>2</formula>
    </cfRule>
  </conditionalFormatting>
  <conditionalFormatting sqref="U195">
    <cfRule type="cellIs" dxfId="4817" priority="1902" operator="equal">
      <formula>3</formula>
    </cfRule>
  </conditionalFormatting>
  <conditionalFormatting sqref="U196">
    <cfRule type="beginsWith" dxfId="4816" priority="1897" operator="beginsWith" text="S">
      <formula>LEFT(U196,LEN("S"))="S"</formula>
    </cfRule>
    <cfRule type="containsText" dxfId="4815" priority="1898" operator="containsText" text="D">
      <formula>NOT(ISERROR(SEARCH("D",U196)))</formula>
    </cfRule>
    <cfRule type="cellIs" dxfId="4814" priority="1899" operator="equal">
      <formula>1</formula>
    </cfRule>
  </conditionalFormatting>
  <conditionalFormatting sqref="U196">
    <cfRule type="expression" dxfId="4813" priority="1900">
      <formula>$E196="sob"</formula>
    </cfRule>
    <cfRule type="expression" dxfId="4812" priority="1901">
      <formula>$E196="nie"</formula>
    </cfRule>
  </conditionalFormatting>
  <conditionalFormatting sqref="U196">
    <cfRule type="timePeriod" dxfId="4811" priority="1896" timePeriod="today">
      <formula>FLOOR(U196,1)=TODAY()</formula>
    </cfRule>
  </conditionalFormatting>
  <conditionalFormatting sqref="U196">
    <cfRule type="cellIs" dxfId="4810" priority="1895" operator="equal">
      <formula>2</formula>
    </cfRule>
  </conditionalFormatting>
  <conditionalFormatting sqref="U196">
    <cfRule type="cellIs" dxfId="4809" priority="1894" operator="equal">
      <formula>3</formula>
    </cfRule>
  </conditionalFormatting>
  <conditionalFormatting sqref="U197">
    <cfRule type="beginsWith" dxfId="4808" priority="1889" operator="beginsWith" text="S">
      <formula>LEFT(U197,LEN("S"))="S"</formula>
    </cfRule>
    <cfRule type="containsText" dxfId="4807" priority="1890" operator="containsText" text="D">
      <formula>NOT(ISERROR(SEARCH("D",U197)))</formula>
    </cfRule>
    <cfRule type="cellIs" dxfId="4806" priority="1891" operator="equal">
      <formula>1</formula>
    </cfRule>
  </conditionalFormatting>
  <conditionalFormatting sqref="U197">
    <cfRule type="expression" dxfId="4805" priority="1892">
      <formula>$E197="sob"</formula>
    </cfRule>
    <cfRule type="expression" dxfId="4804" priority="1893">
      <formula>$E197="nie"</formula>
    </cfRule>
  </conditionalFormatting>
  <conditionalFormatting sqref="U197">
    <cfRule type="timePeriod" dxfId="4803" priority="1888" timePeriod="today">
      <formula>FLOOR(U197,1)=TODAY()</formula>
    </cfRule>
  </conditionalFormatting>
  <conditionalFormatting sqref="U197">
    <cfRule type="cellIs" dxfId="4802" priority="1887" operator="equal">
      <formula>2</formula>
    </cfRule>
  </conditionalFormatting>
  <conditionalFormatting sqref="U197">
    <cfRule type="cellIs" dxfId="4801" priority="1886" operator="equal">
      <formula>3</formula>
    </cfRule>
  </conditionalFormatting>
  <conditionalFormatting sqref="U198">
    <cfRule type="beginsWith" dxfId="4800" priority="1881" operator="beginsWith" text="S">
      <formula>LEFT(U198,LEN("S"))="S"</formula>
    </cfRule>
    <cfRule type="containsText" dxfId="4799" priority="1882" operator="containsText" text="D">
      <formula>NOT(ISERROR(SEARCH("D",U198)))</formula>
    </cfRule>
    <cfRule type="cellIs" dxfId="4798" priority="1883" operator="equal">
      <formula>1</formula>
    </cfRule>
  </conditionalFormatting>
  <conditionalFormatting sqref="U198">
    <cfRule type="expression" dxfId="4797" priority="1884">
      <formula>$E198="sob"</formula>
    </cfRule>
    <cfRule type="expression" dxfId="4796" priority="1885">
      <formula>$E198="nie"</formula>
    </cfRule>
  </conditionalFormatting>
  <conditionalFormatting sqref="U198">
    <cfRule type="timePeriod" dxfId="4795" priority="1880" timePeriod="today">
      <formula>FLOOR(U198,1)=TODAY()</formula>
    </cfRule>
  </conditionalFormatting>
  <conditionalFormatting sqref="U198">
    <cfRule type="cellIs" dxfId="4794" priority="1879" operator="equal">
      <formula>2</formula>
    </cfRule>
  </conditionalFormatting>
  <conditionalFormatting sqref="U198">
    <cfRule type="cellIs" dxfId="4793" priority="1878" operator="equal">
      <formula>3</formula>
    </cfRule>
  </conditionalFormatting>
  <conditionalFormatting sqref="U199">
    <cfRule type="beginsWith" dxfId="4792" priority="1873" operator="beginsWith" text="S">
      <formula>LEFT(U199,LEN("S"))="S"</formula>
    </cfRule>
    <cfRule type="containsText" dxfId="4791" priority="1874" operator="containsText" text="D">
      <formula>NOT(ISERROR(SEARCH("D",U199)))</formula>
    </cfRule>
    <cfRule type="cellIs" dxfId="4790" priority="1875" operator="equal">
      <formula>1</formula>
    </cfRule>
  </conditionalFormatting>
  <conditionalFormatting sqref="U199">
    <cfRule type="expression" dxfId="4789" priority="1876">
      <formula>$E199="sob"</formula>
    </cfRule>
    <cfRule type="expression" dxfId="4788" priority="1877">
      <formula>$E199="nie"</formula>
    </cfRule>
  </conditionalFormatting>
  <conditionalFormatting sqref="U199">
    <cfRule type="timePeriod" dxfId="4787" priority="1872" timePeriod="today">
      <formula>FLOOR(U199,1)=TODAY()</formula>
    </cfRule>
  </conditionalFormatting>
  <conditionalFormatting sqref="U199">
    <cfRule type="cellIs" dxfId="4786" priority="1871" operator="equal">
      <formula>2</formula>
    </cfRule>
  </conditionalFormatting>
  <conditionalFormatting sqref="U199">
    <cfRule type="cellIs" dxfId="4785" priority="1870" operator="equal">
      <formula>3</formula>
    </cfRule>
  </conditionalFormatting>
  <conditionalFormatting sqref="U202">
    <cfRule type="beginsWith" dxfId="4784" priority="1865" operator="beginsWith" text="S">
      <formula>LEFT(U202,LEN("S"))="S"</formula>
    </cfRule>
    <cfRule type="containsText" dxfId="4783" priority="1866" operator="containsText" text="D">
      <formula>NOT(ISERROR(SEARCH("D",U202)))</formula>
    </cfRule>
    <cfRule type="cellIs" dxfId="4782" priority="1867" operator="equal">
      <formula>1</formula>
    </cfRule>
  </conditionalFormatting>
  <conditionalFormatting sqref="U202">
    <cfRule type="expression" dxfId="4781" priority="1868">
      <formula>$E202="sob"</formula>
    </cfRule>
    <cfRule type="expression" dxfId="4780" priority="1869">
      <formula>$E202="nie"</formula>
    </cfRule>
  </conditionalFormatting>
  <conditionalFormatting sqref="U202">
    <cfRule type="timePeriod" dxfId="4779" priority="1864" timePeriod="today">
      <formula>FLOOR(U202,1)=TODAY()</formula>
    </cfRule>
  </conditionalFormatting>
  <conditionalFormatting sqref="U202">
    <cfRule type="cellIs" dxfId="4778" priority="1863" operator="equal">
      <formula>2</formula>
    </cfRule>
  </conditionalFormatting>
  <conditionalFormatting sqref="U202">
    <cfRule type="cellIs" dxfId="4777" priority="1862" operator="equal">
      <formula>3</formula>
    </cfRule>
  </conditionalFormatting>
  <conditionalFormatting sqref="U203">
    <cfRule type="beginsWith" dxfId="4776" priority="1857" operator="beginsWith" text="S">
      <formula>LEFT(U203,LEN("S"))="S"</formula>
    </cfRule>
    <cfRule type="containsText" dxfId="4775" priority="1858" operator="containsText" text="D">
      <formula>NOT(ISERROR(SEARCH("D",U203)))</formula>
    </cfRule>
    <cfRule type="cellIs" dxfId="4774" priority="1859" operator="equal">
      <formula>1</formula>
    </cfRule>
  </conditionalFormatting>
  <conditionalFormatting sqref="U203">
    <cfRule type="expression" dxfId="4773" priority="1860">
      <formula>$E203="sob"</formula>
    </cfRule>
    <cfRule type="expression" dxfId="4772" priority="1861">
      <formula>$E203="nie"</formula>
    </cfRule>
  </conditionalFormatting>
  <conditionalFormatting sqref="U203">
    <cfRule type="timePeriod" dxfId="4771" priority="1856" timePeriod="today">
      <formula>FLOOR(U203,1)=TODAY()</formula>
    </cfRule>
  </conditionalFormatting>
  <conditionalFormatting sqref="U203">
    <cfRule type="cellIs" dxfId="4770" priority="1855" operator="equal">
      <formula>2</formula>
    </cfRule>
  </conditionalFormatting>
  <conditionalFormatting sqref="U203">
    <cfRule type="cellIs" dxfId="4769" priority="1854" operator="equal">
      <formula>3</formula>
    </cfRule>
  </conditionalFormatting>
  <conditionalFormatting sqref="U204">
    <cfRule type="beginsWith" dxfId="4768" priority="1849" operator="beginsWith" text="S">
      <formula>LEFT(U204,LEN("S"))="S"</formula>
    </cfRule>
    <cfRule type="containsText" dxfId="4767" priority="1850" operator="containsText" text="D">
      <formula>NOT(ISERROR(SEARCH("D",U204)))</formula>
    </cfRule>
    <cfRule type="cellIs" dxfId="4766" priority="1851" operator="equal">
      <formula>1</formula>
    </cfRule>
  </conditionalFormatting>
  <conditionalFormatting sqref="U204">
    <cfRule type="expression" dxfId="4765" priority="1852">
      <formula>$E204="sob"</formula>
    </cfRule>
    <cfRule type="expression" dxfId="4764" priority="1853">
      <formula>$E204="nie"</formula>
    </cfRule>
  </conditionalFormatting>
  <conditionalFormatting sqref="U204">
    <cfRule type="timePeriod" dxfId="4763" priority="1848" timePeriod="today">
      <formula>FLOOR(U204,1)=TODAY()</formula>
    </cfRule>
  </conditionalFormatting>
  <conditionalFormatting sqref="U204">
    <cfRule type="cellIs" dxfId="4762" priority="1847" operator="equal">
      <formula>2</formula>
    </cfRule>
  </conditionalFormatting>
  <conditionalFormatting sqref="U204">
    <cfRule type="cellIs" dxfId="4761" priority="1846" operator="equal">
      <formula>3</formula>
    </cfRule>
  </conditionalFormatting>
  <conditionalFormatting sqref="U205">
    <cfRule type="beginsWith" dxfId="4760" priority="1841" operator="beginsWith" text="S">
      <formula>LEFT(U205,LEN("S"))="S"</formula>
    </cfRule>
    <cfRule type="containsText" dxfId="4759" priority="1842" operator="containsText" text="D">
      <formula>NOT(ISERROR(SEARCH("D",U205)))</formula>
    </cfRule>
    <cfRule type="cellIs" dxfId="4758" priority="1843" operator="equal">
      <formula>1</formula>
    </cfRule>
  </conditionalFormatting>
  <conditionalFormatting sqref="U205">
    <cfRule type="expression" dxfId="4757" priority="1844">
      <formula>$E205="sob"</formula>
    </cfRule>
    <cfRule type="expression" dxfId="4756" priority="1845">
      <formula>$E205="nie"</formula>
    </cfRule>
  </conditionalFormatting>
  <conditionalFormatting sqref="U205">
    <cfRule type="timePeriod" dxfId="4755" priority="1840" timePeriod="today">
      <formula>FLOOR(U205,1)=TODAY()</formula>
    </cfRule>
  </conditionalFormatting>
  <conditionalFormatting sqref="U205">
    <cfRule type="cellIs" dxfId="4754" priority="1839" operator="equal">
      <formula>2</formula>
    </cfRule>
  </conditionalFormatting>
  <conditionalFormatting sqref="U205">
    <cfRule type="cellIs" dxfId="4753" priority="1838" operator="equal">
      <formula>3</formula>
    </cfRule>
  </conditionalFormatting>
  <conditionalFormatting sqref="U206">
    <cfRule type="beginsWith" dxfId="4752" priority="1833" operator="beginsWith" text="S">
      <formula>LEFT(U206,LEN("S"))="S"</formula>
    </cfRule>
    <cfRule type="containsText" dxfId="4751" priority="1834" operator="containsText" text="D">
      <formula>NOT(ISERROR(SEARCH("D",U206)))</formula>
    </cfRule>
    <cfRule type="cellIs" dxfId="4750" priority="1835" operator="equal">
      <formula>1</formula>
    </cfRule>
  </conditionalFormatting>
  <conditionalFormatting sqref="U206">
    <cfRule type="expression" dxfId="4749" priority="1836">
      <formula>$E206="sob"</formula>
    </cfRule>
    <cfRule type="expression" dxfId="4748" priority="1837">
      <formula>$E206="nie"</formula>
    </cfRule>
  </conditionalFormatting>
  <conditionalFormatting sqref="U206">
    <cfRule type="timePeriod" dxfId="4747" priority="1832" timePeriod="today">
      <formula>FLOOR(U206,1)=TODAY()</formula>
    </cfRule>
  </conditionalFormatting>
  <conditionalFormatting sqref="U206">
    <cfRule type="cellIs" dxfId="4746" priority="1831" operator="equal">
      <formula>2</formula>
    </cfRule>
  </conditionalFormatting>
  <conditionalFormatting sqref="U206">
    <cfRule type="cellIs" dxfId="4745" priority="1830" operator="equal">
      <formula>3</formula>
    </cfRule>
  </conditionalFormatting>
  <conditionalFormatting sqref="AB195">
    <cfRule type="beginsWith" dxfId="4744" priority="1825" operator="beginsWith" text="S">
      <formula>LEFT(AB195,LEN("S"))="S"</formula>
    </cfRule>
    <cfRule type="containsText" dxfId="4743" priority="1826" operator="containsText" text="D">
      <formula>NOT(ISERROR(SEARCH("D",AB195)))</formula>
    </cfRule>
    <cfRule type="cellIs" dxfId="4742" priority="1827" operator="equal">
      <formula>1</formula>
    </cfRule>
  </conditionalFormatting>
  <conditionalFormatting sqref="AB195">
    <cfRule type="expression" dxfId="4741" priority="1828">
      <formula>$E195="sob"</formula>
    </cfRule>
    <cfRule type="expression" dxfId="4740" priority="1829">
      <formula>$E195="nie"</formula>
    </cfRule>
  </conditionalFormatting>
  <conditionalFormatting sqref="AB195">
    <cfRule type="timePeriod" dxfId="4739" priority="1824" timePeriod="today">
      <formula>FLOOR(AB195,1)=TODAY()</formula>
    </cfRule>
  </conditionalFormatting>
  <conditionalFormatting sqref="AB195">
    <cfRule type="cellIs" dxfId="4738" priority="1823" operator="equal">
      <formula>2</formula>
    </cfRule>
  </conditionalFormatting>
  <conditionalFormatting sqref="AB195">
    <cfRule type="cellIs" dxfId="4737" priority="1822" operator="equal">
      <formula>3</formula>
    </cfRule>
  </conditionalFormatting>
  <conditionalFormatting sqref="S195">
    <cfRule type="beginsWith" dxfId="4736" priority="1817" operator="beginsWith" text="S">
      <formula>LEFT(S195,LEN("S"))="S"</formula>
    </cfRule>
    <cfRule type="containsText" dxfId="4735" priority="1818" operator="containsText" text="D">
      <formula>NOT(ISERROR(SEARCH("D",S195)))</formula>
    </cfRule>
    <cfRule type="cellIs" dxfId="4734" priority="1819" operator="equal">
      <formula>1</formula>
    </cfRule>
  </conditionalFormatting>
  <conditionalFormatting sqref="S195">
    <cfRule type="expression" dxfId="4733" priority="1820">
      <formula>$E195="sob"</formula>
    </cfRule>
    <cfRule type="expression" dxfId="4732" priority="1821">
      <formula>$E195="nie"</formula>
    </cfRule>
  </conditionalFormatting>
  <conditionalFormatting sqref="S195">
    <cfRule type="timePeriod" dxfId="4731" priority="1816" timePeriod="today">
      <formula>FLOOR(S195,1)=TODAY()</formula>
    </cfRule>
  </conditionalFormatting>
  <conditionalFormatting sqref="S195">
    <cfRule type="cellIs" dxfId="4730" priority="1815" operator="equal">
      <formula>2</formula>
    </cfRule>
  </conditionalFormatting>
  <conditionalFormatting sqref="S195">
    <cfRule type="cellIs" dxfId="4729" priority="1814" operator="equal">
      <formula>3</formula>
    </cfRule>
  </conditionalFormatting>
  <conditionalFormatting sqref="Z202">
    <cfRule type="beginsWith" dxfId="4728" priority="1809" operator="beginsWith" text="S">
      <formula>LEFT(Z202,LEN("S"))="S"</formula>
    </cfRule>
    <cfRule type="containsText" dxfId="4727" priority="1810" operator="containsText" text="D">
      <formula>NOT(ISERROR(SEARCH("D",Z202)))</formula>
    </cfRule>
    <cfRule type="cellIs" dxfId="4726" priority="1811" operator="equal">
      <formula>1</formula>
    </cfRule>
  </conditionalFormatting>
  <conditionalFormatting sqref="Z202">
    <cfRule type="expression" dxfId="4725" priority="1812">
      <formula>$E202="sob"</formula>
    </cfRule>
    <cfRule type="expression" dxfId="4724" priority="1813">
      <formula>$E202="nie"</formula>
    </cfRule>
  </conditionalFormatting>
  <conditionalFormatting sqref="Z202">
    <cfRule type="timePeriod" dxfId="4723" priority="1808" timePeriod="today">
      <formula>FLOOR(Z202,1)=TODAY()</formula>
    </cfRule>
  </conditionalFormatting>
  <conditionalFormatting sqref="Z202">
    <cfRule type="cellIs" dxfId="4722" priority="1807" operator="equal">
      <formula>2</formula>
    </cfRule>
  </conditionalFormatting>
  <conditionalFormatting sqref="Z202">
    <cfRule type="cellIs" dxfId="4721" priority="1806" operator="equal">
      <formula>3</formula>
    </cfRule>
  </conditionalFormatting>
  <conditionalFormatting sqref="Z203:Z205">
    <cfRule type="beginsWith" dxfId="4720" priority="1801" operator="beginsWith" text="S">
      <formula>LEFT(Z203,LEN("S"))="S"</formula>
    </cfRule>
    <cfRule type="containsText" dxfId="4719" priority="1802" operator="containsText" text="D">
      <formula>NOT(ISERROR(SEARCH("D",Z203)))</formula>
    </cfRule>
    <cfRule type="cellIs" dxfId="4718" priority="1803" operator="equal">
      <formula>1</formula>
    </cfRule>
  </conditionalFormatting>
  <conditionalFormatting sqref="Z203:Z205">
    <cfRule type="expression" dxfId="4717" priority="1804">
      <formula>$E203="sob"</formula>
    </cfRule>
    <cfRule type="expression" dxfId="4716" priority="1805">
      <formula>$E203="nie"</formula>
    </cfRule>
  </conditionalFormatting>
  <conditionalFormatting sqref="Z203:Z205">
    <cfRule type="timePeriod" dxfId="4715" priority="1800" timePeriod="today">
      <formula>FLOOR(Z203,1)=TODAY()</formula>
    </cfRule>
  </conditionalFormatting>
  <conditionalFormatting sqref="Z203:Z205">
    <cfRule type="cellIs" dxfId="4714" priority="1799" operator="equal">
      <formula>2</formula>
    </cfRule>
  </conditionalFormatting>
  <conditionalFormatting sqref="Z203:Z205">
    <cfRule type="cellIs" dxfId="4713" priority="1798" operator="equal">
      <formula>3</formula>
    </cfRule>
  </conditionalFormatting>
  <conditionalFormatting sqref="Z206">
    <cfRule type="beginsWith" dxfId="4712" priority="1793" operator="beginsWith" text="S">
      <formula>LEFT(Z206,LEN("S"))="S"</formula>
    </cfRule>
    <cfRule type="containsText" dxfId="4711" priority="1794" operator="containsText" text="D">
      <formula>NOT(ISERROR(SEARCH("D",Z206)))</formula>
    </cfRule>
    <cfRule type="cellIs" dxfId="4710" priority="1795" operator="equal">
      <formula>1</formula>
    </cfRule>
  </conditionalFormatting>
  <conditionalFormatting sqref="Z206">
    <cfRule type="expression" dxfId="4709" priority="1796">
      <formula>$E206="sob"</formula>
    </cfRule>
    <cfRule type="expression" dxfId="4708" priority="1797">
      <formula>$E206="nie"</formula>
    </cfRule>
  </conditionalFormatting>
  <conditionalFormatting sqref="Z206">
    <cfRule type="timePeriod" dxfId="4707" priority="1792" timePeriod="today">
      <formula>FLOOR(Z206,1)=TODAY()</formula>
    </cfRule>
  </conditionalFormatting>
  <conditionalFormatting sqref="Z206">
    <cfRule type="cellIs" dxfId="4706" priority="1791" operator="equal">
      <formula>2</formula>
    </cfRule>
  </conditionalFormatting>
  <conditionalFormatting sqref="Z206">
    <cfRule type="cellIs" dxfId="4705" priority="1790" operator="equal">
      <formula>3</formula>
    </cfRule>
  </conditionalFormatting>
  <conditionalFormatting sqref="M195:M199">
    <cfRule type="beginsWith" dxfId="4704" priority="1785" operator="beginsWith" text="S">
      <formula>LEFT(M195,LEN("S"))="S"</formula>
    </cfRule>
    <cfRule type="containsText" dxfId="4703" priority="1786" operator="containsText" text="D">
      <formula>NOT(ISERROR(SEARCH("D",M195)))</formula>
    </cfRule>
    <cfRule type="cellIs" dxfId="4702" priority="1787" operator="equal">
      <formula>1</formula>
    </cfRule>
  </conditionalFormatting>
  <conditionalFormatting sqref="M195:M199">
    <cfRule type="expression" dxfId="4701" priority="1788">
      <formula>$E195="sob"</formula>
    </cfRule>
    <cfRule type="expression" dxfId="4700" priority="1789">
      <formula>$E195="nie"</formula>
    </cfRule>
  </conditionalFormatting>
  <conditionalFormatting sqref="M195:M199">
    <cfRule type="timePeriod" dxfId="4699" priority="1784" timePeriod="today">
      <formula>FLOOR(M195,1)=TODAY()</formula>
    </cfRule>
  </conditionalFormatting>
  <conditionalFormatting sqref="M195:M199">
    <cfRule type="cellIs" dxfId="4698" priority="1783" operator="equal">
      <formula>2</formula>
    </cfRule>
  </conditionalFormatting>
  <conditionalFormatting sqref="M195:M199">
    <cfRule type="cellIs" dxfId="4697" priority="1782" operator="equal">
      <formula>3</formula>
    </cfRule>
  </conditionalFormatting>
  <conditionalFormatting sqref="AG1">
    <cfRule type="beginsWith" dxfId="4696" priority="1777" operator="beginsWith" text="S">
      <formula>LEFT(AG1,LEN("S"))="S"</formula>
    </cfRule>
    <cfRule type="containsText" dxfId="4695" priority="1778" operator="containsText" text="D">
      <formula>NOT(ISERROR(SEARCH("D",AG1)))</formula>
    </cfRule>
    <cfRule type="cellIs" dxfId="4694" priority="1779" operator="equal">
      <formula>1</formula>
    </cfRule>
  </conditionalFormatting>
  <conditionalFormatting sqref="AG1">
    <cfRule type="expression" dxfId="4693" priority="1780">
      <formula>$E1="sob"</formula>
    </cfRule>
    <cfRule type="expression" dxfId="4692" priority="1781">
      <formula>$E1="nie"</formula>
    </cfRule>
  </conditionalFormatting>
  <conditionalFormatting sqref="AG1">
    <cfRule type="cellIs" dxfId="4691" priority="1776" operator="equal">
      <formula>2</formula>
    </cfRule>
  </conditionalFormatting>
  <conditionalFormatting sqref="AG1">
    <cfRule type="cellIs" dxfId="4690" priority="1775" operator="equal">
      <formula>3</formula>
    </cfRule>
  </conditionalFormatting>
  <conditionalFormatting sqref="AD209:AD213">
    <cfRule type="beginsWith" dxfId="4689" priority="1770" operator="beginsWith" text="S">
      <formula>LEFT(AD209,LEN("S"))="S"</formula>
    </cfRule>
    <cfRule type="containsText" dxfId="4688" priority="1771" operator="containsText" text="D">
      <formula>NOT(ISERROR(SEARCH("D",AD209)))</formula>
    </cfRule>
    <cfRule type="cellIs" dxfId="4687" priority="1772" operator="equal">
      <formula>1</formula>
    </cfRule>
  </conditionalFormatting>
  <conditionalFormatting sqref="AD209:AD213">
    <cfRule type="expression" dxfId="4686" priority="1773">
      <formula>$E209="sob"</formula>
    </cfRule>
    <cfRule type="expression" dxfId="4685" priority="1774">
      <formula>$E209="nie"</formula>
    </cfRule>
  </conditionalFormatting>
  <conditionalFormatting sqref="AD209:AD213">
    <cfRule type="timePeriod" dxfId="4684" priority="1769" timePeriod="today">
      <formula>FLOOR(AD209,1)=TODAY()</formula>
    </cfRule>
  </conditionalFormatting>
  <conditionalFormatting sqref="AD209:AD213">
    <cfRule type="cellIs" dxfId="4683" priority="1768" operator="equal">
      <formula>2</formula>
    </cfRule>
  </conditionalFormatting>
  <conditionalFormatting sqref="AD209:AD213">
    <cfRule type="cellIs" dxfId="4682" priority="1767" operator="equal">
      <formula>3</formula>
    </cfRule>
  </conditionalFormatting>
  <conditionalFormatting sqref="AE130:AE131 AE138 AE145 AE152 AE159 AE180 AE173 AE166 AE187 AE194 AE201 AE249:AE250 AE2:AE93 AE96:AE126 AE242:AE243 AE207:AE208 AE214:AE238">
    <cfRule type="beginsWith" dxfId="4681" priority="1762" operator="beginsWith" text="S">
      <formula>LEFT(AE2,LEN("S"))="S"</formula>
    </cfRule>
    <cfRule type="containsText" dxfId="4680" priority="1763" operator="containsText" text="D">
      <formula>NOT(ISERROR(SEARCH("D",AE2)))</formula>
    </cfRule>
    <cfRule type="cellIs" dxfId="4679" priority="1764" operator="equal">
      <formula>1</formula>
    </cfRule>
  </conditionalFormatting>
  <conditionalFormatting sqref="AE130:AE131 AE138 AE145 AE152 AE159 AE180 AE173 AE166 AE187 AE194 AE201 AE249:AE250 AE2:AE93 AE96:AE126 AE242:AE243 AE207:AE208 AE214:AE238">
    <cfRule type="expression" dxfId="4678" priority="1765">
      <formula>$E2="sob"</formula>
    </cfRule>
    <cfRule type="expression" dxfId="4677" priority="1766">
      <formula>$E2="nie"</formula>
    </cfRule>
  </conditionalFormatting>
  <conditionalFormatting sqref="AE130:AE131 AE138 AE145 AE152 AE159 AE180 AE173 AE166 AE187 AE194 AE201 AE207:AE208 AE249:AE250 AE10:AE93 AE96:AE126 AE242:AE243 AE214:AE238">
    <cfRule type="timePeriod" dxfId="4676" priority="1761" timePeriod="today">
      <formula>FLOOR(AE10,1)=TODAY()</formula>
    </cfRule>
  </conditionalFormatting>
  <conditionalFormatting sqref="AE130:AE131 AE138 AE145 AE152 AE159 AE180 AE173 AE166 AE187 AE194 AE201 AE249:AE250 AE4:AE93 AE96:AE126 AE242:AE243 AE207:AE208 AE214:AE238">
    <cfRule type="cellIs" dxfId="4675" priority="1760" operator="equal">
      <formula>2</formula>
    </cfRule>
  </conditionalFormatting>
  <conditionalFormatting sqref="AE130:AE131 AE138 AE145 AE152 AE159 AE180 AE173 AE166 AE187 AE194 AE201 AE249:AE250 AE4:AE93 AE96:AE126 AE242:AE243 AE207:AE208 AE214:AE238">
    <cfRule type="cellIs" dxfId="4674" priority="1759" operator="equal">
      <formula>3</formula>
    </cfRule>
  </conditionalFormatting>
  <conditionalFormatting sqref="AE95">
    <cfRule type="beginsWith" dxfId="4673" priority="1754" operator="beginsWith" text="S">
      <formula>LEFT(AE95,LEN("S"))="S"</formula>
    </cfRule>
    <cfRule type="containsText" dxfId="4672" priority="1755" operator="containsText" text="D">
      <formula>NOT(ISERROR(SEARCH("D",AE95)))</formula>
    </cfRule>
    <cfRule type="cellIs" dxfId="4671" priority="1756" operator="equal">
      <formula>1</formula>
    </cfRule>
  </conditionalFormatting>
  <conditionalFormatting sqref="AE95">
    <cfRule type="expression" dxfId="4670" priority="1757">
      <formula>$E95="sob"</formula>
    </cfRule>
    <cfRule type="expression" dxfId="4669" priority="1758">
      <formula>$E95="nie"</formula>
    </cfRule>
  </conditionalFormatting>
  <conditionalFormatting sqref="AE95">
    <cfRule type="timePeriod" dxfId="4668" priority="1753" timePeriod="today">
      <formula>FLOOR(AE95,1)=TODAY()</formula>
    </cfRule>
  </conditionalFormatting>
  <conditionalFormatting sqref="AE95">
    <cfRule type="cellIs" dxfId="4667" priority="1752" operator="equal">
      <formula>2</formula>
    </cfRule>
  </conditionalFormatting>
  <conditionalFormatting sqref="AE95">
    <cfRule type="cellIs" dxfId="4666" priority="1751" operator="equal">
      <formula>3</formula>
    </cfRule>
  </conditionalFormatting>
  <conditionalFormatting sqref="AE137">
    <cfRule type="beginsWith" dxfId="4665" priority="1746" operator="beginsWith" text="S">
      <formula>LEFT(AE137,LEN("S"))="S"</formula>
    </cfRule>
    <cfRule type="containsText" dxfId="4664" priority="1747" operator="containsText" text="D">
      <formula>NOT(ISERROR(SEARCH("D",AE137)))</formula>
    </cfRule>
    <cfRule type="cellIs" dxfId="4663" priority="1748" operator="equal">
      <formula>1</formula>
    </cfRule>
  </conditionalFormatting>
  <conditionalFormatting sqref="AE137">
    <cfRule type="expression" dxfId="4662" priority="1749">
      <formula>$E137="sob"</formula>
    </cfRule>
    <cfRule type="expression" dxfId="4661" priority="1750">
      <formula>$E137="nie"</formula>
    </cfRule>
  </conditionalFormatting>
  <conditionalFormatting sqref="AE137">
    <cfRule type="timePeriod" dxfId="4660" priority="1745" timePeriod="today">
      <formula>FLOOR(AE137,1)=TODAY()</formula>
    </cfRule>
  </conditionalFormatting>
  <conditionalFormatting sqref="AE137">
    <cfRule type="cellIs" dxfId="4659" priority="1744" operator="equal">
      <formula>2</formula>
    </cfRule>
  </conditionalFormatting>
  <conditionalFormatting sqref="AE137">
    <cfRule type="cellIs" dxfId="4658" priority="1743" operator="equal">
      <formula>3</formula>
    </cfRule>
  </conditionalFormatting>
  <conditionalFormatting sqref="AE144">
    <cfRule type="beginsWith" dxfId="4657" priority="1738" operator="beginsWith" text="S">
      <formula>LEFT(AE144,LEN("S"))="S"</formula>
    </cfRule>
    <cfRule type="containsText" dxfId="4656" priority="1739" operator="containsText" text="D">
      <formula>NOT(ISERROR(SEARCH("D",AE144)))</formula>
    </cfRule>
    <cfRule type="cellIs" dxfId="4655" priority="1740" operator="equal">
      <formula>1</formula>
    </cfRule>
  </conditionalFormatting>
  <conditionalFormatting sqref="AE144">
    <cfRule type="expression" dxfId="4654" priority="1741">
      <formula>$E144="sob"</formula>
    </cfRule>
    <cfRule type="expression" dxfId="4653" priority="1742">
      <formula>$E144="nie"</formula>
    </cfRule>
  </conditionalFormatting>
  <conditionalFormatting sqref="AE144">
    <cfRule type="timePeriod" dxfId="4652" priority="1737" timePeriod="today">
      <formula>FLOOR(AE144,1)=TODAY()</formula>
    </cfRule>
  </conditionalFormatting>
  <conditionalFormatting sqref="AE144">
    <cfRule type="cellIs" dxfId="4651" priority="1736" operator="equal">
      <formula>2</formula>
    </cfRule>
  </conditionalFormatting>
  <conditionalFormatting sqref="AE144">
    <cfRule type="cellIs" dxfId="4650" priority="1735" operator="equal">
      <formula>3</formula>
    </cfRule>
  </conditionalFormatting>
  <conditionalFormatting sqref="AE151">
    <cfRule type="beginsWith" dxfId="4649" priority="1730" operator="beginsWith" text="S">
      <formula>LEFT(AE151,LEN("S"))="S"</formula>
    </cfRule>
    <cfRule type="containsText" dxfId="4648" priority="1731" operator="containsText" text="D">
      <formula>NOT(ISERROR(SEARCH("D",AE151)))</formula>
    </cfRule>
    <cfRule type="cellIs" dxfId="4647" priority="1732" operator="equal">
      <formula>1</formula>
    </cfRule>
  </conditionalFormatting>
  <conditionalFormatting sqref="AE151">
    <cfRule type="expression" dxfId="4646" priority="1733">
      <formula>$E151="sob"</formula>
    </cfRule>
    <cfRule type="expression" dxfId="4645" priority="1734">
      <formula>$E151="nie"</formula>
    </cfRule>
  </conditionalFormatting>
  <conditionalFormatting sqref="AE151">
    <cfRule type="timePeriod" dxfId="4644" priority="1729" timePeriod="today">
      <formula>FLOOR(AE151,1)=TODAY()</formula>
    </cfRule>
  </conditionalFormatting>
  <conditionalFormatting sqref="AE151">
    <cfRule type="cellIs" dxfId="4643" priority="1728" operator="equal">
      <formula>2</formula>
    </cfRule>
  </conditionalFormatting>
  <conditionalFormatting sqref="AE151">
    <cfRule type="cellIs" dxfId="4642" priority="1727" operator="equal">
      <formula>3</formula>
    </cfRule>
  </conditionalFormatting>
  <conditionalFormatting sqref="AE158">
    <cfRule type="beginsWith" dxfId="4641" priority="1722" operator="beginsWith" text="S">
      <formula>LEFT(AE158,LEN("S"))="S"</formula>
    </cfRule>
    <cfRule type="containsText" dxfId="4640" priority="1723" operator="containsText" text="D">
      <formula>NOT(ISERROR(SEARCH("D",AE158)))</formula>
    </cfRule>
    <cfRule type="cellIs" dxfId="4639" priority="1724" operator="equal">
      <formula>1</formula>
    </cfRule>
  </conditionalFormatting>
  <conditionalFormatting sqref="AE158">
    <cfRule type="expression" dxfId="4638" priority="1725">
      <formula>$E158="sob"</formula>
    </cfRule>
    <cfRule type="expression" dxfId="4637" priority="1726">
      <formula>$E158="nie"</formula>
    </cfRule>
  </conditionalFormatting>
  <conditionalFormatting sqref="AE158">
    <cfRule type="timePeriod" dxfId="4636" priority="1721" timePeriod="today">
      <formula>FLOOR(AE158,1)=TODAY()</formula>
    </cfRule>
  </conditionalFormatting>
  <conditionalFormatting sqref="AE158">
    <cfRule type="cellIs" dxfId="4635" priority="1720" operator="equal">
      <formula>2</formula>
    </cfRule>
  </conditionalFormatting>
  <conditionalFormatting sqref="AE158">
    <cfRule type="cellIs" dxfId="4634" priority="1719" operator="equal">
      <formula>3</formula>
    </cfRule>
  </conditionalFormatting>
  <conditionalFormatting sqref="AE165">
    <cfRule type="beginsWith" dxfId="4633" priority="1714" operator="beginsWith" text="S">
      <formula>LEFT(AE165,LEN("S"))="S"</formula>
    </cfRule>
    <cfRule type="containsText" dxfId="4632" priority="1715" operator="containsText" text="D">
      <formula>NOT(ISERROR(SEARCH("D",AE165)))</formula>
    </cfRule>
    <cfRule type="cellIs" dxfId="4631" priority="1716" operator="equal">
      <formula>1</formula>
    </cfRule>
  </conditionalFormatting>
  <conditionalFormatting sqref="AE165">
    <cfRule type="expression" dxfId="4630" priority="1717">
      <formula>$E165="sob"</formula>
    </cfRule>
    <cfRule type="expression" dxfId="4629" priority="1718">
      <formula>$E165="nie"</formula>
    </cfRule>
  </conditionalFormatting>
  <conditionalFormatting sqref="AE165">
    <cfRule type="timePeriod" dxfId="4628" priority="1713" timePeriod="today">
      <formula>FLOOR(AE165,1)=TODAY()</formula>
    </cfRule>
  </conditionalFormatting>
  <conditionalFormatting sqref="AE165">
    <cfRule type="cellIs" dxfId="4627" priority="1712" operator="equal">
      <formula>2</formula>
    </cfRule>
  </conditionalFormatting>
  <conditionalFormatting sqref="AE165">
    <cfRule type="cellIs" dxfId="4626" priority="1711" operator="equal">
      <formula>3</formula>
    </cfRule>
  </conditionalFormatting>
  <conditionalFormatting sqref="AE170 AE172">
    <cfRule type="beginsWith" dxfId="4625" priority="1706" operator="beginsWith" text="S">
      <formula>LEFT(AE170,LEN("S"))="S"</formula>
    </cfRule>
    <cfRule type="containsText" dxfId="4624" priority="1707" operator="containsText" text="D">
      <formula>NOT(ISERROR(SEARCH("D",AE170)))</formula>
    </cfRule>
    <cfRule type="cellIs" dxfId="4623" priority="1708" operator="equal">
      <formula>1</formula>
    </cfRule>
  </conditionalFormatting>
  <conditionalFormatting sqref="AE170 AE172">
    <cfRule type="expression" dxfId="4622" priority="1709">
      <formula>$E170="sob"</formula>
    </cfRule>
    <cfRule type="expression" dxfId="4621" priority="1710">
      <formula>$E170="nie"</formula>
    </cfRule>
  </conditionalFormatting>
  <conditionalFormatting sqref="AE170 AE172">
    <cfRule type="timePeriod" dxfId="4620" priority="1705" timePeriod="today">
      <formula>FLOOR(AE170,1)=TODAY()</formula>
    </cfRule>
  </conditionalFormatting>
  <conditionalFormatting sqref="AE170 AE172">
    <cfRule type="cellIs" dxfId="4619" priority="1704" operator="equal">
      <formula>2</formula>
    </cfRule>
  </conditionalFormatting>
  <conditionalFormatting sqref="AE170 AE172">
    <cfRule type="cellIs" dxfId="4618" priority="1703" operator="equal">
      <formula>3</formula>
    </cfRule>
  </conditionalFormatting>
  <conditionalFormatting sqref="AE179">
    <cfRule type="beginsWith" dxfId="4617" priority="1698" operator="beginsWith" text="S">
      <formula>LEFT(AE179,LEN("S"))="S"</formula>
    </cfRule>
    <cfRule type="containsText" dxfId="4616" priority="1699" operator="containsText" text="D">
      <formula>NOT(ISERROR(SEARCH("D",AE179)))</formula>
    </cfRule>
    <cfRule type="cellIs" dxfId="4615" priority="1700" operator="equal">
      <formula>1</formula>
    </cfRule>
  </conditionalFormatting>
  <conditionalFormatting sqref="AE179">
    <cfRule type="expression" dxfId="4614" priority="1701">
      <formula>$E179="sob"</formula>
    </cfRule>
    <cfRule type="expression" dxfId="4613" priority="1702">
      <formula>$E179="nie"</formula>
    </cfRule>
  </conditionalFormatting>
  <conditionalFormatting sqref="AE179">
    <cfRule type="timePeriod" dxfId="4612" priority="1697" timePeriod="today">
      <formula>FLOOR(AE179,1)=TODAY()</formula>
    </cfRule>
  </conditionalFormatting>
  <conditionalFormatting sqref="AE179">
    <cfRule type="cellIs" dxfId="4611" priority="1696" operator="equal">
      <formula>2</formula>
    </cfRule>
  </conditionalFormatting>
  <conditionalFormatting sqref="AE179">
    <cfRule type="cellIs" dxfId="4610" priority="1695" operator="equal">
      <formula>3</formula>
    </cfRule>
  </conditionalFormatting>
  <conditionalFormatting sqref="AE200 AE186 AE193">
    <cfRule type="beginsWith" dxfId="4609" priority="1690" operator="beginsWith" text="S">
      <formula>LEFT(AE186,LEN("S"))="S"</formula>
    </cfRule>
    <cfRule type="containsText" dxfId="4608" priority="1691" operator="containsText" text="D">
      <formula>NOT(ISERROR(SEARCH("D",AE186)))</formula>
    </cfRule>
    <cfRule type="cellIs" dxfId="4607" priority="1692" operator="equal">
      <formula>1</formula>
    </cfRule>
  </conditionalFormatting>
  <conditionalFormatting sqref="AE200 AE186 AE193">
    <cfRule type="expression" dxfId="4606" priority="1693">
      <formula>$E186="sob"</formula>
    </cfRule>
    <cfRule type="expression" dxfId="4605" priority="1694">
      <formula>$E186="nie"</formula>
    </cfRule>
  </conditionalFormatting>
  <conditionalFormatting sqref="AE200 AE186 AE193">
    <cfRule type="timePeriod" dxfId="4604" priority="1689" timePeriod="today">
      <formula>FLOOR(AE186,1)=TODAY()</formula>
    </cfRule>
  </conditionalFormatting>
  <conditionalFormatting sqref="AE200 AE186 AE193">
    <cfRule type="cellIs" dxfId="4603" priority="1688" operator="equal">
      <formula>2</formula>
    </cfRule>
  </conditionalFormatting>
  <conditionalFormatting sqref="AE200 AE186 AE193">
    <cfRule type="cellIs" dxfId="4602" priority="1687" operator="equal">
      <formula>3</formula>
    </cfRule>
  </conditionalFormatting>
  <conditionalFormatting sqref="AE127:AE129">
    <cfRule type="beginsWith" dxfId="4601" priority="1682" operator="beginsWith" text="S">
      <formula>LEFT(AE127,LEN("S"))="S"</formula>
    </cfRule>
    <cfRule type="containsText" dxfId="4600" priority="1683" operator="containsText" text="D">
      <formula>NOT(ISERROR(SEARCH("D",AE127)))</formula>
    </cfRule>
    <cfRule type="cellIs" dxfId="4599" priority="1684" operator="equal">
      <formula>1</formula>
    </cfRule>
  </conditionalFormatting>
  <conditionalFormatting sqref="AE127:AE129">
    <cfRule type="expression" dxfId="4598" priority="1685">
      <formula>$E127="sob"</formula>
    </cfRule>
    <cfRule type="expression" dxfId="4597" priority="1686">
      <formula>$E127="nie"</formula>
    </cfRule>
  </conditionalFormatting>
  <conditionalFormatting sqref="AE127:AE129">
    <cfRule type="timePeriod" dxfId="4596" priority="1681" timePeriod="today">
      <formula>FLOOR(AE127,1)=TODAY()</formula>
    </cfRule>
  </conditionalFormatting>
  <conditionalFormatting sqref="AE127:AE129">
    <cfRule type="cellIs" dxfId="4595" priority="1680" operator="equal">
      <formula>2</formula>
    </cfRule>
  </conditionalFormatting>
  <conditionalFormatting sqref="AE127:AE129">
    <cfRule type="cellIs" dxfId="4594" priority="1679" operator="equal">
      <formula>3</formula>
    </cfRule>
  </conditionalFormatting>
  <conditionalFormatting sqref="AE132:AE136">
    <cfRule type="beginsWith" dxfId="4593" priority="1674" operator="beginsWith" text="S">
      <formula>LEFT(AE132,LEN("S"))="S"</formula>
    </cfRule>
    <cfRule type="containsText" dxfId="4592" priority="1675" operator="containsText" text="D">
      <formula>NOT(ISERROR(SEARCH("D",AE132)))</formula>
    </cfRule>
    <cfRule type="cellIs" dxfId="4591" priority="1676" operator="equal">
      <formula>1</formula>
    </cfRule>
  </conditionalFormatting>
  <conditionalFormatting sqref="AE132:AE136">
    <cfRule type="expression" dxfId="4590" priority="1677">
      <formula>$E132="sob"</formula>
    </cfRule>
    <cfRule type="expression" dxfId="4589" priority="1678">
      <formula>$E132="nie"</formula>
    </cfRule>
  </conditionalFormatting>
  <conditionalFormatting sqref="AE132:AE136">
    <cfRule type="timePeriod" dxfId="4588" priority="1673" timePeriod="today">
      <formula>FLOOR(AE132,1)=TODAY()</formula>
    </cfRule>
  </conditionalFormatting>
  <conditionalFormatting sqref="AE132:AE136">
    <cfRule type="cellIs" dxfId="4587" priority="1672" operator="equal">
      <formula>2</formula>
    </cfRule>
  </conditionalFormatting>
  <conditionalFormatting sqref="AE132:AE136">
    <cfRule type="cellIs" dxfId="4586" priority="1671" operator="equal">
      <formula>3</formula>
    </cfRule>
  </conditionalFormatting>
  <conditionalFormatting sqref="AE139:AE143">
    <cfRule type="beginsWith" dxfId="4585" priority="1666" operator="beginsWith" text="S">
      <formula>LEFT(AE139,LEN("S"))="S"</formula>
    </cfRule>
    <cfRule type="containsText" dxfId="4584" priority="1667" operator="containsText" text="D">
      <formula>NOT(ISERROR(SEARCH("D",AE139)))</formula>
    </cfRule>
    <cfRule type="cellIs" dxfId="4583" priority="1668" operator="equal">
      <formula>1</formula>
    </cfRule>
  </conditionalFormatting>
  <conditionalFormatting sqref="AE139:AE143">
    <cfRule type="expression" dxfId="4582" priority="1669">
      <formula>$E139="sob"</formula>
    </cfRule>
    <cfRule type="expression" dxfId="4581" priority="1670">
      <formula>$E139="nie"</formula>
    </cfRule>
  </conditionalFormatting>
  <conditionalFormatting sqref="AE139:AE143">
    <cfRule type="timePeriod" dxfId="4580" priority="1665" timePeriod="today">
      <formula>FLOOR(AE139,1)=TODAY()</formula>
    </cfRule>
  </conditionalFormatting>
  <conditionalFormatting sqref="AE139:AE143">
    <cfRule type="cellIs" dxfId="4579" priority="1664" operator="equal">
      <formula>2</formula>
    </cfRule>
  </conditionalFormatting>
  <conditionalFormatting sqref="AE139:AE143">
    <cfRule type="cellIs" dxfId="4578" priority="1663" operator="equal">
      <formula>3</formula>
    </cfRule>
  </conditionalFormatting>
  <conditionalFormatting sqref="AE146:AE150">
    <cfRule type="beginsWith" dxfId="4577" priority="1658" operator="beginsWith" text="S">
      <formula>LEFT(AE146,LEN("S"))="S"</formula>
    </cfRule>
    <cfRule type="containsText" dxfId="4576" priority="1659" operator="containsText" text="D">
      <formula>NOT(ISERROR(SEARCH("D",AE146)))</formula>
    </cfRule>
    <cfRule type="cellIs" dxfId="4575" priority="1660" operator="equal">
      <formula>1</formula>
    </cfRule>
  </conditionalFormatting>
  <conditionalFormatting sqref="AE146:AE150">
    <cfRule type="expression" dxfId="4574" priority="1661">
      <formula>$E146="sob"</formula>
    </cfRule>
    <cfRule type="expression" dxfId="4573" priority="1662">
      <formula>$E146="nie"</formula>
    </cfRule>
  </conditionalFormatting>
  <conditionalFormatting sqref="AE146:AE150">
    <cfRule type="timePeriod" dxfId="4572" priority="1657" timePeriod="today">
      <formula>FLOOR(AE146,1)=TODAY()</formula>
    </cfRule>
  </conditionalFormatting>
  <conditionalFormatting sqref="AE146:AE150">
    <cfRule type="cellIs" dxfId="4571" priority="1656" operator="equal">
      <formula>2</formula>
    </cfRule>
  </conditionalFormatting>
  <conditionalFormatting sqref="AE146:AE150">
    <cfRule type="cellIs" dxfId="4570" priority="1655" operator="equal">
      <formula>3</formula>
    </cfRule>
  </conditionalFormatting>
  <conditionalFormatting sqref="AE153:AE157">
    <cfRule type="beginsWith" dxfId="4569" priority="1650" operator="beginsWith" text="S">
      <formula>LEFT(AE153,LEN("S"))="S"</formula>
    </cfRule>
    <cfRule type="containsText" dxfId="4568" priority="1651" operator="containsText" text="D">
      <formula>NOT(ISERROR(SEARCH("D",AE153)))</formula>
    </cfRule>
    <cfRule type="cellIs" dxfId="4567" priority="1652" operator="equal">
      <formula>1</formula>
    </cfRule>
  </conditionalFormatting>
  <conditionalFormatting sqref="AE153:AE157">
    <cfRule type="expression" dxfId="4566" priority="1653">
      <formula>$E153="sob"</formula>
    </cfRule>
    <cfRule type="expression" dxfId="4565" priority="1654">
      <formula>$E153="nie"</formula>
    </cfRule>
  </conditionalFormatting>
  <conditionalFormatting sqref="AE153:AE157">
    <cfRule type="timePeriod" dxfId="4564" priority="1649" timePeriod="today">
      <formula>FLOOR(AE153,1)=TODAY()</formula>
    </cfRule>
  </conditionalFormatting>
  <conditionalFormatting sqref="AE153:AE157">
    <cfRule type="cellIs" dxfId="4563" priority="1648" operator="equal">
      <formula>2</formula>
    </cfRule>
  </conditionalFormatting>
  <conditionalFormatting sqref="AE153:AE157">
    <cfRule type="cellIs" dxfId="4562" priority="1647" operator="equal">
      <formula>3</formula>
    </cfRule>
  </conditionalFormatting>
  <conditionalFormatting sqref="AE160:AE164">
    <cfRule type="beginsWith" dxfId="4561" priority="1642" operator="beginsWith" text="S">
      <formula>LEFT(AE160,LEN("S"))="S"</formula>
    </cfRule>
    <cfRule type="containsText" dxfId="4560" priority="1643" operator="containsText" text="D">
      <formula>NOT(ISERROR(SEARCH("D",AE160)))</formula>
    </cfRule>
    <cfRule type="cellIs" dxfId="4559" priority="1644" operator="equal">
      <formula>1</formula>
    </cfRule>
  </conditionalFormatting>
  <conditionalFormatting sqref="AE160:AE164">
    <cfRule type="expression" dxfId="4558" priority="1645">
      <formula>$E160="sob"</formula>
    </cfRule>
    <cfRule type="expression" dxfId="4557" priority="1646">
      <formula>$E160="nie"</formula>
    </cfRule>
  </conditionalFormatting>
  <conditionalFormatting sqref="AE160:AE164">
    <cfRule type="timePeriod" dxfId="4556" priority="1641" timePeriod="today">
      <formula>FLOOR(AE160,1)=TODAY()</formula>
    </cfRule>
  </conditionalFormatting>
  <conditionalFormatting sqref="AE160:AE164">
    <cfRule type="cellIs" dxfId="4555" priority="1640" operator="equal">
      <formula>2</formula>
    </cfRule>
  </conditionalFormatting>
  <conditionalFormatting sqref="AE160:AE164">
    <cfRule type="cellIs" dxfId="4554" priority="1639" operator="equal">
      <formula>3</formula>
    </cfRule>
  </conditionalFormatting>
  <conditionalFormatting sqref="AE239">
    <cfRule type="beginsWith" dxfId="4553" priority="1634" operator="beginsWith" text="S">
      <formula>LEFT(AE239,LEN("S"))="S"</formula>
    </cfRule>
    <cfRule type="containsText" dxfId="4552" priority="1635" operator="containsText" text="D">
      <formula>NOT(ISERROR(SEARCH("D",AE239)))</formula>
    </cfRule>
    <cfRule type="cellIs" dxfId="4551" priority="1636" operator="equal">
      <formula>1</formula>
    </cfRule>
  </conditionalFormatting>
  <conditionalFormatting sqref="AE239">
    <cfRule type="expression" dxfId="4550" priority="1637">
      <formula>$E239="sob"</formula>
    </cfRule>
    <cfRule type="expression" dxfId="4549" priority="1638">
      <formula>$E239="nie"</formula>
    </cfRule>
  </conditionalFormatting>
  <conditionalFormatting sqref="AE239">
    <cfRule type="timePeriod" dxfId="4548" priority="1633" timePeriod="today">
      <formula>FLOOR(AE239,1)=TODAY()</formula>
    </cfRule>
  </conditionalFormatting>
  <conditionalFormatting sqref="AE239">
    <cfRule type="cellIs" dxfId="4547" priority="1632" operator="equal">
      <formula>2</formula>
    </cfRule>
  </conditionalFormatting>
  <conditionalFormatting sqref="AE239">
    <cfRule type="cellIs" dxfId="4546" priority="1631" operator="equal">
      <formula>3</formula>
    </cfRule>
  </conditionalFormatting>
  <conditionalFormatting sqref="AE241">
    <cfRule type="beginsWith" dxfId="4545" priority="1626" operator="beginsWith" text="S">
      <formula>LEFT(AE241,LEN("S"))="S"</formula>
    </cfRule>
    <cfRule type="containsText" dxfId="4544" priority="1627" operator="containsText" text="D">
      <formula>NOT(ISERROR(SEARCH("D",AE241)))</formula>
    </cfRule>
    <cfRule type="cellIs" dxfId="4543" priority="1628" operator="equal">
      <formula>1</formula>
    </cfRule>
  </conditionalFormatting>
  <conditionalFormatting sqref="AE241">
    <cfRule type="expression" dxfId="4542" priority="1629">
      <formula>$E241="sob"</formula>
    </cfRule>
    <cfRule type="expression" dxfId="4541" priority="1630">
      <formula>$E241="nie"</formula>
    </cfRule>
  </conditionalFormatting>
  <conditionalFormatting sqref="AE241">
    <cfRule type="timePeriod" dxfId="4540" priority="1625" timePeriod="today">
      <formula>FLOOR(AE241,1)=TODAY()</formula>
    </cfRule>
  </conditionalFormatting>
  <conditionalFormatting sqref="AE241">
    <cfRule type="cellIs" dxfId="4539" priority="1624" operator="equal">
      <formula>2</formula>
    </cfRule>
  </conditionalFormatting>
  <conditionalFormatting sqref="AE241">
    <cfRule type="cellIs" dxfId="4538" priority="1623" operator="equal">
      <formula>3</formula>
    </cfRule>
  </conditionalFormatting>
  <conditionalFormatting sqref="AE241">
    <cfRule type="beginsWith" dxfId="4537" priority="1618" operator="beginsWith" text="S">
      <formula>LEFT(AE241,LEN("S"))="S"</formula>
    </cfRule>
    <cfRule type="containsText" dxfId="4536" priority="1619" operator="containsText" text="D">
      <formula>NOT(ISERROR(SEARCH("D",AE241)))</formula>
    </cfRule>
    <cfRule type="cellIs" dxfId="4535" priority="1620" operator="equal">
      <formula>1</formula>
    </cfRule>
  </conditionalFormatting>
  <conditionalFormatting sqref="AE241">
    <cfRule type="expression" dxfId="4534" priority="1621">
      <formula>$E241="sob"</formula>
    </cfRule>
    <cfRule type="expression" dxfId="4533" priority="1622">
      <formula>$E241="nie"</formula>
    </cfRule>
  </conditionalFormatting>
  <conditionalFormatting sqref="AE241">
    <cfRule type="timePeriod" dxfId="4532" priority="1617" timePeriod="today">
      <formula>FLOOR(AE241,1)=TODAY()</formula>
    </cfRule>
  </conditionalFormatting>
  <conditionalFormatting sqref="AE241">
    <cfRule type="cellIs" dxfId="4531" priority="1616" operator="equal">
      <formula>2</formula>
    </cfRule>
  </conditionalFormatting>
  <conditionalFormatting sqref="AE241">
    <cfRule type="cellIs" dxfId="4530" priority="1615" operator="equal">
      <formula>3</formula>
    </cfRule>
  </conditionalFormatting>
  <conditionalFormatting sqref="AE240">
    <cfRule type="beginsWith" dxfId="4529" priority="1610" operator="beginsWith" text="S">
      <formula>LEFT(AE240,LEN("S"))="S"</formula>
    </cfRule>
    <cfRule type="containsText" dxfId="4528" priority="1611" operator="containsText" text="D">
      <formula>NOT(ISERROR(SEARCH("D",AE240)))</formula>
    </cfRule>
    <cfRule type="cellIs" dxfId="4527" priority="1612" operator="equal">
      <formula>1</formula>
    </cfRule>
  </conditionalFormatting>
  <conditionalFormatting sqref="AE240">
    <cfRule type="expression" dxfId="4526" priority="1613">
      <formula>$E240="sob"</formula>
    </cfRule>
    <cfRule type="expression" dxfId="4525" priority="1614">
      <formula>$E240="nie"</formula>
    </cfRule>
  </conditionalFormatting>
  <conditionalFormatting sqref="AE240">
    <cfRule type="timePeriod" dxfId="4524" priority="1609" timePeriod="today">
      <formula>FLOOR(AE240,1)=TODAY()</formula>
    </cfRule>
  </conditionalFormatting>
  <conditionalFormatting sqref="AE240">
    <cfRule type="cellIs" dxfId="4523" priority="1608" operator="equal">
      <formula>2</formula>
    </cfRule>
  </conditionalFormatting>
  <conditionalFormatting sqref="AE240">
    <cfRule type="cellIs" dxfId="4522" priority="1607" operator="equal">
      <formula>3</formula>
    </cfRule>
  </conditionalFormatting>
  <conditionalFormatting sqref="AE240">
    <cfRule type="beginsWith" dxfId="4521" priority="1602" operator="beginsWith" text="S">
      <formula>LEFT(AE240,LEN("S"))="S"</formula>
    </cfRule>
    <cfRule type="containsText" dxfId="4520" priority="1603" operator="containsText" text="D">
      <formula>NOT(ISERROR(SEARCH("D",AE240)))</formula>
    </cfRule>
    <cfRule type="cellIs" dxfId="4519" priority="1604" operator="equal">
      <formula>1</formula>
    </cfRule>
  </conditionalFormatting>
  <conditionalFormatting sqref="AE240">
    <cfRule type="expression" dxfId="4518" priority="1605">
      <formula>$E240="sob"</formula>
    </cfRule>
    <cfRule type="expression" dxfId="4517" priority="1606">
      <formula>$E240="nie"</formula>
    </cfRule>
  </conditionalFormatting>
  <conditionalFormatting sqref="AE240">
    <cfRule type="timePeriod" dxfId="4516" priority="1601" timePeriod="today">
      <formula>FLOOR(AE240,1)=TODAY()</formula>
    </cfRule>
  </conditionalFormatting>
  <conditionalFormatting sqref="AE240">
    <cfRule type="cellIs" dxfId="4515" priority="1600" operator="equal">
      <formula>2</formula>
    </cfRule>
  </conditionalFormatting>
  <conditionalFormatting sqref="AE240">
    <cfRule type="cellIs" dxfId="4514" priority="1599" operator="equal">
      <formula>3</formula>
    </cfRule>
  </conditionalFormatting>
  <conditionalFormatting sqref="AE244">
    <cfRule type="beginsWith" dxfId="4513" priority="1594" operator="beginsWith" text="S">
      <formula>LEFT(AE244,LEN("S"))="S"</formula>
    </cfRule>
    <cfRule type="containsText" dxfId="4512" priority="1595" operator="containsText" text="D">
      <formula>NOT(ISERROR(SEARCH("D",AE244)))</formula>
    </cfRule>
    <cfRule type="cellIs" dxfId="4511" priority="1596" operator="equal">
      <formula>1</formula>
    </cfRule>
  </conditionalFormatting>
  <conditionalFormatting sqref="AE244">
    <cfRule type="expression" dxfId="4510" priority="1597">
      <formula>$E244="sob"</formula>
    </cfRule>
    <cfRule type="expression" dxfId="4509" priority="1598">
      <formula>$E244="nie"</formula>
    </cfRule>
  </conditionalFormatting>
  <conditionalFormatting sqref="AE244">
    <cfRule type="timePeriod" dxfId="4508" priority="1593" timePeriod="today">
      <formula>FLOOR(AE244,1)=TODAY()</formula>
    </cfRule>
  </conditionalFormatting>
  <conditionalFormatting sqref="AE244">
    <cfRule type="cellIs" dxfId="4507" priority="1592" operator="equal">
      <formula>2</formula>
    </cfRule>
  </conditionalFormatting>
  <conditionalFormatting sqref="AE244">
    <cfRule type="cellIs" dxfId="4506" priority="1591" operator="equal">
      <formula>3</formula>
    </cfRule>
  </conditionalFormatting>
  <conditionalFormatting sqref="AE246:AE248">
    <cfRule type="beginsWith" dxfId="4505" priority="1586" operator="beginsWith" text="S">
      <formula>LEFT(AE246,LEN("S"))="S"</formula>
    </cfRule>
    <cfRule type="containsText" dxfId="4504" priority="1587" operator="containsText" text="D">
      <formula>NOT(ISERROR(SEARCH("D",AE246)))</formula>
    </cfRule>
    <cfRule type="cellIs" dxfId="4503" priority="1588" operator="equal">
      <formula>1</formula>
    </cfRule>
  </conditionalFormatting>
  <conditionalFormatting sqref="AE246:AE248">
    <cfRule type="expression" dxfId="4502" priority="1589">
      <formula>$E246="sob"</formula>
    </cfRule>
    <cfRule type="expression" dxfId="4501" priority="1590">
      <formula>$E246="nie"</formula>
    </cfRule>
  </conditionalFormatting>
  <conditionalFormatting sqref="AE246:AE248">
    <cfRule type="timePeriod" dxfId="4500" priority="1585" timePeriod="today">
      <formula>FLOOR(AE246,1)=TODAY()</formula>
    </cfRule>
  </conditionalFormatting>
  <conditionalFormatting sqref="AE246:AE248">
    <cfRule type="cellIs" dxfId="4499" priority="1584" operator="equal">
      <formula>2</formula>
    </cfRule>
  </conditionalFormatting>
  <conditionalFormatting sqref="AE246:AE248">
    <cfRule type="cellIs" dxfId="4498" priority="1583" operator="equal">
      <formula>3</formula>
    </cfRule>
  </conditionalFormatting>
  <conditionalFormatting sqref="AE246:AE248">
    <cfRule type="beginsWith" dxfId="4497" priority="1578" operator="beginsWith" text="S">
      <formula>LEFT(AE246,LEN("S"))="S"</formula>
    </cfRule>
    <cfRule type="containsText" dxfId="4496" priority="1579" operator="containsText" text="D">
      <formula>NOT(ISERROR(SEARCH("D",AE246)))</formula>
    </cfRule>
    <cfRule type="cellIs" dxfId="4495" priority="1580" operator="equal">
      <formula>1</formula>
    </cfRule>
  </conditionalFormatting>
  <conditionalFormatting sqref="AE246:AE248">
    <cfRule type="expression" dxfId="4494" priority="1581">
      <formula>$E246="sob"</formula>
    </cfRule>
    <cfRule type="expression" dxfId="4493" priority="1582">
      <formula>$E246="nie"</formula>
    </cfRule>
  </conditionalFormatting>
  <conditionalFormatting sqref="AE246:AE248">
    <cfRule type="timePeriod" dxfId="4492" priority="1577" timePeriod="today">
      <formula>FLOOR(AE246,1)=TODAY()</formula>
    </cfRule>
  </conditionalFormatting>
  <conditionalFormatting sqref="AE246:AE248">
    <cfRule type="cellIs" dxfId="4491" priority="1576" operator="equal">
      <formula>2</formula>
    </cfRule>
  </conditionalFormatting>
  <conditionalFormatting sqref="AE246:AE248">
    <cfRule type="cellIs" dxfId="4490" priority="1575" operator="equal">
      <formula>3</formula>
    </cfRule>
  </conditionalFormatting>
  <conditionalFormatting sqref="AE245">
    <cfRule type="beginsWith" dxfId="4489" priority="1570" operator="beginsWith" text="S">
      <formula>LEFT(AE245,LEN("S"))="S"</formula>
    </cfRule>
    <cfRule type="containsText" dxfId="4488" priority="1571" operator="containsText" text="D">
      <formula>NOT(ISERROR(SEARCH("D",AE245)))</formula>
    </cfRule>
    <cfRule type="cellIs" dxfId="4487" priority="1572" operator="equal">
      <formula>1</formula>
    </cfRule>
  </conditionalFormatting>
  <conditionalFormatting sqref="AE245">
    <cfRule type="expression" dxfId="4486" priority="1573">
      <formula>$E245="sob"</formula>
    </cfRule>
    <cfRule type="expression" dxfId="4485" priority="1574">
      <formula>$E245="nie"</formula>
    </cfRule>
  </conditionalFormatting>
  <conditionalFormatting sqref="AE245">
    <cfRule type="timePeriod" dxfId="4484" priority="1569" timePeriod="today">
      <formula>FLOOR(AE245,1)=TODAY()</formula>
    </cfRule>
  </conditionalFormatting>
  <conditionalFormatting sqref="AE245">
    <cfRule type="cellIs" dxfId="4483" priority="1568" operator="equal">
      <formula>2</formula>
    </cfRule>
  </conditionalFormatting>
  <conditionalFormatting sqref="AE245">
    <cfRule type="cellIs" dxfId="4482" priority="1567" operator="equal">
      <formula>3</formula>
    </cfRule>
  </conditionalFormatting>
  <conditionalFormatting sqref="AE245">
    <cfRule type="beginsWith" dxfId="4481" priority="1562" operator="beginsWith" text="S">
      <formula>LEFT(AE245,LEN("S"))="S"</formula>
    </cfRule>
    <cfRule type="containsText" dxfId="4480" priority="1563" operator="containsText" text="D">
      <formula>NOT(ISERROR(SEARCH("D",AE245)))</formula>
    </cfRule>
    <cfRule type="cellIs" dxfId="4479" priority="1564" operator="equal">
      <formula>1</formula>
    </cfRule>
  </conditionalFormatting>
  <conditionalFormatting sqref="AE245">
    <cfRule type="expression" dxfId="4478" priority="1565">
      <formula>$E245="sob"</formula>
    </cfRule>
    <cfRule type="expression" dxfId="4477" priority="1566">
      <formula>$E245="nie"</formula>
    </cfRule>
  </conditionalFormatting>
  <conditionalFormatting sqref="AE245">
    <cfRule type="timePeriod" dxfId="4476" priority="1561" timePeriod="today">
      <formula>FLOOR(AE245,1)=TODAY()</formula>
    </cfRule>
  </conditionalFormatting>
  <conditionalFormatting sqref="AE245">
    <cfRule type="cellIs" dxfId="4475" priority="1560" operator="equal">
      <formula>2</formula>
    </cfRule>
  </conditionalFormatting>
  <conditionalFormatting sqref="AE245">
    <cfRule type="cellIs" dxfId="4474" priority="1559" operator="equal">
      <formula>3</formula>
    </cfRule>
  </conditionalFormatting>
  <conditionalFormatting sqref="AE251:AE252">
    <cfRule type="beginsWith" dxfId="4473" priority="1554" operator="beginsWith" text="S">
      <formula>LEFT(AE251,LEN("S"))="S"</formula>
    </cfRule>
    <cfRule type="containsText" dxfId="4472" priority="1555" operator="containsText" text="D">
      <formula>NOT(ISERROR(SEARCH("D",AE251)))</formula>
    </cfRule>
    <cfRule type="cellIs" dxfId="4471" priority="1556" operator="equal">
      <formula>1</formula>
    </cfRule>
  </conditionalFormatting>
  <conditionalFormatting sqref="AE251:AE252">
    <cfRule type="expression" dxfId="4470" priority="1557">
      <formula>$E251="sob"</formula>
    </cfRule>
    <cfRule type="expression" dxfId="4469" priority="1558">
      <formula>$E251="nie"</formula>
    </cfRule>
  </conditionalFormatting>
  <conditionalFormatting sqref="AE251:AE252">
    <cfRule type="timePeriod" dxfId="4468" priority="1553" timePeriod="today">
      <formula>FLOOR(AE251,1)=TODAY()</formula>
    </cfRule>
  </conditionalFormatting>
  <conditionalFormatting sqref="AE251:AE252">
    <cfRule type="cellIs" dxfId="4467" priority="1552" operator="equal">
      <formula>2</formula>
    </cfRule>
  </conditionalFormatting>
  <conditionalFormatting sqref="AE251:AE252">
    <cfRule type="cellIs" dxfId="4466" priority="1551" operator="equal">
      <formula>3</formula>
    </cfRule>
  </conditionalFormatting>
  <conditionalFormatting sqref="AE251:AE252">
    <cfRule type="beginsWith" dxfId="4465" priority="1546" operator="beginsWith" text="S">
      <formula>LEFT(AE251,LEN("S"))="S"</formula>
    </cfRule>
    <cfRule type="containsText" dxfId="4464" priority="1547" operator="containsText" text="D">
      <formula>NOT(ISERROR(SEARCH("D",AE251)))</formula>
    </cfRule>
    <cfRule type="cellIs" dxfId="4463" priority="1548" operator="equal">
      <formula>1</formula>
    </cfRule>
  </conditionalFormatting>
  <conditionalFormatting sqref="AE251:AE252">
    <cfRule type="expression" dxfId="4462" priority="1549">
      <formula>$E251="sob"</formula>
    </cfRule>
    <cfRule type="expression" dxfId="4461" priority="1550">
      <formula>$E251="nie"</formula>
    </cfRule>
  </conditionalFormatting>
  <conditionalFormatting sqref="AE251:AE252">
    <cfRule type="timePeriod" dxfId="4460" priority="1545" timePeriod="today">
      <formula>FLOOR(AE251,1)=TODAY()</formula>
    </cfRule>
  </conditionalFormatting>
  <conditionalFormatting sqref="AE251:AE252">
    <cfRule type="cellIs" dxfId="4459" priority="1544" operator="equal">
      <formula>2</formula>
    </cfRule>
  </conditionalFormatting>
  <conditionalFormatting sqref="AE251:AE252">
    <cfRule type="cellIs" dxfId="4458" priority="1543" operator="equal">
      <formula>3</formula>
    </cfRule>
  </conditionalFormatting>
  <conditionalFormatting sqref="AE167:AE169">
    <cfRule type="beginsWith" dxfId="4457" priority="1538" operator="beginsWith" text="S">
      <formula>LEFT(AE167,LEN("S"))="S"</formula>
    </cfRule>
    <cfRule type="containsText" dxfId="4456" priority="1539" operator="containsText" text="D">
      <formula>NOT(ISERROR(SEARCH("D",AE167)))</formula>
    </cfRule>
    <cfRule type="cellIs" dxfId="4455" priority="1540" operator="equal">
      <formula>1</formula>
    </cfRule>
  </conditionalFormatting>
  <conditionalFormatting sqref="AE167:AE169">
    <cfRule type="expression" dxfId="4454" priority="1541">
      <formula>$E167="sob"</formula>
    </cfRule>
    <cfRule type="expression" dxfId="4453" priority="1542">
      <formula>$E167="nie"</formula>
    </cfRule>
  </conditionalFormatting>
  <conditionalFormatting sqref="AE167:AE169">
    <cfRule type="timePeriod" dxfId="4452" priority="1537" timePeriod="today">
      <formula>FLOOR(AE167,1)=TODAY()</formula>
    </cfRule>
  </conditionalFormatting>
  <conditionalFormatting sqref="AE167:AE169">
    <cfRule type="cellIs" dxfId="4451" priority="1536" operator="equal">
      <formula>2</formula>
    </cfRule>
  </conditionalFormatting>
  <conditionalFormatting sqref="AE167:AE169">
    <cfRule type="cellIs" dxfId="4450" priority="1535" operator="equal">
      <formula>3</formula>
    </cfRule>
  </conditionalFormatting>
  <conditionalFormatting sqref="AE171">
    <cfRule type="beginsWith" dxfId="4449" priority="1530" operator="beginsWith" text="S">
      <formula>LEFT(AE171,LEN("S"))="S"</formula>
    </cfRule>
    <cfRule type="containsText" dxfId="4448" priority="1531" operator="containsText" text="D">
      <formula>NOT(ISERROR(SEARCH("D",AE171)))</formula>
    </cfRule>
    <cfRule type="cellIs" dxfId="4447" priority="1532" operator="equal">
      <formula>1</formula>
    </cfRule>
  </conditionalFormatting>
  <conditionalFormatting sqref="AE171">
    <cfRule type="expression" dxfId="4446" priority="1533">
      <formula>$E171="sob"</formula>
    </cfRule>
    <cfRule type="expression" dxfId="4445" priority="1534">
      <formula>$E171="nie"</formula>
    </cfRule>
  </conditionalFormatting>
  <conditionalFormatting sqref="AE171">
    <cfRule type="timePeriod" dxfId="4444" priority="1529" timePeriod="today">
      <formula>FLOOR(AE171,1)=TODAY()</formula>
    </cfRule>
  </conditionalFormatting>
  <conditionalFormatting sqref="AE171">
    <cfRule type="cellIs" dxfId="4443" priority="1528" operator="equal">
      <formula>2</formula>
    </cfRule>
  </conditionalFormatting>
  <conditionalFormatting sqref="AE171">
    <cfRule type="cellIs" dxfId="4442" priority="1527" operator="equal">
      <formula>3</formula>
    </cfRule>
  </conditionalFormatting>
  <conditionalFormatting sqref="AE174:AE178">
    <cfRule type="beginsWith" dxfId="4441" priority="1522" operator="beginsWith" text="S">
      <formula>LEFT(AE174,LEN("S"))="S"</formula>
    </cfRule>
    <cfRule type="containsText" dxfId="4440" priority="1523" operator="containsText" text="D">
      <formula>NOT(ISERROR(SEARCH("D",AE174)))</formula>
    </cfRule>
    <cfRule type="cellIs" dxfId="4439" priority="1524" operator="equal">
      <formula>1</formula>
    </cfRule>
  </conditionalFormatting>
  <conditionalFormatting sqref="AE174:AE178">
    <cfRule type="expression" dxfId="4438" priority="1525">
      <formula>$E174="sob"</formula>
    </cfRule>
    <cfRule type="expression" dxfId="4437" priority="1526">
      <formula>$E174="nie"</formula>
    </cfRule>
  </conditionalFormatting>
  <conditionalFormatting sqref="AE174:AE178">
    <cfRule type="timePeriod" dxfId="4436" priority="1521" timePeriod="today">
      <formula>FLOOR(AE174,1)=TODAY()</formula>
    </cfRule>
  </conditionalFormatting>
  <conditionalFormatting sqref="AE174:AE178">
    <cfRule type="cellIs" dxfId="4435" priority="1520" operator="equal">
      <formula>2</formula>
    </cfRule>
  </conditionalFormatting>
  <conditionalFormatting sqref="AE174:AE178">
    <cfRule type="cellIs" dxfId="4434" priority="1519" operator="equal">
      <formula>3</formula>
    </cfRule>
  </conditionalFormatting>
  <conditionalFormatting sqref="AE181:AE184">
    <cfRule type="beginsWith" dxfId="4433" priority="1514" operator="beginsWith" text="S">
      <formula>LEFT(AE181,LEN("S"))="S"</formula>
    </cfRule>
    <cfRule type="containsText" dxfId="4432" priority="1515" operator="containsText" text="D">
      <formula>NOT(ISERROR(SEARCH("D",AE181)))</formula>
    </cfRule>
    <cfRule type="cellIs" dxfId="4431" priority="1516" operator="equal">
      <formula>1</formula>
    </cfRule>
  </conditionalFormatting>
  <conditionalFormatting sqref="AE181:AE184">
    <cfRule type="expression" dxfId="4430" priority="1517">
      <formula>$E181="sob"</formula>
    </cfRule>
    <cfRule type="expression" dxfId="4429" priority="1518">
      <formula>$E181="nie"</formula>
    </cfRule>
  </conditionalFormatting>
  <conditionalFormatting sqref="AE181:AE184">
    <cfRule type="timePeriod" dxfId="4428" priority="1513" timePeriod="today">
      <formula>FLOOR(AE181,1)=TODAY()</formula>
    </cfRule>
  </conditionalFormatting>
  <conditionalFormatting sqref="AE181:AE184">
    <cfRule type="cellIs" dxfId="4427" priority="1512" operator="equal">
      <formula>2</formula>
    </cfRule>
  </conditionalFormatting>
  <conditionalFormatting sqref="AE181:AE184">
    <cfRule type="cellIs" dxfId="4426" priority="1511" operator="equal">
      <formula>3</formula>
    </cfRule>
  </conditionalFormatting>
  <conditionalFormatting sqref="AE188:AE192">
    <cfRule type="beginsWith" dxfId="4425" priority="1506" operator="beginsWith" text="S">
      <formula>LEFT(AE188,LEN("S"))="S"</formula>
    </cfRule>
    <cfRule type="containsText" dxfId="4424" priority="1507" operator="containsText" text="D">
      <formula>NOT(ISERROR(SEARCH("D",AE188)))</formula>
    </cfRule>
    <cfRule type="cellIs" dxfId="4423" priority="1508" operator="equal">
      <formula>1</formula>
    </cfRule>
  </conditionalFormatting>
  <conditionalFormatting sqref="AE188:AE192">
    <cfRule type="expression" dxfId="4422" priority="1509">
      <formula>$E188="sob"</formula>
    </cfRule>
    <cfRule type="expression" dxfId="4421" priority="1510">
      <formula>$E188="nie"</formula>
    </cfRule>
  </conditionalFormatting>
  <conditionalFormatting sqref="AE188:AE192">
    <cfRule type="timePeriod" dxfId="4420" priority="1505" timePeriod="today">
      <formula>FLOOR(AE188,1)=TODAY()</formula>
    </cfRule>
  </conditionalFormatting>
  <conditionalFormatting sqref="AE188:AE192">
    <cfRule type="cellIs" dxfId="4419" priority="1504" operator="equal">
      <formula>2</formula>
    </cfRule>
  </conditionalFormatting>
  <conditionalFormatting sqref="AE188:AE192">
    <cfRule type="cellIs" dxfId="4418" priority="1503" operator="equal">
      <formula>3</formula>
    </cfRule>
  </conditionalFormatting>
  <conditionalFormatting sqref="AE195:AE199">
    <cfRule type="beginsWith" dxfId="4417" priority="1498" operator="beginsWith" text="S">
      <formula>LEFT(AE195,LEN("S"))="S"</formula>
    </cfRule>
    <cfRule type="containsText" dxfId="4416" priority="1499" operator="containsText" text="D">
      <formula>NOT(ISERROR(SEARCH("D",AE195)))</formula>
    </cfRule>
    <cfRule type="cellIs" dxfId="4415" priority="1500" operator="equal">
      <formula>1</formula>
    </cfRule>
  </conditionalFormatting>
  <conditionalFormatting sqref="AE195:AE199">
    <cfRule type="expression" dxfId="4414" priority="1501">
      <formula>$E195="sob"</formula>
    </cfRule>
    <cfRule type="expression" dxfId="4413" priority="1502">
      <formula>$E195="nie"</formula>
    </cfRule>
  </conditionalFormatting>
  <conditionalFormatting sqref="AE195:AE199">
    <cfRule type="timePeriod" dxfId="4412" priority="1497" timePeriod="today">
      <formula>FLOOR(AE195,1)=TODAY()</formula>
    </cfRule>
  </conditionalFormatting>
  <conditionalFormatting sqref="AE195:AE199">
    <cfRule type="cellIs" dxfId="4411" priority="1496" operator="equal">
      <formula>2</formula>
    </cfRule>
  </conditionalFormatting>
  <conditionalFormatting sqref="AE195:AE199">
    <cfRule type="cellIs" dxfId="4410" priority="1495" operator="equal">
      <formula>3</formula>
    </cfRule>
  </conditionalFormatting>
  <conditionalFormatting sqref="AE202:AE206">
    <cfRule type="beginsWith" dxfId="4409" priority="1490" operator="beginsWith" text="S">
      <formula>LEFT(AE202,LEN("S"))="S"</formula>
    </cfRule>
    <cfRule type="containsText" dxfId="4408" priority="1491" operator="containsText" text="D">
      <formula>NOT(ISERROR(SEARCH("D",AE202)))</formula>
    </cfRule>
    <cfRule type="cellIs" dxfId="4407" priority="1492" operator="equal">
      <formula>1</formula>
    </cfRule>
  </conditionalFormatting>
  <conditionalFormatting sqref="AE202:AE206">
    <cfRule type="expression" dxfId="4406" priority="1493">
      <formula>$E202="sob"</formula>
    </cfRule>
    <cfRule type="expression" dxfId="4405" priority="1494">
      <formula>$E202="nie"</formula>
    </cfRule>
  </conditionalFormatting>
  <conditionalFormatting sqref="AE202:AE206">
    <cfRule type="timePeriod" dxfId="4404" priority="1489" timePeriod="today">
      <formula>FLOOR(AE202,1)=TODAY()</formula>
    </cfRule>
  </conditionalFormatting>
  <conditionalFormatting sqref="AE202:AE206">
    <cfRule type="cellIs" dxfId="4403" priority="1488" operator="equal">
      <formula>2</formula>
    </cfRule>
  </conditionalFormatting>
  <conditionalFormatting sqref="AE202:AE206">
    <cfRule type="cellIs" dxfId="4402" priority="1487" operator="equal">
      <formula>3</formula>
    </cfRule>
  </conditionalFormatting>
  <conditionalFormatting sqref="AE209:AE213">
    <cfRule type="beginsWith" dxfId="4401" priority="1482" operator="beginsWith" text="S">
      <formula>LEFT(AE209,LEN("S"))="S"</formula>
    </cfRule>
    <cfRule type="containsText" dxfId="4400" priority="1483" operator="containsText" text="D">
      <formula>NOT(ISERROR(SEARCH("D",AE209)))</formula>
    </cfRule>
    <cfRule type="cellIs" dxfId="4399" priority="1484" operator="equal">
      <formula>1</formula>
    </cfRule>
  </conditionalFormatting>
  <conditionalFormatting sqref="AE209:AE213">
    <cfRule type="expression" dxfId="4398" priority="1485">
      <formula>$E209="sob"</formula>
    </cfRule>
    <cfRule type="expression" dxfId="4397" priority="1486">
      <formula>$E209="nie"</formula>
    </cfRule>
  </conditionalFormatting>
  <conditionalFormatting sqref="AE209:AE213">
    <cfRule type="timePeriod" dxfId="4396" priority="1481" timePeriod="today">
      <formula>FLOOR(AE209,1)=TODAY()</formula>
    </cfRule>
  </conditionalFormatting>
  <conditionalFormatting sqref="AE209:AE213">
    <cfRule type="cellIs" dxfId="4395" priority="1480" operator="equal">
      <formula>2</formula>
    </cfRule>
  </conditionalFormatting>
  <conditionalFormatting sqref="AE209:AE213">
    <cfRule type="cellIs" dxfId="4394" priority="1479" operator="equal">
      <formula>3</formula>
    </cfRule>
  </conditionalFormatting>
  <conditionalFormatting sqref="AE94">
    <cfRule type="beginsWith" dxfId="4393" priority="1474" operator="beginsWith" text="S">
      <formula>LEFT(AE94,LEN("S"))="S"</formula>
    </cfRule>
    <cfRule type="containsText" dxfId="4392" priority="1475" operator="containsText" text="D">
      <formula>NOT(ISERROR(SEARCH("D",AE94)))</formula>
    </cfRule>
    <cfRule type="cellIs" dxfId="4391" priority="1476" operator="equal">
      <formula>1</formula>
    </cfRule>
  </conditionalFormatting>
  <conditionalFormatting sqref="AE94">
    <cfRule type="expression" dxfId="4390" priority="1477">
      <formula>$E94="sob"</formula>
    </cfRule>
    <cfRule type="expression" dxfId="4389" priority="1478">
      <formula>$E94="nie"</formula>
    </cfRule>
  </conditionalFormatting>
  <conditionalFormatting sqref="AE94">
    <cfRule type="timePeriod" dxfId="4388" priority="1473" timePeriod="today">
      <formula>FLOOR(AE94,1)=TODAY()</formula>
    </cfRule>
  </conditionalFormatting>
  <conditionalFormatting sqref="AE94">
    <cfRule type="cellIs" dxfId="4387" priority="1472" operator="equal">
      <formula>2</formula>
    </cfRule>
  </conditionalFormatting>
  <conditionalFormatting sqref="AE94">
    <cfRule type="cellIs" dxfId="4386" priority="1471" operator="equal">
      <formula>3</formula>
    </cfRule>
  </conditionalFormatting>
  <conditionalFormatting sqref="AE185">
    <cfRule type="beginsWith" dxfId="4385" priority="1466" operator="beginsWith" text="S">
      <formula>LEFT(AE185,LEN("S"))="S"</formula>
    </cfRule>
    <cfRule type="containsText" dxfId="4384" priority="1467" operator="containsText" text="D">
      <formula>NOT(ISERROR(SEARCH("D",AE185)))</formula>
    </cfRule>
    <cfRule type="cellIs" dxfId="4383" priority="1468" operator="equal">
      <formula>1</formula>
    </cfRule>
  </conditionalFormatting>
  <conditionalFormatting sqref="AE185">
    <cfRule type="expression" dxfId="4382" priority="1469">
      <formula>$E185="sob"</formula>
    </cfRule>
    <cfRule type="expression" dxfId="4381" priority="1470">
      <formula>$E185="nie"</formula>
    </cfRule>
  </conditionalFormatting>
  <conditionalFormatting sqref="AE185">
    <cfRule type="timePeriod" dxfId="4380" priority="1465" timePeriod="today">
      <formula>FLOOR(AE185,1)=TODAY()</formula>
    </cfRule>
  </conditionalFormatting>
  <conditionalFormatting sqref="AE185">
    <cfRule type="cellIs" dxfId="4379" priority="1464" operator="equal">
      <formula>2</formula>
    </cfRule>
  </conditionalFormatting>
  <conditionalFormatting sqref="AE185">
    <cfRule type="cellIs" dxfId="4378" priority="1463" operator="equal">
      <formula>3</formula>
    </cfRule>
  </conditionalFormatting>
  <conditionalFormatting sqref="V248">
    <cfRule type="beginsWith" dxfId="4377" priority="1458" operator="beginsWith" text="S">
      <formula>LEFT(V248,LEN("S"))="S"</formula>
    </cfRule>
    <cfRule type="containsText" dxfId="4376" priority="1459" operator="containsText" text="D">
      <formula>NOT(ISERROR(SEARCH("D",V248)))</formula>
    </cfRule>
    <cfRule type="cellIs" dxfId="4375" priority="1460" operator="equal">
      <formula>1</formula>
    </cfRule>
  </conditionalFormatting>
  <conditionalFormatting sqref="V248">
    <cfRule type="expression" dxfId="4374" priority="1461">
      <formula>$E248="sob"</formula>
    </cfRule>
    <cfRule type="expression" dxfId="4373" priority="1462">
      <formula>$E248="nie"</formula>
    </cfRule>
  </conditionalFormatting>
  <conditionalFormatting sqref="V248">
    <cfRule type="timePeriod" dxfId="4372" priority="1457" timePeriod="today">
      <formula>FLOOR(V248,1)=TODAY()</formula>
    </cfRule>
  </conditionalFormatting>
  <conditionalFormatting sqref="V248">
    <cfRule type="cellIs" dxfId="4371" priority="1456" operator="equal">
      <formula>2</formula>
    </cfRule>
  </conditionalFormatting>
  <conditionalFormatting sqref="V248">
    <cfRule type="cellIs" dxfId="4370" priority="1455" operator="equal">
      <formula>3</formula>
    </cfRule>
  </conditionalFormatting>
  <conditionalFormatting sqref="U209">
    <cfRule type="beginsWith" dxfId="4369" priority="1450" operator="beginsWith" text="S">
      <formula>LEFT(U209,LEN("S"))="S"</formula>
    </cfRule>
    <cfRule type="containsText" dxfId="4368" priority="1451" operator="containsText" text="D">
      <formula>NOT(ISERROR(SEARCH("D",U209)))</formula>
    </cfRule>
    <cfRule type="cellIs" dxfId="4367" priority="1452" operator="equal">
      <formula>1</formula>
    </cfRule>
  </conditionalFormatting>
  <conditionalFormatting sqref="U209">
    <cfRule type="expression" dxfId="4366" priority="1453">
      <formula>$E209="sob"</formula>
    </cfRule>
    <cfRule type="expression" dxfId="4365" priority="1454">
      <formula>$E209="nie"</formula>
    </cfRule>
  </conditionalFormatting>
  <conditionalFormatting sqref="U209">
    <cfRule type="timePeriod" dxfId="4364" priority="1449" timePeriod="today">
      <formula>FLOOR(U209,1)=TODAY()</formula>
    </cfRule>
  </conditionalFormatting>
  <conditionalFormatting sqref="U209">
    <cfRule type="cellIs" dxfId="4363" priority="1448" operator="equal">
      <formula>2</formula>
    </cfRule>
  </conditionalFormatting>
  <conditionalFormatting sqref="U209">
    <cfRule type="cellIs" dxfId="4362" priority="1447" operator="equal">
      <formula>3</formula>
    </cfRule>
  </conditionalFormatting>
  <conditionalFormatting sqref="U210">
    <cfRule type="beginsWith" dxfId="4361" priority="1442" operator="beginsWith" text="S">
      <formula>LEFT(U210,LEN("S"))="S"</formula>
    </cfRule>
    <cfRule type="containsText" dxfId="4360" priority="1443" operator="containsText" text="D">
      <formula>NOT(ISERROR(SEARCH("D",U210)))</formula>
    </cfRule>
    <cfRule type="cellIs" dxfId="4359" priority="1444" operator="equal">
      <formula>1</formula>
    </cfRule>
  </conditionalFormatting>
  <conditionalFormatting sqref="U210">
    <cfRule type="expression" dxfId="4358" priority="1445">
      <formula>$E210="sob"</formula>
    </cfRule>
    <cfRule type="expression" dxfId="4357" priority="1446">
      <formula>$E210="nie"</formula>
    </cfRule>
  </conditionalFormatting>
  <conditionalFormatting sqref="U210">
    <cfRule type="timePeriod" dxfId="4356" priority="1441" timePeriod="today">
      <formula>FLOOR(U210,1)=TODAY()</formula>
    </cfRule>
  </conditionalFormatting>
  <conditionalFormatting sqref="U210">
    <cfRule type="cellIs" dxfId="4355" priority="1440" operator="equal">
      <formula>2</formula>
    </cfRule>
  </conditionalFormatting>
  <conditionalFormatting sqref="U210">
    <cfRule type="cellIs" dxfId="4354" priority="1439" operator="equal">
      <formula>3</formula>
    </cfRule>
  </conditionalFormatting>
  <conditionalFormatting sqref="U211">
    <cfRule type="beginsWith" dxfId="4353" priority="1434" operator="beginsWith" text="S">
      <formula>LEFT(U211,LEN("S"))="S"</formula>
    </cfRule>
    <cfRule type="containsText" dxfId="4352" priority="1435" operator="containsText" text="D">
      <formula>NOT(ISERROR(SEARCH("D",U211)))</formula>
    </cfRule>
    <cfRule type="cellIs" dxfId="4351" priority="1436" operator="equal">
      <formula>1</formula>
    </cfRule>
  </conditionalFormatting>
  <conditionalFormatting sqref="U211">
    <cfRule type="expression" dxfId="4350" priority="1437">
      <formula>$E211="sob"</formula>
    </cfRule>
    <cfRule type="expression" dxfId="4349" priority="1438">
      <formula>$E211="nie"</formula>
    </cfRule>
  </conditionalFormatting>
  <conditionalFormatting sqref="U211">
    <cfRule type="timePeriod" dxfId="4348" priority="1433" timePeriod="today">
      <formula>FLOOR(U211,1)=TODAY()</formula>
    </cfRule>
  </conditionalFormatting>
  <conditionalFormatting sqref="U211">
    <cfRule type="cellIs" dxfId="4347" priority="1432" operator="equal">
      <formula>2</formula>
    </cfRule>
  </conditionalFormatting>
  <conditionalFormatting sqref="U211">
    <cfRule type="cellIs" dxfId="4346" priority="1431" operator="equal">
      <formula>3</formula>
    </cfRule>
  </conditionalFormatting>
  <conditionalFormatting sqref="U212:U213">
    <cfRule type="beginsWith" dxfId="4345" priority="1426" operator="beginsWith" text="S">
      <formula>LEFT(U212,LEN("S"))="S"</formula>
    </cfRule>
    <cfRule type="containsText" dxfId="4344" priority="1427" operator="containsText" text="D">
      <formula>NOT(ISERROR(SEARCH("D",U212)))</formula>
    </cfRule>
    <cfRule type="cellIs" dxfId="4343" priority="1428" operator="equal">
      <formula>1</formula>
    </cfRule>
  </conditionalFormatting>
  <conditionalFormatting sqref="U212:U213">
    <cfRule type="expression" dxfId="4342" priority="1429">
      <formula>$E212="sob"</formula>
    </cfRule>
    <cfRule type="expression" dxfId="4341" priority="1430">
      <formula>$E212="nie"</formula>
    </cfRule>
  </conditionalFormatting>
  <conditionalFormatting sqref="U212:U213">
    <cfRule type="timePeriod" dxfId="4340" priority="1425" timePeriod="today">
      <formula>FLOOR(U212,1)=TODAY()</formula>
    </cfRule>
  </conditionalFormatting>
  <conditionalFormatting sqref="U212:U213">
    <cfRule type="cellIs" dxfId="4339" priority="1424" operator="equal">
      <formula>2</formula>
    </cfRule>
  </conditionalFormatting>
  <conditionalFormatting sqref="U212:U213">
    <cfRule type="cellIs" dxfId="4338" priority="1423" operator="equal">
      <formula>3</formula>
    </cfRule>
  </conditionalFormatting>
  <conditionalFormatting sqref="V209:V213">
    <cfRule type="beginsWith" dxfId="4337" priority="1418" operator="beginsWith" text="S">
      <formula>LEFT(V209,LEN("S"))="S"</formula>
    </cfRule>
    <cfRule type="containsText" dxfId="4336" priority="1419" operator="containsText" text="D">
      <formula>NOT(ISERROR(SEARCH("D",V209)))</formula>
    </cfRule>
    <cfRule type="cellIs" dxfId="4335" priority="1420" operator="equal">
      <formula>1</formula>
    </cfRule>
  </conditionalFormatting>
  <conditionalFormatting sqref="V209:V213">
    <cfRule type="expression" dxfId="4334" priority="1421">
      <formula>$E209="sob"</formula>
    </cfRule>
    <cfRule type="expression" dxfId="4333" priority="1422">
      <formula>$E209="nie"</formula>
    </cfRule>
  </conditionalFormatting>
  <conditionalFormatting sqref="V209:V213">
    <cfRule type="timePeriod" dxfId="4332" priority="1417" timePeriod="today">
      <formula>FLOOR(V209,1)=TODAY()</formula>
    </cfRule>
  </conditionalFormatting>
  <conditionalFormatting sqref="V209:V213">
    <cfRule type="cellIs" dxfId="4331" priority="1416" operator="equal">
      <formula>2</formula>
    </cfRule>
  </conditionalFormatting>
  <conditionalFormatting sqref="V209:V213">
    <cfRule type="cellIs" dxfId="4330" priority="1415" operator="equal">
      <formula>3</formula>
    </cfRule>
  </conditionalFormatting>
  <conditionalFormatting sqref="M202:M205">
    <cfRule type="beginsWith" dxfId="4329" priority="1410" operator="beginsWith" text="S">
      <formula>LEFT(M202,LEN("S"))="S"</formula>
    </cfRule>
    <cfRule type="containsText" dxfId="4328" priority="1411" operator="containsText" text="D">
      <formula>NOT(ISERROR(SEARCH("D",M202)))</formula>
    </cfRule>
    <cfRule type="cellIs" dxfId="4327" priority="1412" operator="equal">
      <formula>1</formula>
    </cfRule>
  </conditionalFormatting>
  <conditionalFormatting sqref="M202:M205">
    <cfRule type="expression" dxfId="4326" priority="1413">
      <formula>$E202="sob"</formula>
    </cfRule>
    <cfRule type="expression" dxfId="4325" priority="1414">
      <formula>$E202="nie"</formula>
    </cfRule>
  </conditionalFormatting>
  <conditionalFormatting sqref="M202:M205">
    <cfRule type="timePeriod" dxfId="4324" priority="1409" timePeriod="today">
      <formula>FLOOR(M202,1)=TODAY()</formula>
    </cfRule>
  </conditionalFormatting>
  <conditionalFormatting sqref="M202:M205">
    <cfRule type="cellIs" dxfId="4323" priority="1408" operator="equal">
      <formula>2</formula>
    </cfRule>
  </conditionalFormatting>
  <conditionalFormatting sqref="M202:M205">
    <cfRule type="cellIs" dxfId="4322" priority="1407" operator="equal">
      <formula>3</formula>
    </cfRule>
  </conditionalFormatting>
  <conditionalFormatting sqref="M209 M211:M213">
    <cfRule type="beginsWith" dxfId="4321" priority="1402" operator="beginsWith" text="S">
      <formula>LEFT(M209,LEN("S"))="S"</formula>
    </cfRule>
    <cfRule type="containsText" dxfId="4320" priority="1403" operator="containsText" text="D">
      <formula>NOT(ISERROR(SEARCH("D",M209)))</formula>
    </cfRule>
    <cfRule type="cellIs" dxfId="4319" priority="1404" operator="equal">
      <formula>1</formula>
    </cfRule>
  </conditionalFormatting>
  <conditionalFormatting sqref="M209 M211:M213">
    <cfRule type="expression" dxfId="4318" priority="1405">
      <formula>$E209="sob"</formula>
    </cfRule>
    <cfRule type="expression" dxfId="4317" priority="1406">
      <formula>$E209="nie"</formula>
    </cfRule>
  </conditionalFormatting>
  <conditionalFormatting sqref="M209 M211:M213">
    <cfRule type="timePeriod" dxfId="4316" priority="1401" timePeriod="today">
      <formula>FLOOR(M209,1)=TODAY()</formula>
    </cfRule>
  </conditionalFormatting>
  <conditionalFormatting sqref="M209 M211:M213">
    <cfRule type="cellIs" dxfId="4315" priority="1400" operator="equal">
      <formula>2</formula>
    </cfRule>
  </conditionalFormatting>
  <conditionalFormatting sqref="M209 M211:M213">
    <cfRule type="cellIs" dxfId="4314" priority="1399" operator="equal">
      <formula>3</formula>
    </cfRule>
  </conditionalFormatting>
  <conditionalFormatting sqref="AB209">
    <cfRule type="beginsWith" dxfId="4313" priority="1394" operator="beginsWith" text="S">
      <formula>LEFT(AB209,LEN("S"))="S"</formula>
    </cfRule>
    <cfRule type="containsText" dxfId="4312" priority="1395" operator="containsText" text="D">
      <formula>NOT(ISERROR(SEARCH("D",AB209)))</formula>
    </cfRule>
    <cfRule type="cellIs" dxfId="4311" priority="1396" operator="equal">
      <formula>1</formula>
    </cfRule>
  </conditionalFormatting>
  <conditionalFormatting sqref="AB209">
    <cfRule type="expression" dxfId="4310" priority="1397">
      <formula>$E209="sob"</formula>
    </cfRule>
    <cfRule type="expression" dxfId="4309" priority="1398">
      <formula>$E209="nie"</formula>
    </cfRule>
  </conditionalFormatting>
  <conditionalFormatting sqref="AB209">
    <cfRule type="cellIs" dxfId="4308" priority="1393" operator="equal">
      <formula>2</formula>
    </cfRule>
  </conditionalFormatting>
  <conditionalFormatting sqref="AB209">
    <cfRule type="cellIs" dxfId="4307" priority="1392" operator="equal">
      <formula>3</formula>
    </cfRule>
  </conditionalFormatting>
  <conditionalFormatting sqref="AB196">
    <cfRule type="beginsWith" dxfId="4306" priority="1387" operator="beginsWith" text="S">
      <formula>LEFT(AB196,LEN("S"))="S"</formula>
    </cfRule>
    <cfRule type="containsText" dxfId="4305" priority="1388" operator="containsText" text="D">
      <formula>NOT(ISERROR(SEARCH("D",AB196)))</formula>
    </cfRule>
    <cfRule type="cellIs" dxfId="4304" priority="1389" operator="equal">
      <formula>1</formula>
    </cfRule>
  </conditionalFormatting>
  <conditionalFormatting sqref="AB196">
    <cfRule type="expression" dxfId="4303" priority="1390">
      <formula>$E196="sob"</formula>
    </cfRule>
    <cfRule type="expression" dxfId="4302" priority="1391">
      <formula>$E196="nie"</formula>
    </cfRule>
  </conditionalFormatting>
  <conditionalFormatting sqref="AB196">
    <cfRule type="cellIs" dxfId="4301" priority="1386" operator="equal">
      <formula>2</formula>
    </cfRule>
  </conditionalFormatting>
  <conditionalFormatting sqref="AB196">
    <cfRule type="cellIs" dxfId="4300" priority="1385" operator="equal">
      <formula>3</formula>
    </cfRule>
  </conditionalFormatting>
  <conditionalFormatting sqref="M210">
    <cfRule type="beginsWith" dxfId="4299" priority="1380" operator="beginsWith" text="S">
      <formula>LEFT(M210,LEN("S"))="S"</formula>
    </cfRule>
    <cfRule type="containsText" dxfId="4298" priority="1381" operator="containsText" text="D">
      <formula>NOT(ISERROR(SEARCH("D",M210)))</formula>
    </cfRule>
    <cfRule type="cellIs" dxfId="4297" priority="1382" operator="equal">
      <formula>1</formula>
    </cfRule>
  </conditionalFormatting>
  <conditionalFormatting sqref="M210">
    <cfRule type="expression" dxfId="4296" priority="1383">
      <formula>$E210="sob"</formula>
    </cfRule>
    <cfRule type="expression" dxfId="4295" priority="1384">
      <formula>$E210="nie"</formula>
    </cfRule>
  </conditionalFormatting>
  <conditionalFormatting sqref="M210">
    <cfRule type="timePeriod" dxfId="4294" priority="1379" timePeriod="today">
      <formula>FLOOR(M210,1)=TODAY()</formula>
    </cfRule>
  </conditionalFormatting>
  <conditionalFormatting sqref="M210">
    <cfRule type="cellIs" dxfId="4293" priority="1378" operator="equal">
      <formula>2</formula>
    </cfRule>
  </conditionalFormatting>
  <conditionalFormatting sqref="M210">
    <cfRule type="cellIs" dxfId="4292" priority="1377" operator="equal">
      <formula>3</formula>
    </cfRule>
  </conditionalFormatting>
  <conditionalFormatting sqref="V223 V226">
    <cfRule type="beginsWith" dxfId="4291" priority="1372" operator="beginsWith" text="S">
      <formula>LEFT(V223,LEN("S"))="S"</formula>
    </cfRule>
    <cfRule type="containsText" dxfId="4290" priority="1373" operator="containsText" text="D">
      <formula>NOT(ISERROR(SEARCH("D",V223)))</formula>
    </cfRule>
    <cfRule type="cellIs" dxfId="4289" priority="1374" operator="equal">
      <formula>1</formula>
    </cfRule>
  </conditionalFormatting>
  <conditionalFormatting sqref="V223 V226">
    <cfRule type="expression" dxfId="4288" priority="1375">
      <formula>$E223="sob"</formula>
    </cfRule>
    <cfRule type="expression" dxfId="4287" priority="1376">
      <formula>$E223="nie"</formula>
    </cfRule>
  </conditionalFormatting>
  <conditionalFormatting sqref="V223 V226">
    <cfRule type="timePeriod" dxfId="4286" priority="1371" timePeriod="today">
      <formula>FLOOR(V223,1)=TODAY()</formula>
    </cfRule>
  </conditionalFormatting>
  <conditionalFormatting sqref="V223 V226">
    <cfRule type="cellIs" dxfId="4285" priority="1370" operator="equal">
      <formula>2</formula>
    </cfRule>
  </conditionalFormatting>
  <conditionalFormatting sqref="V223 V226">
    <cfRule type="cellIs" dxfId="4284" priority="1369" operator="equal">
      <formula>3</formula>
    </cfRule>
  </conditionalFormatting>
  <conditionalFormatting sqref="U218">
    <cfRule type="beginsWith" dxfId="4283" priority="1364" operator="beginsWith" text="S">
      <formula>LEFT(U218,LEN("S"))="S"</formula>
    </cfRule>
    <cfRule type="containsText" dxfId="4282" priority="1365" operator="containsText" text="D">
      <formula>NOT(ISERROR(SEARCH("D",U218)))</formula>
    </cfRule>
    <cfRule type="cellIs" dxfId="4281" priority="1366" operator="equal">
      <formula>1</formula>
    </cfRule>
  </conditionalFormatting>
  <conditionalFormatting sqref="U218">
    <cfRule type="expression" dxfId="4280" priority="1367">
      <formula>$E218="sob"</formula>
    </cfRule>
    <cfRule type="expression" dxfId="4279" priority="1368">
      <formula>$E218="nie"</formula>
    </cfRule>
  </conditionalFormatting>
  <conditionalFormatting sqref="U218">
    <cfRule type="timePeriod" dxfId="4278" priority="1363" timePeriod="today">
      <formula>FLOOR(U218,1)=TODAY()</formula>
    </cfRule>
  </conditionalFormatting>
  <conditionalFormatting sqref="U218">
    <cfRule type="cellIs" dxfId="4277" priority="1362" operator="equal">
      <formula>2</formula>
    </cfRule>
  </conditionalFormatting>
  <conditionalFormatting sqref="U218">
    <cfRule type="cellIs" dxfId="4276" priority="1361" operator="equal">
      <formula>3</formula>
    </cfRule>
  </conditionalFormatting>
  <conditionalFormatting sqref="U219">
    <cfRule type="beginsWith" dxfId="4275" priority="1356" operator="beginsWith" text="S">
      <formula>LEFT(U219,LEN("S"))="S"</formula>
    </cfRule>
    <cfRule type="containsText" dxfId="4274" priority="1357" operator="containsText" text="D">
      <formula>NOT(ISERROR(SEARCH("D",U219)))</formula>
    </cfRule>
    <cfRule type="cellIs" dxfId="4273" priority="1358" operator="equal">
      <formula>1</formula>
    </cfRule>
  </conditionalFormatting>
  <conditionalFormatting sqref="U219">
    <cfRule type="expression" dxfId="4272" priority="1359">
      <formula>$E219="sob"</formula>
    </cfRule>
    <cfRule type="expression" dxfId="4271" priority="1360">
      <formula>$E219="nie"</formula>
    </cfRule>
  </conditionalFormatting>
  <conditionalFormatting sqref="U219">
    <cfRule type="timePeriod" dxfId="4270" priority="1355" timePeriod="today">
      <formula>FLOOR(U219,1)=TODAY()</formula>
    </cfRule>
  </conditionalFormatting>
  <conditionalFormatting sqref="U219">
    <cfRule type="cellIs" dxfId="4269" priority="1354" operator="equal">
      <formula>2</formula>
    </cfRule>
  </conditionalFormatting>
  <conditionalFormatting sqref="U219">
    <cfRule type="cellIs" dxfId="4268" priority="1353" operator="equal">
      <formula>3</formula>
    </cfRule>
  </conditionalFormatting>
  <conditionalFormatting sqref="U223">
    <cfRule type="beginsWith" dxfId="4267" priority="1348" operator="beginsWith" text="S">
      <formula>LEFT(U223,LEN("S"))="S"</formula>
    </cfRule>
    <cfRule type="containsText" dxfId="4266" priority="1349" operator="containsText" text="D">
      <formula>NOT(ISERROR(SEARCH("D",U223)))</formula>
    </cfRule>
    <cfRule type="cellIs" dxfId="4265" priority="1350" operator="equal">
      <formula>1</formula>
    </cfRule>
  </conditionalFormatting>
  <conditionalFormatting sqref="U223">
    <cfRule type="expression" dxfId="4264" priority="1351">
      <formula>$E223="sob"</formula>
    </cfRule>
    <cfRule type="expression" dxfId="4263" priority="1352">
      <formula>$E223="nie"</formula>
    </cfRule>
  </conditionalFormatting>
  <conditionalFormatting sqref="U223">
    <cfRule type="timePeriod" dxfId="4262" priority="1347" timePeriod="today">
      <formula>FLOOR(U223,1)=TODAY()</formula>
    </cfRule>
  </conditionalFormatting>
  <conditionalFormatting sqref="U223">
    <cfRule type="cellIs" dxfId="4261" priority="1346" operator="equal">
      <formula>2</formula>
    </cfRule>
  </conditionalFormatting>
  <conditionalFormatting sqref="U223">
    <cfRule type="cellIs" dxfId="4260" priority="1345" operator="equal">
      <formula>3</formula>
    </cfRule>
  </conditionalFormatting>
  <conditionalFormatting sqref="U225">
    <cfRule type="beginsWith" dxfId="4259" priority="1340" operator="beginsWith" text="S">
      <formula>LEFT(U225,LEN("S"))="S"</formula>
    </cfRule>
    <cfRule type="containsText" dxfId="4258" priority="1341" operator="containsText" text="D">
      <formula>NOT(ISERROR(SEARCH("D",U225)))</formula>
    </cfRule>
    <cfRule type="cellIs" dxfId="4257" priority="1342" operator="equal">
      <formula>1</formula>
    </cfRule>
  </conditionalFormatting>
  <conditionalFormatting sqref="U225">
    <cfRule type="expression" dxfId="4256" priority="1343">
      <formula>$E225="sob"</formula>
    </cfRule>
    <cfRule type="expression" dxfId="4255" priority="1344">
      <formula>$E225="nie"</formula>
    </cfRule>
  </conditionalFormatting>
  <conditionalFormatting sqref="U225">
    <cfRule type="timePeriod" dxfId="4254" priority="1339" timePeriod="today">
      <formula>FLOOR(U225,1)=TODAY()</formula>
    </cfRule>
  </conditionalFormatting>
  <conditionalFormatting sqref="U225">
    <cfRule type="cellIs" dxfId="4253" priority="1338" operator="equal">
      <formula>2</formula>
    </cfRule>
  </conditionalFormatting>
  <conditionalFormatting sqref="U225">
    <cfRule type="cellIs" dxfId="4252" priority="1337" operator="equal">
      <formula>3</formula>
    </cfRule>
  </conditionalFormatting>
  <conditionalFormatting sqref="U227">
    <cfRule type="beginsWith" dxfId="4251" priority="1332" operator="beginsWith" text="S">
      <formula>LEFT(U227,LEN("S"))="S"</formula>
    </cfRule>
    <cfRule type="containsText" dxfId="4250" priority="1333" operator="containsText" text="D">
      <formula>NOT(ISERROR(SEARCH("D",U227)))</formula>
    </cfRule>
    <cfRule type="cellIs" dxfId="4249" priority="1334" operator="equal">
      <formula>1</formula>
    </cfRule>
  </conditionalFormatting>
  <conditionalFormatting sqref="U227">
    <cfRule type="expression" dxfId="4248" priority="1335">
      <formula>$E227="sob"</formula>
    </cfRule>
    <cfRule type="expression" dxfId="4247" priority="1336">
      <formula>$E227="nie"</formula>
    </cfRule>
  </conditionalFormatting>
  <conditionalFormatting sqref="U227">
    <cfRule type="timePeriod" dxfId="4246" priority="1331" timePeriod="today">
      <formula>FLOOR(U227,1)=TODAY()</formula>
    </cfRule>
  </conditionalFormatting>
  <conditionalFormatting sqref="U227">
    <cfRule type="cellIs" dxfId="4245" priority="1330" operator="equal">
      <formula>2</formula>
    </cfRule>
  </conditionalFormatting>
  <conditionalFormatting sqref="U227">
    <cfRule type="cellIs" dxfId="4244" priority="1329" operator="equal">
      <formula>3</formula>
    </cfRule>
  </conditionalFormatting>
  <conditionalFormatting sqref="U231">
    <cfRule type="beginsWith" dxfId="4243" priority="1324" operator="beginsWith" text="S">
      <formula>LEFT(U231,LEN("S"))="S"</formula>
    </cfRule>
    <cfRule type="containsText" dxfId="4242" priority="1325" operator="containsText" text="D">
      <formula>NOT(ISERROR(SEARCH("D",U231)))</formula>
    </cfRule>
    <cfRule type="cellIs" dxfId="4241" priority="1326" operator="equal">
      <formula>1</formula>
    </cfRule>
  </conditionalFormatting>
  <conditionalFormatting sqref="U231">
    <cfRule type="expression" dxfId="4240" priority="1327">
      <formula>$E228="sob"</formula>
    </cfRule>
    <cfRule type="expression" dxfId="4239" priority="1328">
      <formula>$E228="nie"</formula>
    </cfRule>
  </conditionalFormatting>
  <conditionalFormatting sqref="U231">
    <cfRule type="timePeriod" dxfId="4238" priority="1323" timePeriod="today">
      <formula>FLOOR(U231,1)=TODAY()</formula>
    </cfRule>
  </conditionalFormatting>
  <conditionalFormatting sqref="U231">
    <cfRule type="cellIs" dxfId="4237" priority="1322" operator="equal">
      <formula>2</formula>
    </cfRule>
  </conditionalFormatting>
  <conditionalFormatting sqref="U231">
    <cfRule type="cellIs" dxfId="4236" priority="1321" operator="equal">
      <formula>3</formula>
    </cfRule>
  </conditionalFormatting>
  <conditionalFormatting sqref="U232">
    <cfRule type="beginsWith" dxfId="4235" priority="1316" operator="beginsWith" text="S">
      <formula>LEFT(U232,LEN("S"))="S"</formula>
    </cfRule>
    <cfRule type="containsText" dxfId="4234" priority="1317" operator="containsText" text="D">
      <formula>NOT(ISERROR(SEARCH("D",U232)))</formula>
    </cfRule>
    <cfRule type="cellIs" dxfId="4233" priority="1318" operator="equal">
      <formula>1</formula>
    </cfRule>
  </conditionalFormatting>
  <conditionalFormatting sqref="U232">
    <cfRule type="expression" dxfId="4232" priority="1319">
      <formula>$E229="sob"</formula>
    </cfRule>
    <cfRule type="expression" dxfId="4231" priority="1320">
      <formula>$E229="nie"</formula>
    </cfRule>
  </conditionalFormatting>
  <conditionalFormatting sqref="U232">
    <cfRule type="timePeriod" dxfId="4230" priority="1315" timePeriod="today">
      <formula>FLOOR(U232,1)=TODAY()</formula>
    </cfRule>
  </conditionalFormatting>
  <conditionalFormatting sqref="U232">
    <cfRule type="cellIs" dxfId="4229" priority="1314" operator="equal">
      <formula>2</formula>
    </cfRule>
  </conditionalFormatting>
  <conditionalFormatting sqref="U232">
    <cfRule type="cellIs" dxfId="4228" priority="1313" operator="equal">
      <formula>3</formula>
    </cfRule>
  </conditionalFormatting>
  <conditionalFormatting sqref="U233">
    <cfRule type="beginsWith" dxfId="4227" priority="1308" operator="beginsWith" text="S">
      <formula>LEFT(U233,LEN("S"))="S"</formula>
    </cfRule>
    <cfRule type="containsText" dxfId="4226" priority="1309" operator="containsText" text="D">
      <formula>NOT(ISERROR(SEARCH("D",U233)))</formula>
    </cfRule>
    <cfRule type="cellIs" dxfId="4225" priority="1310" operator="equal">
      <formula>1</formula>
    </cfRule>
  </conditionalFormatting>
  <conditionalFormatting sqref="U233">
    <cfRule type="expression" dxfId="4224" priority="1311">
      <formula>$E230="sob"</formula>
    </cfRule>
    <cfRule type="expression" dxfId="4223" priority="1312">
      <formula>$E230="nie"</formula>
    </cfRule>
  </conditionalFormatting>
  <conditionalFormatting sqref="U233">
    <cfRule type="timePeriod" dxfId="4222" priority="1307" timePeriod="today">
      <formula>FLOOR(U233,1)=TODAY()</formula>
    </cfRule>
  </conditionalFormatting>
  <conditionalFormatting sqref="U233">
    <cfRule type="cellIs" dxfId="4221" priority="1306" operator="equal">
      <formula>2</formula>
    </cfRule>
  </conditionalFormatting>
  <conditionalFormatting sqref="U233">
    <cfRule type="cellIs" dxfId="4220" priority="1305" operator="equal">
      <formula>3</formula>
    </cfRule>
  </conditionalFormatting>
  <conditionalFormatting sqref="U234">
    <cfRule type="beginsWith" dxfId="4219" priority="1300" operator="beginsWith" text="S">
      <formula>LEFT(U234,LEN("S"))="S"</formula>
    </cfRule>
    <cfRule type="containsText" dxfId="4218" priority="1301" operator="containsText" text="D">
      <formula>NOT(ISERROR(SEARCH("D",U234)))</formula>
    </cfRule>
    <cfRule type="cellIs" dxfId="4217" priority="1302" operator="equal">
      <formula>1</formula>
    </cfRule>
  </conditionalFormatting>
  <conditionalFormatting sqref="U234">
    <cfRule type="expression" dxfId="4216" priority="1303">
      <formula>$E234="sob"</formula>
    </cfRule>
    <cfRule type="expression" dxfId="4215" priority="1304">
      <formula>$E234="nie"</formula>
    </cfRule>
  </conditionalFormatting>
  <conditionalFormatting sqref="U234">
    <cfRule type="timePeriod" dxfId="4214" priority="1299" timePeriod="today">
      <formula>FLOOR(U234,1)=TODAY()</formula>
    </cfRule>
  </conditionalFormatting>
  <conditionalFormatting sqref="U234">
    <cfRule type="cellIs" dxfId="4213" priority="1298" operator="equal">
      <formula>2</formula>
    </cfRule>
  </conditionalFormatting>
  <conditionalFormatting sqref="U234">
    <cfRule type="cellIs" dxfId="4212" priority="1297" operator="equal">
      <formula>3</formula>
    </cfRule>
  </conditionalFormatting>
  <conditionalFormatting sqref="U224">
    <cfRule type="beginsWith" dxfId="4211" priority="1292" operator="beginsWith" text="S">
      <formula>LEFT(U224,LEN("S"))="S"</formula>
    </cfRule>
    <cfRule type="containsText" dxfId="4210" priority="1293" operator="containsText" text="D">
      <formula>NOT(ISERROR(SEARCH("D",U224)))</formula>
    </cfRule>
    <cfRule type="cellIs" dxfId="4209" priority="1294" operator="equal">
      <formula>1</formula>
    </cfRule>
  </conditionalFormatting>
  <conditionalFormatting sqref="U224">
    <cfRule type="expression" dxfId="4208" priority="1295">
      <formula>$E221="sob"</formula>
    </cfRule>
    <cfRule type="expression" dxfId="4207" priority="1296">
      <formula>$E221="nie"</formula>
    </cfRule>
  </conditionalFormatting>
  <conditionalFormatting sqref="U224">
    <cfRule type="timePeriod" dxfId="4206" priority="1291" timePeriod="today">
      <formula>FLOOR(U224,1)=TODAY()</formula>
    </cfRule>
  </conditionalFormatting>
  <conditionalFormatting sqref="U224">
    <cfRule type="cellIs" dxfId="4205" priority="1290" operator="equal">
      <formula>2</formula>
    </cfRule>
  </conditionalFormatting>
  <conditionalFormatting sqref="U224">
    <cfRule type="cellIs" dxfId="4204" priority="1289" operator="equal">
      <formula>3</formula>
    </cfRule>
  </conditionalFormatting>
  <conditionalFormatting sqref="U226">
    <cfRule type="beginsWith" dxfId="4203" priority="1284" operator="beginsWith" text="S">
      <formula>LEFT(U226,LEN("S"))="S"</formula>
    </cfRule>
    <cfRule type="containsText" dxfId="4202" priority="1285" operator="containsText" text="D">
      <formula>NOT(ISERROR(SEARCH("D",U226)))</formula>
    </cfRule>
    <cfRule type="cellIs" dxfId="4201" priority="1286" operator="equal">
      <formula>1</formula>
    </cfRule>
  </conditionalFormatting>
  <conditionalFormatting sqref="U226">
    <cfRule type="expression" dxfId="4200" priority="1287">
      <formula>$E223="sob"</formula>
    </cfRule>
    <cfRule type="expression" dxfId="4199" priority="1288">
      <formula>$E223="nie"</formula>
    </cfRule>
  </conditionalFormatting>
  <conditionalFormatting sqref="U226">
    <cfRule type="timePeriod" dxfId="4198" priority="1283" timePeriod="today">
      <formula>FLOOR(U226,1)=TODAY()</formula>
    </cfRule>
  </conditionalFormatting>
  <conditionalFormatting sqref="U226">
    <cfRule type="cellIs" dxfId="4197" priority="1282" operator="equal">
      <formula>2</formula>
    </cfRule>
  </conditionalFormatting>
  <conditionalFormatting sqref="U226">
    <cfRule type="cellIs" dxfId="4196" priority="1281" operator="equal">
      <formula>3</formula>
    </cfRule>
  </conditionalFormatting>
  <conditionalFormatting sqref="AD216:AD218">
    <cfRule type="beginsWith" dxfId="4195" priority="1276" operator="beginsWith" text="S">
      <formula>LEFT(AD216,LEN("S"))="S"</formula>
    </cfRule>
    <cfRule type="containsText" dxfId="4194" priority="1277" operator="containsText" text="D">
      <formula>NOT(ISERROR(SEARCH("D",AD216)))</formula>
    </cfRule>
    <cfRule type="cellIs" dxfId="4193" priority="1278" operator="equal">
      <formula>1</formula>
    </cfRule>
  </conditionalFormatting>
  <conditionalFormatting sqref="AD216:AD218">
    <cfRule type="expression" dxfId="4192" priority="1279">
      <formula>$E216="sob"</formula>
    </cfRule>
    <cfRule type="expression" dxfId="4191" priority="1280">
      <formula>$E216="nie"</formula>
    </cfRule>
  </conditionalFormatting>
  <conditionalFormatting sqref="AD216:AD218">
    <cfRule type="timePeriod" dxfId="4190" priority="1275" timePeriod="today">
      <formula>FLOOR(AD216,1)=TODAY()</formula>
    </cfRule>
  </conditionalFormatting>
  <conditionalFormatting sqref="AD216:AD218">
    <cfRule type="cellIs" dxfId="4189" priority="1274" operator="equal">
      <formula>2</formula>
    </cfRule>
  </conditionalFormatting>
  <conditionalFormatting sqref="AD216:AD218">
    <cfRule type="cellIs" dxfId="4188" priority="1273" operator="equal">
      <formula>3</formula>
    </cfRule>
  </conditionalFormatting>
  <conditionalFormatting sqref="AD219:AD220">
    <cfRule type="beginsWith" dxfId="4187" priority="1268" operator="beginsWith" text="S">
      <formula>LEFT(AD219,LEN("S"))="S"</formula>
    </cfRule>
    <cfRule type="containsText" dxfId="4186" priority="1269" operator="containsText" text="D">
      <formula>NOT(ISERROR(SEARCH("D",AD219)))</formula>
    </cfRule>
    <cfRule type="cellIs" dxfId="4185" priority="1270" operator="equal">
      <formula>1</formula>
    </cfRule>
  </conditionalFormatting>
  <conditionalFormatting sqref="AD219:AD220">
    <cfRule type="expression" dxfId="4184" priority="1271">
      <formula>$E219="sob"</formula>
    </cfRule>
    <cfRule type="expression" dxfId="4183" priority="1272">
      <formula>$E219="nie"</formula>
    </cfRule>
  </conditionalFormatting>
  <conditionalFormatting sqref="AD219:AD220">
    <cfRule type="timePeriod" dxfId="4182" priority="1267" timePeriod="today">
      <formula>FLOOR(AD219,1)=TODAY()</formula>
    </cfRule>
  </conditionalFormatting>
  <conditionalFormatting sqref="AD219:AD220">
    <cfRule type="cellIs" dxfId="4181" priority="1266" operator="equal">
      <formula>2</formula>
    </cfRule>
  </conditionalFormatting>
  <conditionalFormatting sqref="AD219:AD220">
    <cfRule type="cellIs" dxfId="4180" priority="1265" operator="equal">
      <formula>3</formula>
    </cfRule>
  </conditionalFormatting>
  <conditionalFormatting sqref="AD223:AD227">
    <cfRule type="beginsWith" dxfId="4179" priority="1260" operator="beginsWith" text="S">
      <formula>LEFT(AD223,LEN("S"))="S"</formula>
    </cfRule>
    <cfRule type="containsText" dxfId="4178" priority="1261" operator="containsText" text="D">
      <formula>NOT(ISERROR(SEARCH("D",AD223)))</formula>
    </cfRule>
    <cfRule type="cellIs" dxfId="4177" priority="1262" operator="equal">
      <formula>1</formula>
    </cfRule>
  </conditionalFormatting>
  <conditionalFormatting sqref="AD223:AD227">
    <cfRule type="expression" dxfId="4176" priority="1263">
      <formula>$E223="sob"</formula>
    </cfRule>
    <cfRule type="expression" dxfId="4175" priority="1264">
      <formula>$E223="nie"</formula>
    </cfRule>
  </conditionalFormatting>
  <conditionalFormatting sqref="AD223:AD227">
    <cfRule type="timePeriod" dxfId="4174" priority="1259" timePeriod="today">
      <formula>FLOOR(AD223,1)=TODAY()</formula>
    </cfRule>
  </conditionalFormatting>
  <conditionalFormatting sqref="AD223:AD227">
    <cfRule type="cellIs" dxfId="4173" priority="1258" operator="equal">
      <formula>2</formula>
    </cfRule>
  </conditionalFormatting>
  <conditionalFormatting sqref="AD223:AD227">
    <cfRule type="cellIs" dxfId="4172" priority="1257" operator="equal">
      <formula>3</formula>
    </cfRule>
  </conditionalFormatting>
  <conditionalFormatting sqref="AD231:AD234">
    <cfRule type="beginsWith" dxfId="4171" priority="1252" operator="beginsWith" text="S">
      <formula>LEFT(AD231,LEN("S"))="S"</formula>
    </cfRule>
    <cfRule type="containsText" dxfId="4170" priority="1253" operator="containsText" text="D">
      <formula>NOT(ISERROR(SEARCH("D",AD231)))</formula>
    </cfRule>
    <cfRule type="cellIs" dxfId="4169" priority="1254" operator="equal">
      <formula>1</formula>
    </cfRule>
  </conditionalFormatting>
  <conditionalFormatting sqref="AD231:AD234">
    <cfRule type="expression" dxfId="4168" priority="1255">
      <formula>$E231="sob"</formula>
    </cfRule>
    <cfRule type="expression" dxfId="4167" priority="1256">
      <formula>$E231="nie"</formula>
    </cfRule>
  </conditionalFormatting>
  <conditionalFormatting sqref="AD231:AD234">
    <cfRule type="timePeriod" dxfId="4166" priority="1251" timePeriod="today">
      <formula>FLOOR(AD231,1)=TODAY()</formula>
    </cfRule>
  </conditionalFormatting>
  <conditionalFormatting sqref="AD231:AD234">
    <cfRule type="cellIs" dxfId="4165" priority="1250" operator="equal">
      <formula>2</formula>
    </cfRule>
  </conditionalFormatting>
  <conditionalFormatting sqref="AD231:AD234">
    <cfRule type="cellIs" dxfId="4164" priority="1249" operator="equal">
      <formula>3</formula>
    </cfRule>
  </conditionalFormatting>
  <conditionalFormatting sqref="AD237:AD238">
    <cfRule type="beginsWith" dxfId="4163" priority="1244" operator="beginsWith" text="S">
      <formula>LEFT(AD237,LEN("S"))="S"</formula>
    </cfRule>
    <cfRule type="containsText" dxfId="4162" priority="1245" operator="containsText" text="D">
      <formula>NOT(ISERROR(SEARCH("D",AD237)))</formula>
    </cfRule>
    <cfRule type="cellIs" dxfId="4161" priority="1246" operator="equal">
      <formula>1</formula>
    </cfRule>
  </conditionalFormatting>
  <conditionalFormatting sqref="AD237:AD238">
    <cfRule type="expression" dxfId="4160" priority="1247">
      <formula>$E237="sob"</formula>
    </cfRule>
    <cfRule type="expression" dxfId="4159" priority="1248">
      <formula>$E237="nie"</formula>
    </cfRule>
  </conditionalFormatting>
  <conditionalFormatting sqref="AD237:AD238">
    <cfRule type="timePeriod" dxfId="4158" priority="1243" timePeriod="today">
      <formula>FLOOR(AD237,1)=TODAY()</formula>
    </cfRule>
  </conditionalFormatting>
  <conditionalFormatting sqref="AD237:AD238">
    <cfRule type="cellIs" dxfId="4157" priority="1242" operator="equal">
      <formula>2</formula>
    </cfRule>
  </conditionalFormatting>
  <conditionalFormatting sqref="AD237:AD238">
    <cfRule type="cellIs" dxfId="4156" priority="1241" operator="equal">
      <formula>3</formula>
    </cfRule>
  </conditionalFormatting>
  <conditionalFormatting sqref="AD253:AD255">
    <cfRule type="beginsWith" dxfId="4155" priority="1236" operator="beginsWith" text="S">
      <formula>LEFT(AD253,LEN("S"))="S"</formula>
    </cfRule>
    <cfRule type="containsText" dxfId="4154" priority="1237" operator="containsText" text="D">
      <formula>NOT(ISERROR(SEARCH("D",AD253)))</formula>
    </cfRule>
    <cfRule type="cellIs" dxfId="4153" priority="1238" operator="equal">
      <formula>1</formula>
    </cfRule>
  </conditionalFormatting>
  <conditionalFormatting sqref="AD253:AD255">
    <cfRule type="expression" dxfId="4152" priority="1239">
      <formula>$E253="sob"</formula>
    </cfRule>
    <cfRule type="expression" dxfId="4151" priority="1240">
      <formula>$E253="nie"</formula>
    </cfRule>
  </conditionalFormatting>
  <conditionalFormatting sqref="AD253:AD255">
    <cfRule type="timePeriod" dxfId="4150" priority="1235" timePeriod="today">
      <formula>FLOOR(AD253,1)=TODAY()</formula>
    </cfRule>
  </conditionalFormatting>
  <conditionalFormatting sqref="AD253:AD255">
    <cfRule type="cellIs" dxfId="4149" priority="1234" operator="equal">
      <formula>2</formula>
    </cfRule>
  </conditionalFormatting>
  <conditionalFormatting sqref="AD253:AD255">
    <cfRule type="cellIs" dxfId="4148" priority="1233" operator="equal">
      <formula>3</formula>
    </cfRule>
  </conditionalFormatting>
  <conditionalFormatting sqref="AD258:AD262">
    <cfRule type="beginsWith" dxfId="4147" priority="1228" operator="beginsWith" text="S">
      <formula>LEFT(AD258,LEN("S"))="S"</formula>
    </cfRule>
    <cfRule type="containsText" dxfId="4146" priority="1229" operator="containsText" text="D">
      <formula>NOT(ISERROR(SEARCH("D",AD258)))</formula>
    </cfRule>
    <cfRule type="cellIs" dxfId="4145" priority="1230" operator="equal">
      <formula>1</formula>
    </cfRule>
  </conditionalFormatting>
  <conditionalFormatting sqref="AD258:AD262">
    <cfRule type="expression" dxfId="4144" priority="1231">
      <formula>$E258="sob"</formula>
    </cfRule>
    <cfRule type="expression" dxfId="4143" priority="1232">
      <formula>$E258="nie"</formula>
    </cfRule>
  </conditionalFormatting>
  <conditionalFormatting sqref="AD258:AD262">
    <cfRule type="timePeriod" dxfId="4142" priority="1227" timePeriod="today">
      <formula>FLOOR(AD258,1)=TODAY()</formula>
    </cfRule>
  </conditionalFormatting>
  <conditionalFormatting sqref="AD258:AD262">
    <cfRule type="cellIs" dxfId="4141" priority="1226" operator="equal">
      <formula>2</formula>
    </cfRule>
  </conditionalFormatting>
  <conditionalFormatting sqref="AD258:AD262">
    <cfRule type="cellIs" dxfId="4140" priority="1225" operator="equal">
      <formula>3</formula>
    </cfRule>
  </conditionalFormatting>
  <conditionalFormatting sqref="AD265:AD269">
    <cfRule type="beginsWith" dxfId="4139" priority="1220" operator="beginsWith" text="S">
      <formula>LEFT(AD265,LEN("S"))="S"</formula>
    </cfRule>
    <cfRule type="containsText" dxfId="4138" priority="1221" operator="containsText" text="D">
      <formula>NOT(ISERROR(SEARCH("D",AD265)))</formula>
    </cfRule>
    <cfRule type="cellIs" dxfId="4137" priority="1222" operator="equal">
      <formula>1</formula>
    </cfRule>
  </conditionalFormatting>
  <conditionalFormatting sqref="AD265:AD269">
    <cfRule type="expression" dxfId="4136" priority="1223">
      <formula>$E265="sob"</formula>
    </cfRule>
    <cfRule type="expression" dxfId="4135" priority="1224">
      <formula>$E265="nie"</formula>
    </cfRule>
  </conditionalFormatting>
  <conditionalFormatting sqref="AD265:AD269">
    <cfRule type="timePeriod" dxfId="4134" priority="1219" timePeriod="today">
      <formula>FLOOR(AD265,1)=TODAY()</formula>
    </cfRule>
  </conditionalFormatting>
  <conditionalFormatting sqref="AD265:AD269">
    <cfRule type="cellIs" dxfId="4133" priority="1218" operator="equal">
      <formula>2</formula>
    </cfRule>
  </conditionalFormatting>
  <conditionalFormatting sqref="AD265:AD269">
    <cfRule type="cellIs" dxfId="4132" priority="1217" operator="equal">
      <formula>3</formula>
    </cfRule>
  </conditionalFormatting>
  <conditionalFormatting sqref="AD272:AD276">
    <cfRule type="beginsWith" dxfId="4131" priority="1212" operator="beginsWith" text="S">
      <formula>LEFT(AD272,LEN("S"))="S"</formula>
    </cfRule>
    <cfRule type="containsText" dxfId="4130" priority="1213" operator="containsText" text="D">
      <formula>NOT(ISERROR(SEARCH("D",AD272)))</formula>
    </cfRule>
    <cfRule type="cellIs" dxfId="4129" priority="1214" operator="equal">
      <formula>1</formula>
    </cfRule>
  </conditionalFormatting>
  <conditionalFormatting sqref="AD272:AD276">
    <cfRule type="expression" dxfId="4128" priority="1215">
      <formula>$E272="sob"</formula>
    </cfRule>
    <cfRule type="expression" dxfId="4127" priority="1216">
      <formula>$E272="nie"</formula>
    </cfRule>
  </conditionalFormatting>
  <conditionalFormatting sqref="AD272:AD276">
    <cfRule type="timePeriod" dxfId="4126" priority="1211" timePeriod="today">
      <formula>FLOOR(AD272,1)=TODAY()</formula>
    </cfRule>
  </conditionalFormatting>
  <conditionalFormatting sqref="AD272:AD276">
    <cfRule type="cellIs" dxfId="4125" priority="1210" operator="equal">
      <formula>2</formula>
    </cfRule>
  </conditionalFormatting>
  <conditionalFormatting sqref="AD272:AD276">
    <cfRule type="cellIs" dxfId="4124" priority="1209" operator="equal">
      <formula>3</formula>
    </cfRule>
  </conditionalFormatting>
  <conditionalFormatting sqref="V216:V220">
    <cfRule type="beginsWith" dxfId="4123" priority="1204" operator="beginsWith" text="S">
      <formula>LEFT(V216,LEN("S"))="S"</formula>
    </cfRule>
    <cfRule type="containsText" dxfId="4122" priority="1205" operator="containsText" text="D">
      <formula>NOT(ISERROR(SEARCH("D",V216)))</formula>
    </cfRule>
    <cfRule type="cellIs" dxfId="4121" priority="1206" operator="equal">
      <formula>1</formula>
    </cfRule>
  </conditionalFormatting>
  <conditionalFormatting sqref="V216:V220">
    <cfRule type="expression" dxfId="4120" priority="1207">
      <formula>$E216="sob"</formula>
    </cfRule>
    <cfRule type="expression" dxfId="4119" priority="1208">
      <formula>$E216="nie"</formula>
    </cfRule>
  </conditionalFormatting>
  <conditionalFormatting sqref="V216:V220">
    <cfRule type="timePeriod" dxfId="4118" priority="1203" timePeriod="today">
      <formula>FLOOR(V216,1)=TODAY()</formula>
    </cfRule>
  </conditionalFormatting>
  <conditionalFormatting sqref="V216:V220">
    <cfRule type="cellIs" dxfId="4117" priority="1202" operator="equal">
      <formula>2</formula>
    </cfRule>
  </conditionalFormatting>
  <conditionalFormatting sqref="V216:V220">
    <cfRule type="cellIs" dxfId="4116" priority="1201" operator="equal">
      <formula>3</formula>
    </cfRule>
  </conditionalFormatting>
  <conditionalFormatting sqref="M216:M220">
    <cfRule type="beginsWith" dxfId="4115" priority="1196" operator="beginsWith" text="S">
      <formula>LEFT(M216,LEN("S"))="S"</formula>
    </cfRule>
    <cfRule type="containsText" dxfId="4114" priority="1197" operator="containsText" text="D">
      <formula>NOT(ISERROR(SEARCH("D",M216)))</formula>
    </cfRule>
    <cfRule type="cellIs" dxfId="4113" priority="1198" operator="equal">
      <formula>1</formula>
    </cfRule>
  </conditionalFormatting>
  <conditionalFormatting sqref="M216:M220">
    <cfRule type="expression" dxfId="4112" priority="1199">
      <formula>$E216="sob"</formula>
    </cfRule>
    <cfRule type="expression" dxfId="4111" priority="1200">
      <formula>$E216="nie"</formula>
    </cfRule>
  </conditionalFormatting>
  <conditionalFormatting sqref="M216:M220">
    <cfRule type="timePeriod" dxfId="4110" priority="1195" timePeriod="today">
      <formula>FLOOR(M216,1)=TODAY()</formula>
    </cfRule>
  </conditionalFormatting>
  <conditionalFormatting sqref="M216:M220">
    <cfRule type="cellIs" dxfId="4109" priority="1194" operator="equal">
      <formula>2</formula>
    </cfRule>
  </conditionalFormatting>
  <conditionalFormatting sqref="M216:M220">
    <cfRule type="cellIs" dxfId="4108" priority="1193" operator="equal">
      <formula>3</formula>
    </cfRule>
  </conditionalFormatting>
  <conditionalFormatting sqref="M223:M227">
    <cfRule type="beginsWith" dxfId="4107" priority="1188" operator="beginsWith" text="S">
      <formula>LEFT(M223,LEN("S"))="S"</formula>
    </cfRule>
    <cfRule type="containsText" dxfId="4106" priority="1189" operator="containsText" text="D">
      <formula>NOT(ISERROR(SEARCH("D",M223)))</formula>
    </cfRule>
    <cfRule type="cellIs" dxfId="4105" priority="1190" operator="equal">
      <formula>1</formula>
    </cfRule>
  </conditionalFormatting>
  <conditionalFormatting sqref="M223:M227">
    <cfRule type="expression" dxfId="4104" priority="1191">
      <formula>$E223="sob"</formula>
    </cfRule>
    <cfRule type="expression" dxfId="4103" priority="1192">
      <formula>$E223="nie"</formula>
    </cfRule>
  </conditionalFormatting>
  <conditionalFormatting sqref="M223:M227">
    <cfRule type="timePeriod" dxfId="4102" priority="1187" timePeriod="today">
      <formula>FLOOR(M223,1)=TODAY()</formula>
    </cfRule>
  </conditionalFormatting>
  <conditionalFormatting sqref="M223:M227">
    <cfRule type="cellIs" dxfId="4101" priority="1186" operator="equal">
      <formula>2</formula>
    </cfRule>
  </conditionalFormatting>
  <conditionalFormatting sqref="M223:M227">
    <cfRule type="cellIs" dxfId="4100" priority="1185" operator="equal">
      <formula>3</formula>
    </cfRule>
  </conditionalFormatting>
  <conditionalFormatting sqref="V231:V234">
    <cfRule type="beginsWith" dxfId="4099" priority="1180" operator="beginsWith" text="S">
      <formula>LEFT(V231,LEN("S"))="S"</formula>
    </cfRule>
    <cfRule type="containsText" dxfId="4098" priority="1181" operator="containsText" text="D">
      <formula>NOT(ISERROR(SEARCH("D",V231)))</formula>
    </cfRule>
    <cfRule type="cellIs" dxfId="4097" priority="1182" operator="equal">
      <formula>1</formula>
    </cfRule>
  </conditionalFormatting>
  <conditionalFormatting sqref="V231:V234">
    <cfRule type="expression" dxfId="4096" priority="1183">
      <formula>$E231="sob"</formula>
    </cfRule>
    <cfRule type="expression" dxfId="4095" priority="1184">
      <formula>$E231="nie"</formula>
    </cfRule>
  </conditionalFormatting>
  <conditionalFormatting sqref="V231:V234">
    <cfRule type="timePeriod" dxfId="4094" priority="1179" timePeriod="today">
      <formula>FLOOR(V231,1)=TODAY()</formula>
    </cfRule>
  </conditionalFormatting>
  <conditionalFormatting sqref="V231:V234">
    <cfRule type="cellIs" dxfId="4093" priority="1178" operator="equal">
      <formula>2</formula>
    </cfRule>
  </conditionalFormatting>
  <conditionalFormatting sqref="V231:V234">
    <cfRule type="cellIs" dxfId="4092" priority="1177" operator="equal">
      <formula>3</formula>
    </cfRule>
  </conditionalFormatting>
  <conditionalFormatting sqref="V237:V240">
    <cfRule type="beginsWith" dxfId="4091" priority="1172" operator="beginsWith" text="S">
      <formula>LEFT(V237,LEN("S"))="S"</formula>
    </cfRule>
    <cfRule type="containsText" dxfId="4090" priority="1173" operator="containsText" text="D">
      <formula>NOT(ISERROR(SEARCH("D",V237)))</formula>
    </cfRule>
    <cfRule type="cellIs" dxfId="4089" priority="1174" operator="equal">
      <formula>1</formula>
    </cfRule>
  </conditionalFormatting>
  <conditionalFormatting sqref="V237:V240">
    <cfRule type="expression" dxfId="4088" priority="1175">
      <formula>$E237="sob"</formula>
    </cfRule>
    <cfRule type="expression" dxfId="4087" priority="1176">
      <formula>$E237="nie"</formula>
    </cfRule>
  </conditionalFormatting>
  <conditionalFormatting sqref="V237:V240">
    <cfRule type="timePeriod" dxfId="4086" priority="1171" timePeriod="today">
      <formula>FLOOR(V237,1)=TODAY()</formula>
    </cfRule>
  </conditionalFormatting>
  <conditionalFormatting sqref="V237:V240">
    <cfRule type="cellIs" dxfId="4085" priority="1170" operator="equal">
      <formula>2</formula>
    </cfRule>
  </conditionalFormatting>
  <conditionalFormatting sqref="V237:V240">
    <cfRule type="cellIs" dxfId="4084" priority="1169" operator="equal">
      <formula>3</formula>
    </cfRule>
  </conditionalFormatting>
  <conditionalFormatting sqref="V224">
    <cfRule type="beginsWith" dxfId="4083" priority="1164" operator="beginsWith" text="S">
      <formula>LEFT(V224,LEN("S"))="S"</formula>
    </cfRule>
    <cfRule type="containsText" dxfId="4082" priority="1165" operator="containsText" text="D">
      <formula>NOT(ISERROR(SEARCH("D",V224)))</formula>
    </cfRule>
    <cfRule type="cellIs" dxfId="4081" priority="1166" operator="equal">
      <formula>1</formula>
    </cfRule>
  </conditionalFormatting>
  <conditionalFormatting sqref="V224">
    <cfRule type="expression" dxfId="4080" priority="1167">
      <formula>$E221="sob"</formula>
    </cfRule>
    <cfRule type="expression" dxfId="4079" priority="1168">
      <formula>$E221="nie"</formula>
    </cfRule>
  </conditionalFormatting>
  <conditionalFormatting sqref="V224">
    <cfRule type="timePeriod" dxfId="4078" priority="1163" timePeriod="today">
      <formula>FLOOR(V224,1)=TODAY()</formula>
    </cfRule>
  </conditionalFormatting>
  <conditionalFormatting sqref="V224">
    <cfRule type="cellIs" dxfId="4077" priority="1162" operator="equal">
      <formula>2</formula>
    </cfRule>
  </conditionalFormatting>
  <conditionalFormatting sqref="V224">
    <cfRule type="cellIs" dxfId="4076" priority="1161" operator="equal">
      <formula>3</formula>
    </cfRule>
  </conditionalFormatting>
  <conditionalFormatting sqref="V225">
    <cfRule type="beginsWith" dxfId="4075" priority="1156" operator="beginsWith" text="S">
      <formula>LEFT(V225,LEN("S"))="S"</formula>
    </cfRule>
    <cfRule type="containsText" dxfId="4074" priority="1157" operator="containsText" text="D">
      <formula>NOT(ISERROR(SEARCH("D",V225)))</formula>
    </cfRule>
    <cfRule type="cellIs" dxfId="4073" priority="1158" operator="equal">
      <formula>1</formula>
    </cfRule>
  </conditionalFormatting>
  <conditionalFormatting sqref="V225">
    <cfRule type="expression" dxfId="4072" priority="1159">
      <formula>$E222="sob"</formula>
    </cfRule>
    <cfRule type="expression" dxfId="4071" priority="1160">
      <formula>$E222="nie"</formula>
    </cfRule>
  </conditionalFormatting>
  <conditionalFormatting sqref="V225">
    <cfRule type="timePeriod" dxfId="4070" priority="1155" timePeriod="today">
      <formula>FLOOR(V225,1)=TODAY()</formula>
    </cfRule>
  </conditionalFormatting>
  <conditionalFormatting sqref="V225">
    <cfRule type="cellIs" dxfId="4069" priority="1154" operator="equal">
      <formula>2</formula>
    </cfRule>
  </conditionalFormatting>
  <conditionalFormatting sqref="V225">
    <cfRule type="cellIs" dxfId="4068" priority="1153" operator="equal">
      <formula>3</formula>
    </cfRule>
  </conditionalFormatting>
  <conditionalFormatting sqref="M231:M233">
    <cfRule type="beginsWith" dxfId="4067" priority="1148" operator="beginsWith" text="S">
      <formula>LEFT(M231,LEN("S"))="S"</formula>
    </cfRule>
    <cfRule type="containsText" dxfId="4066" priority="1149" operator="containsText" text="D">
      <formula>NOT(ISERROR(SEARCH("D",M231)))</formula>
    </cfRule>
    <cfRule type="cellIs" dxfId="4065" priority="1150" operator="equal">
      <formula>1</formula>
    </cfRule>
  </conditionalFormatting>
  <conditionalFormatting sqref="M231:M233">
    <cfRule type="expression" dxfId="4064" priority="1151">
      <formula>$E231="sob"</formula>
    </cfRule>
    <cfRule type="expression" dxfId="4063" priority="1152">
      <formula>$E231="nie"</formula>
    </cfRule>
  </conditionalFormatting>
  <conditionalFormatting sqref="M231:M233">
    <cfRule type="timePeriod" dxfId="4062" priority="1147" timePeriod="today">
      <formula>FLOOR(M231,1)=TODAY()</formula>
    </cfRule>
  </conditionalFormatting>
  <conditionalFormatting sqref="M231:M233">
    <cfRule type="cellIs" dxfId="4061" priority="1146" operator="equal">
      <formula>2</formula>
    </cfRule>
  </conditionalFormatting>
  <conditionalFormatting sqref="M231:M233">
    <cfRule type="cellIs" dxfId="4060" priority="1145" operator="equal">
      <formula>3</formula>
    </cfRule>
  </conditionalFormatting>
  <conditionalFormatting sqref="M234">
    <cfRule type="beginsWith" dxfId="4059" priority="1140" operator="beginsWith" text="S">
      <formula>LEFT(M234,LEN("S"))="S"</formula>
    </cfRule>
    <cfRule type="containsText" dxfId="4058" priority="1141" operator="containsText" text="D">
      <formula>NOT(ISERROR(SEARCH("D",M234)))</formula>
    </cfRule>
    <cfRule type="cellIs" dxfId="4057" priority="1142" operator="equal">
      <formula>1</formula>
    </cfRule>
  </conditionalFormatting>
  <conditionalFormatting sqref="M234">
    <cfRule type="expression" dxfId="4056" priority="1143">
      <formula>$E234="sob"</formula>
    </cfRule>
    <cfRule type="expression" dxfId="4055" priority="1144">
      <formula>$E234="nie"</formula>
    </cfRule>
  </conditionalFormatting>
  <conditionalFormatting sqref="M234">
    <cfRule type="timePeriod" dxfId="4054" priority="1139" timePeriod="today">
      <formula>FLOOR(M234,1)=TODAY()</formula>
    </cfRule>
  </conditionalFormatting>
  <conditionalFormatting sqref="M234">
    <cfRule type="cellIs" dxfId="4053" priority="1138" operator="equal">
      <formula>2</formula>
    </cfRule>
  </conditionalFormatting>
  <conditionalFormatting sqref="M234">
    <cfRule type="cellIs" dxfId="4052" priority="1137" operator="equal">
      <formula>3</formula>
    </cfRule>
  </conditionalFormatting>
  <conditionalFormatting sqref="U237:U238">
    <cfRule type="expression" dxfId="4051" priority="6614">
      <formula>$E239="sob"</formula>
    </cfRule>
    <cfRule type="expression" dxfId="4050" priority="6615">
      <formula>$E239="nie"</formula>
    </cfRule>
  </conditionalFormatting>
  <conditionalFormatting sqref="U239">
    <cfRule type="beginsWith" dxfId="4049" priority="1132" operator="beginsWith" text="S">
      <formula>LEFT(U239,LEN("S"))="S"</formula>
    </cfRule>
    <cfRule type="containsText" dxfId="4048" priority="1133" operator="containsText" text="D">
      <formula>NOT(ISERROR(SEARCH("D",U239)))</formula>
    </cfRule>
    <cfRule type="cellIs" dxfId="4047" priority="1134" operator="equal">
      <formula>1</formula>
    </cfRule>
  </conditionalFormatting>
  <conditionalFormatting sqref="U239">
    <cfRule type="expression" dxfId="4046" priority="1135">
      <formula>$E239="sob"</formula>
    </cfRule>
    <cfRule type="expression" dxfId="4045" priority="1136">
      <formula>$E239="nie"</formula>
    </cfRule>
  </conditionalFormatting>
  <conditionalFormatting sqref="U239">
    <cfRule type="timePeriod" dxfId="4044" priority="1131" timePeriod="today">
      <formula>FLOOR(U239,1)=TODAY()</formula>
    </cfRule>
  </conditionalFormatting>
  <conditionalFormatting sqref="U239">
    <cfRule type="cellIs" dxfId="4043" priority="1130" operator="equal">
      <formula>2</formula>
    </cfRule>
  </conditionalFormatting>
  <conditionalFormatting sqref="U239">
    <cfRule type="cellIs" dxfId="4042" priority="1129" operator="equal">
      <formula>3</formula>
    </cfRule>
  </conditionalFormatting>
  <conditionalFormatting sqref="U240">
    <cfRule type="beginsWith" dxfId="4041" priority="1124" operator="beginsWith" text="S">
      <formula>LEFT(U240,LEN("S"))="S"</formula>
    </cfRule>
    <cfRule type="containsText" dxfId="4040" priority="1125" operator="containsText" text="D">
      <formula>NOT(ISERROR(SEARCH("D",U240)))</formula>
    </cfRule>
    <cfRule type="cellIs" dxfId="4039" priority="1126" operator="equal">
      <formula>1</formula>
    </cfRule>
  </conditionalFormatting>
  <conditionalFormatting sqref="U240">
    <cfRule type="expression" dxfId="4038" priority="1127">
      <formula>$E240="sob"</formula>
    </cfRule>
    <cfRule type="expression" dxfId="4037" priority="1128">
      <formula>$E240="nie"</formula>
    </cfRule>
  </conditionalFormatting>
  <conditionalFormatting sqref="U240">
    <cfRule type="timePeriod" dxfId="4036" priority="1123" timePeriod="today">
      <formula>FLOOR(U240,1)=TODAY()</formula>
    </cfRule>
  </conditionalFormatting>
  <conditionalFormatting sqref="U240">
    <cfRule type="cellIs" dxfId="4035" priority="1122" operator="equal">
      <formula>2</formula>
    </cfRule>
  </conditionalFormatting>
  <conditionalFormatting sqref="U240">
    <cfRule type="cellIs" dxfId="4034" priority="1121" operator="equal">
      <formula>3</formula>
    </cfRule>
  </conditionalFormatting>
  <conditionalFormatting sqref="S241">
    <cfRule type="beginsWith" dxfId="4033" priority="1116" operator="beginsWith" text="S">
      <formula>LEFT(S241,LEN("S"))="S"</formula>
    </cfRule>
    <cfRule type="containsText" dxfId="4032" priority="1117" operator="containsText" text="D">
      <formula>NOT(ISERROR(SEARCH("D",S241)))</formula>
    </cfRule>
    <cfRule type="cellIs" dxfId="4031" priority="1118" operator="equal">
      <formula>1</formula>
    </cfRule>
  </conditionalFormatting>
  <conditionalFormatting sqref="S241">
    <cfRule type="expression" dxfId="4030" priority="1119">
      <formula>$E241="sob"</formula>
    </cfRule>
    <cfRule type="expression" dxfId="4029" priority="1120">
      <formula>$E241="nie"</formula>
    </cfRule>
  </conditionalFormatting>
  <conditionalFormatting sqref="S241">
    <cfRule type="timePeriod" dxfId="4028" priority="1115" timePeriod="today">
      <formula>FLOOR(S241,1)=TODAY()</formula>
    </cfRule>
  </conditionalFormatting>
  <conditionalFormatting sqref="S241">
    <cfRule type="cellIs" dxfId="4027" priority="1114" operator="equal">
      <formula>2</formula>
    </cfRule>
  </conditionalFormatting>
  <conditionalFormatting sqref="S241">
    <cfRule type="cellIs" dxfId="4026" priority="1113" operator="equal">
      <formula>3</formula>
    </cfRule>
  </conditionalFormatting>
  <conditionalFormatting sqref="S248">
    <cfRule type="beginsWith" dxfId="4025" priority="1108" operator="beginsWith" text="S">
      <formula>LEFT(S248,LEN("S"))="S"</formula>
    </cfRule>
    <cfRule type="containsText" dxfId="4024" priority="1109" operator="containsText" text="D">
      <formula>NOT(ISERROR(SEARCH("D",S248)))</formula>
    </cfRule>
    <cfRule type="cellIs" dxfId="4023" priority="1110" operator="equal">
      <formula>1</formula>
    </cfRule>
  </conditionalFormatting>
  <conditionalFormatting sqref="S248">
    <cfRule type="expression" dxfId="4022" priority="1111">
      <formula>$E248="sob"</formula>
    </cfRule>
    <cfRule type="expression" dxfId="4021" priority="1112">
      <formula>$E248="nie"</formula>
    </cfRule>
  </conditionalFormatting>
  <conditionalFormatting sqref="S248">
    <cfRule type="timePeriod" dxfId="4020" priority="1107" timePeriod="today">
      <formula>FLOOR(S248,1)=TODAY()</formula>
    </cfRule>
  </conditionalFormatting>
  <conditionalFormatting sqref="S248">
    <cfRule type="cellIs" dxfId="4019" priority="1106" operator="equal">
      <formula>2</formula>
    </cfRule>
  </conditionalFormatting>
  <conditionalFormatting sqref="S248">
    <cfRule type="cellIs" dxfId="4018" priority="1105" operator="equal">
      <formula>3</formula>
    </cfRule>
  </conditionalFormatting>
  <conditionalFormatting sqref="M252 M254">
    <cfRule type="beginsWith" dxfId="4017" priority="1100" operator="beginsWith" text="S">
      <formula>LEFT(M252,LEN("S"))="S"</formula>
    </cfRule>
    <cfRule type="containsText" dxfId="4016" priority="1101" operator="containsText" text="D">
      <formula>NOT(ISERROR(SEARCH("D",M252)))</formula>
    </cfRule>
    <cfRule type="cellIs" dxfId="4015" priority="1102" operator="equal">
      <formula>1</formula>
    </cfRule>
  </conditionalFormatting>
  <conditionalFormatting sqref="M252 M254">
    <cfRule type="expression" dxfId="4014" priority="1103">
      <formula>$E252="sob"</formula>
    </cfRule>
    <cfRule type="expression" dxfId="4013" priority="1104">
      <formula>$E252="nie"</formula>
    </cfRule>
  </conditionalFormatting>
  <conditionalFormatting sqref="M252 M254">
    <cfRule type="timePeriod" dxfId="4012" priority="1099" timePeriod="today">
      <formula>FLOOR(M252,1)=TODAY()</formula>
    </cfRule>
  </conditionalFormatting>
  <conditionalFormatting sqref="M252 M254">
    <cfRule type="cellIs" dxfId="4011" priority="1098" operator="equal">
      <formula>2</formula>
    </cfRule>
  </conditionalFormatting>
  <conditionalFormatting sqref="M252 M254">
    <cfRule type="cellIs" dxfId="4010" priority="1097" operator="equal">
      <formula>3</formula>
    </cfRule>
  </conditionalFormatting>
  <conditionalFormatting sqref="M255">
    <cfRule type="beginsWith" dxfId="4009" priority="1092" operator="beginsWith" text="S">
      <formula>LEFT(M255,LEN("S"))="S"</formula>
    </cfRule>
    <cfRule type="containsText" dxfId="4008" priority="1093" operator="containsText" text="D">
      <formula>NOT(ISERROR(SEARCH("D",M255)))</formula>
    </cfRule>
    <cfRule type="cellIs" dxfId="4007" priority="1094" operator="equal">
      <formula>1</formula>
    </cfRule>
  </conditionalFormatting>
  <conditionalFormatting sqref="M255">
    <cfRule type="expression" dxfId="4006" priority="1095">
      <formula>$E255="sob"</formula>
    </cfRule>
    <cfRule type="expression" dxfId="4005" priority="1096">
      <formula>$E255="nie"</formula>
    </cfRule>
  </conditionalFormatting>
  <conditionalFormatting sqref="M255">
    <cfRule type="timePeriod" dxfId="4004" priority="1091" timePeriod="today">
      <formula>FLOOR(M255,1)=TODAY()</formula>
    </cfRule>
  </conditionalFormatting>
  <conditionalFormatting sqref="M255">
    <cfRule type="cellIs" dxfId="4003" priority="1090" operator="equal">
      <formula>2</formula>
    </cfRule>
  </conditionalFormatting>
  <conditionalFormatting sqref="M255">
    <cfRule type="cellIs" dxfId="4002" priority="1089" operator="equal">
      <formula>3</formula>
    </cfRule>
  </conditionalFormatting>
  <conditionalFormatting sqref="V241">
    <cfRule type="beginsWith" dxfId="4001" priority="1084" operator="beginsWith" text="S">
      <formula>LEFT(V241,LEN("S"))="S"</formula>
    </cfRule>
    <cfRule type="containsText" dxfId="4000" priority="1085" operator="containsText" text="D">
      <formula>NOT(ISERROR(SEARCH("D",V241)))</formula>
    </cfRule>
    <cfRule type="cellIs" dxfId="3999" priority="1086" operator="equal">
      <formula>1</formula>
    </cfRule>
  </conditionalFormatting>
  <conditionalFormatting sqref="V241">
    <cfRule type="expression" dxfId="3998" priority="1087">
      <formula>$E241="sob"</formula>
    </cfRule>
    <cfRule type="expression" dxfId="3997" priority="1088">
      <formula>$E241="nie"</formula>
    </cfRule>
  </conditionalFormatting>
  <conditionalFormatting sqref="V241">
    <cfRule type="timePeriod" dxfId="3996" priority="1083" timePeriod="today">
      <formula>FLOOR(V241,1)=TODAY()</formula>
    </cfRule>
  </conditionalFormatting>
  <conditionalFormatting sqref="V241">
    <cfRule type="cellIs" dxfId="3995" priority="1082" operator="equal">
      <formula>2</formula>
    </cfRule>
  </conditionalFormatting>
  <conditionalFormatting sqref="V241">
    <cfRule type="cellIs" dxfId="3994" priority="1081" operator="equal">
      <formula>3</formula>
    </cfRule>
  </conditionalFormatting>
  <conditionalFormatting sqref="V244:V246">
    <cfRule type="beginsWith" dxfId="3993" priority="1076" operator="beginsWith" text="S">
      <formula>LEFT(V244,LEN("S"))="S"</formula>
    </cfRule>
    <cfRule type="containsText" dxfId="3992" priority="1077" operator="containsText" text="D">
      <formula>NOT(ISERROR(SEARCH("D",V244)))</formula>
    </cfRule>
    <cfRule type="cellIs" dxfId="3991" priority="1078" operator="equal">
      <formula>1</formula>
    </cfRule>
  </conditionalFormatting>
  <conditionalFormatting sqref="V244:V246">
    <cfRule type="expression" dxfId="3990" priority="1079">
      <formula>$E244="sob"</formula>
    </cfRule>
    <cfRule type="expression" dxfId="3989" priority="1080">
      <formula>$E244="nie"</formula>
    </cfRule>
  </conditionalFormatting>
  <conditionalFormatting sqref="V244:V246">
    <cfRule type="timePeriod" dxfId="3988" priority="1075" timePeriod="today">
      <formula>FLOOR(V244,1)=TODAY()</formula>
    </cfRule>
  </conditionalFormatting>
  <conditionalFormatting sqref="V244:V246">
    <cfRule type="cellIs" dxfId="3987" priority="1074" operator="equal">
      <formula>2</formula>
    </cfRule>
  </conditionalFormatting>
  <conditionalFormatting sqref="V244:V246">
    <cfRule type="cellIs" dxfId="3986" priority="1073" operator="equal">
      <formula>3</formula>
    </cfRule>
  </conditionalFormatting>
  <conditionalFormatting sqref="V251:V255">
    <cfRule type="beginsWith" dxfId="3985" priority="1068" operator="beginsWith" text="S">
      <formula>LEFT(V251,LEN("S"))="S"</formula>
    </cfRule>
    <cfRule type="containsText" dxfId="3984" priority="1069" operator="containsText" text="D">
      <formula>NOT(ISERROR(SEARCH("D",V251)))</formula>
    </cfRule>
    <cfRule type="cellIs" dxfId="3983" priority="1070" operator="equal">
      <formula>1</formula>
    </cfRule>
  </conditionalFormatting>
  <conditionalFormatting sqref="V251:V255">
    <cfRule type="expression" dxfId="3982" priority="1071">
      <formula>$E251="sob"</formula>
    </cfRule>
    <cfRule type="expression" dxfId="3981" priority="1072">
      <formula>$E251="nie"</formula>
    </cfRule>
  </conditionalFormatting>
  <conditionalFormatting sqref="V251:V255">
    <cfRule type="timePeriod" dxfId="3980" priority="1067" timePeriod="today">
      <formula>FLOOR(V251,1)=TODAY()</formula>
    </cfRule>
  </conditionalFormatting>
  <conditionalFormatting sqref="V251:V255">
    <cfRule type="cellIs" dxfId="3979" priority="1066" operator="equal">
      <formula>2</formula>
    </cfRule>
  </conditionalFormatting>
  <conditionalFormatting sqref="V251:V255">
    <cfRule type="cellIs" dxfId="3978" priority="1065" operator="equal">
      <formula>3</formula>
    </cfRule>
  </conditionalFormatting>
  <conditionalFormatting sqref="U255">
    <cfRule type="beginsWith" dxfId="3977" priority="1060" operator="beginsWith" text="S">
      <formula>LEFT(U255,LEN("S"))="S"</formula>
    </cfRule>
    <cfRule type="containsText" dxfId="3976" priority="1061" operator="containsText" text="D">
      <formula>NOT(ISERROR(SEARCH("D",U255)))</formula>
    </cfRule>
    <cfRule type="cellIs" dxfId="3975" priority="1062" operator="equal">
      <formula>1</formula>
    </cfRule>
  </conditionalFormatting>
  <conditionalFormatting sqref="U255">
    <cfRule type="expression" dxfId="3974" priority="1063">
      <formula>$E255="sob"</formula>
    </cfRule>
    <cfRule type="expression" dxfId="3973" priority="1064">
      <formula>$E255="nie"</formula>
    </cfRule>
  </conditionalFormatting>
  <conditionalFormatting sqref="U255">
    <cfRule type="timePeriod" dxfId="3972" priority="1059" timePeriod="today">
      <formula>FLOOR(U255,1)=TODAY()</formula>
    </cfRule>
  </conditionalFormatting>
  <conditionalFormatting sqref="U255">
    <cfRule type="cellIs" dxfId="3971" priority="1058" operator="equal">
      <formula>2</formula>
    </cfRule>
  </conditionalFormatting>
  <conditionalFormatting sqref="U255">
    <cfRule type="cellIs" dxfId="3970" priority="1057" operator="equal">
      <formula>3</formula>
    </cfRule>
  </conditionalFormatting>
  <conditionalFormatting sqref="U258">
    <cfRule type="beginsWith" dxfId="3969" priority="1052" operator="beginsWith" text="S">
      <formula>LEFT(U258,LEN("S"))="S"</formula>
    </cfRule>
    <cfRule type="containsText" dxfId="3968" priority="1053" operator="containsText" text="D">
      <formula>NOT(ISERROR(SEARCH("D",U258)))</formula>
    </cfRule>
    <cfRule type="cellIs" dxfId="3967" priority="1054" operator="equal">
      <formula>1</formula>
    </cfRule>
  </conditionalFormatting>
  <conditionalFormatting sqref="U258">
    <cfRule type="expression" dxfId="3966" priority="1055">
      <formula>$E258="sob"</formula>
    </cfRule>
    <cfRule type="expression" dxfId="3965" priority="1056">
      <formula>$E258="nie"</formula>
    </cfRule>
  </conditionalFormatting>
  <conditionalFormatting sqref="U258">
    <cfRule type="timePeriod" dxfId="3964" priority="1051" timePeriod="today">
      <formula>FLOOR(U258,1)=TODAY()</formula>
    </cfRule>
  </conditionalFormatting>
  <conditionalFormatting sqref="U258">
    <cfRule type="cellIs" dxfId="3963" priority="1050" operator="equal">
      <formula>2</formula>
    </cfRule>
  </conditionalFormatting>
  <conditionalFormatting sqref="U258">
    <cfRule type="cellIs" dxfId="3962" priority="1049" operator="equal">
      <formula>3</formula>
    </cfRule>
  </conditionalFormatting>
  <conditionalFormatting sqref="U260">
    <cfRule type="beginsWith" dxfId="3961" priority="1044" operator="beginsWith" text="S">
      <formula>LEFT(U260,LEN("S"))="S"</formula>
    </cfRule>
    <cfRule type="containsText" dxfId="3960" priority="1045" operator="containsText" text="D">
      <formula>NOT(ISERROR(SEARCH("D",U260)))</formula>
    </cfRule>
    <cfRule type="cellIs" dxfId="3959" priority="1046" operator="equal">
      <formula>1</formula>
    </cfRule>
  </conditionalFormatting>
  <conditionalFormatting sqref="U260">
    <cfRule type="expression" dxfId="3958" priority="1047">
      <formula>$E260="sob"</formula>
    </cfRule>
    <cfRule type="expression" dxfId="3957" priority="1048">
      <formula>$E260="nie"</formula>
    </cfRule>
  </conditionalFormatting>
  <conditionalFormatting sqref="U260">
    <cfRule type="timePeriod" dxfId="3956" priority="1043" timePeriod="today">
      <formula>FLOOR(U260,1)=TODAY()</formula>
    </cfRule>
  </conditionalFormatting>
  <conditionalFormatting sqref="U260">
    <cfRule type="cellIs" dxfId="3955" priority="1042" operator="equal">
      <formula>2</formula>
    </cfRule>
  </conditionalFormatting>
  <conditionalFormatting sqref="U260">
    <cfRule type="cellIs" dxfId="3954" priority="1041" operator="equal">
      <formula>3</formula>
    </cfRule>
  </conditionalFormatting>
  <conditionalFormatting sqref="U259">
    <cfRule type="beginsWith" dxfId="3953" priority="1036" operator="beginsWith" text="S">
      <formula>LEFT(U259,LEN("S"))="S"</formula>
    </cfRule>
    <cfRule type="containsText" dxfId="3952" priority="1037" operator="containsText" text="D">
      <formula>NOT(ISERROR(SEARCH("D",U259)))</formula>
    </cfRule>
    <cfRule type="cellIs" dxfId="3951" priority="1038" operator="equal">
      <formula>1</formula>
    </cfRule>
  </conditionalFormatting>
  <conditionalFormatting sqref="U259">
    <cfRule type="expression" dxfId="3950" priority="1039">
      <formula>$E259="sob"</formula>
    </cfRule>
    <cfRule type="expression" dxfId="3949" priority="1040">
      <formula>$E259="nie"</formula>
    </cfRule>
  </conditionalFormatting>
  <conditionalFormatting sqref="U259">
    <cfRule type="timePeriod" dxfId="3948" priority="1035" timePeriod="today">
      <formula>FLOOR(U259,1)=TODAY()</formula>
    </cfRule>
  </conditionalFormatting>
  <conditionalFormatting sqref="U259">
    <cfRule type="cellIs" dxfId="3947" priority="1034" operator="equal">
      <formula>2</formula>
    </cfRule>
  </conditionalFormatting>
  <conditionalFormatting sqref="U259">
    <cfRule type="cellIs" dxfId="3946" priority="1033" operator="equal">
      <formula>3</formula>
    </cfRule>
  </conditionalFormatting>
  <conditionalFormatting sqref="U261">
    <cfRule type="beginsWith" dxfId="3945" priority="1028" operator="beginsWith" text="S">
      <formula>LEFT(U261,LEN("S"))="S"</formula>
    </cfRule>
    <cfRule type="containsText" dxfId="3944" priority="1029" operator="containsText" text="D">
      <formula>NOT(ISERROR(SEARCH("D",U261)))</formula>
    </cfRule>
    <cfRule type="cellIs" dxfId="3943" priority="1030" operator="equal">
      <formula>1</formula>
    </cfRule>
  </conditionalFormatting>
  <conditionalFormatting sqref="U261">
    <cfRule type="expression" dxfId="3942" priority="1031">
      <formula>$E261="sob"</formula>
    </cfRule>
    <cfRule type="expression" dxfId="3941" priority="1032">
      <formula>$E261="nie"</formula>
    </cfRule>
  </conditionalFormatting>
  <conditionalFormatting sqref="U261">
    <cfRule type="timePeriod" dxfId="3940" priority="1027" timePeriod="today">
      <formula>FLOOR(U261,1)=TODAY()</formula>
    </cfRule>
  </conditionalFormatting>
  <conditionalFormatting sqref="U261">
    <cfRule type="cellIs" dxfId="3939" priority="1026" operator="equal">
      <formula>2</formula>
    </cfRule>
  </conditionalFormatting>
  <conditionalFormatting sqref="U261">
    <cfRule type="cellIs" dxfId="3938" priority="1025" operator="equal">
      <formula>3</formula>
    </cfRule>
  </conditionalFormatting>
  <conditionalFormatting sqref="U262">
    <cfRule type="beginsWith" dxfId="3937" priority="1020" operator="beginsWith" text="S">
      <formula>LEFT(U262,LEN("S"))="S"</formula>
    </cfRule>
    <cfRule type="containsText" dxfId="3936" priority="1021" operator="containsText" text="D">
      <formula>NOT(ISERROR(SEARCH("D",U262)))</formula>
    </cfRule>
    <cfRule type="cellIs" dxfId="3935" priority="1022" operator="equal">
      <formula>1</formula>
    </cfRule>
  </conditionalFormatting>
  <conditionalFormatting sqref="U262">
    <cfRule type="expression" dxfId="3934" priority="1023">
      <formula>$E262="sob"</formula>
    </cfRule>
    <cfRule type="expression" dxfId="3933" priority="1024">
      <formula>$E262="nie"</formula>
    </cfRule>
  </conditionalFormatting>
  <conditionalFormatting sqref="U262">
    <cfRule type="timePeriod" dxfId="3932" priority="1019" timePeriod="today">
      <formula>FLOOR(U262,1)=TODAY()</formula>
    </cfRule>
  </conditionalFormatting>
  <conditionalFormatting sqref="U262">
    <cfRule type="cellIs" dxfId="3931" priority="1018" operator="equal">
      <formula>2</formula>
    </cfRule>
  </conditionalFormatting>
  <conditionalFormatting sqref="U262">
    <cfRule type="cellIs" dxfId="3930" priority="1017" operator="equal">
      <formula>3</formula>
    </cfRule>
  </conditionalFormatting>
  <conditionalFormatting sqref="U265">
    <cfRule type="beginsWith" dxfId="3929" priority="1012" operator="beginsWith" text="S">
      <formula>LEFT(U265,LEN("S"))="S"</formula>
    </cfRule>
    <cfRule type="containsText" dxfId="3928" priority="1013" operator="containsText" text="D">
      <formula>NOT(ISERROR(SEARCH("D",U265)))</formula>
    </cfRule>
    <cfRule type="cellIs" dxfId="3927" priority="1014" operator="equal">
      <formula>1</formula>
    </cfRule>
  </conditionalFormatting>
  <conditionalFormatting sqref="U265">
    <cfRule type="expression" dxfId="3926" priority="1015">
      <formula>$E265="sob"</formula>
    </cfRule>
    <cfRule type="expression" dxfId="3925" priority="1016">
      <formula>$E265="nie"</formula>
    </cfRule>
  </conditionalFormatting>
  <conditionalFormatting sqref="U265">
    <cfRule type="timePeriod" dxfId="3924" priority="1011" timePeriod="today">
      <formula>FLOOR(U265,1)=TODAY()</formula>
    </cfRule>
  </conditionalFormatting>
  <conditionalFormatting sqref="U265">
    <cfRule type="cellIs" dxfId="3923" priority="1010" operator="equal">
      <formula>2</formula>
    </cfRule>
  </conditionalFormatting>
  <conditionalFormatting sqref="U265">
    <cfRule type="cellIs" dxfId="3922" priority="1009" operator="equal">
      <formula>3</formula>
    </cfRule>
  </conditionalFormatting>
  <conditionalFormatting sqref="U266">
    <cfRule type="beginsWith" dxfId="3921" priority="1004" operator="beginsWith" text="S">
      <formula>LEFT(U266,LEN("S"))="S"</formula>
    </cfRule>
    <cfRule type="containsText" dxfId="3920" priority="1005" operator="containsText" text="D">
      <formula>NOT(ISERROR(SEARCH("D",U266)))</formula>
    </cfRule>
    <cfRule type="cellIs" dxfId="3919" priority="1006" operator="equal">
      <formula>1</formula>
    </cfRule>
  </conditionalFormatting>
  <conditionalFormatting sqref="U266">
    <cfRule type="expression" dxfId="3918" priority="1007">
      <formula>$E266="sob"</formula>
    </cfRule>
    <cfRule type="expression" dxfId="3917" priority="1008">
      <formula>$E266="nie"</formula>
    </cfRule>
  </conditionalFormatting>
  <conditionalFormatting sqref="U266">
    <cfRule type="timePeriod" dxfId="3916" priority="1003" timePeriod="today">
      <formula>FLOOR(U266,1)=TODAY()</formula>
    </cfRule>
  </conditionalFormatting>
  <conditionalFormatting sqref="U266">
    <cfRule type="cellIs" dxfId="3915" priority="1002" operator="equal">
      <formula>2</formula>
    </cfRule>
  </conditionalFormatting>
  <conditionalFormatting sqref="U266">
    <cfRule type="cellIs" dxfId="3914" priority="1001" operator="equal">
      <formula>3</formula>
    </cfRule>
  </conditionalFormatting>
  <conditionalFormatting sqref="U267">
    <cfRule type="beginsWith" dxfId="3913" priority="996" operator="beginsWith" text="S">
      <formula>LEFT(U267,LEN("S"))="S"</formula>
    </cfRule>
    <cfRule type="containsText" dxfId="3912" priority="997" operator="containsText" text="D">
      <formula>NOT(ISERROR(SEARCH("D",U267)))</formula>
    </cfRule>
    <cfRule type="cellIs" dxfId="3911" priority="998" operator="equal">
      <formula>1</formula>
    </cfRule>
  </conditionalFormatting>
  <conditionalFormatting sqref="U267">
    <cfRule type="expression" dxfId="3910" priority="999">
      <formula>$E267="sob"</formula>
    </cfRule>
    <cfRule type="expression" dxfId="3909" priority="1000">
      <formula>$E267="nie"</formula>
    </cfRule>
  </conditionalFormatting>
  <conditionalFormatting sqref="U267">
    <cfRule type="timePeriod" dxfId="3908" priority="995" timePeriod="today">
      <formula>FLOOR(U267,1)=TODAY()</formula>
    </cfRule>
  </conditionalFormatting>
  <conditionalFormatting sqref="U267">
    <cfRule type="cellIs" dxfId="3907" priority="994" operator="equal">
      <formula>2</formula>
    </cfRule>
  </conditionalFormatting>
  <conditionalFormatting sqref="U267">
    <cfRule type="cellIs" dxfId="3906" priority="993" operator="equal">
      <formula>3</formula>
    </cfRule>
  </conditionalFormatting>
  <conditionalFormatting sqref="U268">
    <cfRule type="beginsWith" dxfId="3905" priority="988" operator="beginsWith" text="S">
      <formula>LEFT(U268,LEN("S"))="S"</formula>
    </cfRule>
    <cfRule type="containsText" dxfId="3904" priority="989" operator="containsText" text="D">
      <formula>NOT(ISERROR(SEARCH("D",U268)))</formula>
    </cfRule>
    <cfRule type="cellIs" dxfId="3903" priority="990" operator="equal">
      <formula>1</formula>
    </cfRule>
  </conditionalFormatting>
  <conditionalFormatting sqref="U268">
    <cfRule type="expression" dxfId="3902" priority="991">
      <formula>$E268="sob"</formula>
    </cfRule>
    <cfRule type="expression" dxfId="3901" priority="992">
      <formula>$E268="nie"</formula>
    </cfRule>
  </conditionalFormatting>
  <conditionalFormatting sqref="U268">
    <cfRule type="timePeriod" dxfId="3900" priority="987" timePeriod="today">
      <formula>FLOOR(U268,1)=TODAY()</formula>
    </cfRule>
  </conditionalFormatting>
  <conditionalFormatting sqref="U268">
    <cfRule type="cellIs" dxfId="3899" priority="986" operator="equal">
      <formula>2</formula>
    </cfRule>
  </conditionalFormatting>
  <conditionalFormatting sqref="U268">
    <cfRule type="cellIs" dxfId="3898" priority="985" operator="equal">
      <formula>3</formula>
    </cfRule>
  </conditionalFormatting>
  <conditionalFormatting sqref="U269">
    <cfRule type="beginsWith" dxfId="3897" priority="980" operator="beginsWith" text="S">
      <formula>LEFT(U269,LEN("S"))="S"</formula>
    </cfRule>
    <cfRule type="containsText" dxfId="3896" priority="981" operator="containsText" text="D">
      <formula>NOT(ISERROR(SEARCH("D",U269)))</formula>
    </cfRule>
    <cfRule type="cellIs" dxfId="3895" priority="982" operator="equal">
      <formula>1</formula>
    </cfRule>
  </conditionalFormatting>
  <conditionalFormatting sqref="U269">
    <cfRule type="expression" dxfId="3894" priority="983">
      <formula>$E269="sob"</formula>
    </cfRule>
    <cfRule type="expression" dxfId="3893" priority="984">
      <formula>$E269="nie"</formula>
    </cfRule>
  </conditionalFormatting>
  <conditionalFormatting sqref="U269">
    <cfRule type="timePeriod" dxfId="3892" priority="979" timePeriod="today">
      <formula>FLOOR(U269,1)=TODAY()</formula>
    </cfRule>
  </conditionalFormatting>
  <conditionalFormatting sqref="U269">
    <cfRule type="cellIs" dxfId="3891" priority="978" operator="equal">
      <formula>2</formula>
    </cfRule>
  </conditionalFormatting>
  <conditionalFormatting sqref="U269">
    <cfRule type="cellIs" dxfId="3890" priority="977" operator="equal">
      <formula>3</formula>
    </cfRule>
  </conditionalFormatting>
  <conditionalFormatting sqref="U276">
    <cfRule type="beginsWith" dxfId="3889" priority="972" operator="beginsWith" text="S">
      <formula>LEFT(U276,LEN("S"))="S"</formula>
    </cfRule>
    <cfRule type="containsText" dxfId="3888" priority="973" operator="containsText" text="D">
      <formula>NOT(ISERROR(SEARCH("D",U276)))</formula>
    </cfRule>
    <cfRule type="cellIs" dxfId="3887" priority="974" operator="equal">
      <formula>1</formula>
    </cfRule>
  </conditionalFormatting>
  <conditionalFormatting sqref="U276">
    <cfRule type="expression" dxfId="3886" priority="975">
      <formula>$E276="sob"</formula>
    </cfRule>
    <cfRule type="expression" dxfId="3885" priority="976">
      <formula>$E276="nie"</formula>
    </cfRule>
  </conditionalFormatting>
  <conditionalFormatting sqref="U276">
    <cfRule type="timePeriod" dxfId="3884" priority="971" timePeriod="today">
      <formula>FLOOR(U276,1)=TODAY()</formula>
    </cfRule>
  </conditionalFormatting>
  <conditionalFormatting sqref="U276">
    <cfRule type="cellIs" dxfId="3883" priority="970" operator="equal">
      <formula>2</formula>
    </cfRule>
  </conditionalFormatting>
  <conditionalFormatting sqref="U276">
    <cfRule type="cellIs" dxfId="3882" priority="969" operator="equal">
      <formula>3</formula>
    </cfRule>
  </conditionalFormatting>
  <conditionalFormatting sqref="U272">
    <cfRule type="beginsWith" dxfId="3881" priority="964" operator="beginsWith" text="S">
      <formula>LEFT(U272,LEN("S"))="S"</formula>
    </cfRule>
    <cfRule type="containsText" dxfId="3880" priority="965" operator="containsText" text="D">
      <formula>NOT(ISERROR(SEARCH("D",U272)))</formula>
    </cfRule>
    <cfRule type="cellIs" dxfId="3879" priority="966" operator="equal">
      <formula>1</formula>
    </cfRule>
  </conditionalFormatting>
  <conditionalFormatting sqref="U272">
    <cfRule type="expression" dxfId="3878" priority="967">
      <formula>$E272="sob"</formula>
    </cfRule>
    <cfRule type="expression" dxfId="3877" priority="968">
      <formula>$E272="nie"</formula>
    </cfRule>
  </conditionalFormatting>
  <conditionalFormatting sqref="U272">
    <cfRule type="timePeriod" dxfId="3876" priority="963" timePeriod="today">
      <formula>FLOOR(U272,1)=TODAY()</formula>
    </cfRule>
  </conditionalFormatting>
  <conditionalFormatting sqref="U272">
    <cfRule type="cellIs" dxfId="3875" priority="962" operator="equal">
      <formula>2</formula>
    </cfRule>
  </conditionalFormatting>
  <conditionalFormatting sqref="U272">
    <cfRule type="cellIs" dxfId="3874" priority="961" operator="equal">
      <formula>3</formula>
    </cfRule>
  </conditionalFormatting>
  <conditionalFormatting sqref="U273">
    <cfRule type="beginsWith" dxfId="3873" priority="956" operator="beginsWith" text="S">
      <formula>LEFT(U273,LEN("S"))="S"</formula>
    </cfRule>
    <cfRule type="containsText" dxfId="3872" priority="957" operator="containsText" text="D">
      <formula>NOT(ISERROR(SEARCH("D",U273)))</formula>
    </cfRule>
    <cfRule type="cellIs" dxfId="3871" priority="958" operator="equal">
      <formula>1</formula>
    </cfRule>
  </conditionalFormatting>
  <conditionalFormatting sqref="U273">
    <cfRule type="expression" dxfId="3870" priority="959">
      <formula>$E273="sob"</formula>
    </cfRule>
    <cfRule type="expression" dxfId="3869" priority="960">
      <formula>$E273="nie"</formula>
    </cfRule>
  </conditionalFormatting>
  <conditionalFormatting sqref="U273">
    <cfRule type="timePeriod" dxfId="3868" priority="955" timePeriod="today">
      <formula>FLOOR(U273,1)=TODAY()</formula>
    </cfRule>
  </conditionalFormatting>
  <conditionalFormatting sqref="U273">
    <cfRule type="cellIs" dxfId="3867" priority="954" operator="equal">
      <formula>2</formula>
    </cfRule>
  </conditionalFormatting>
  <conditionalFormatting sqref="U273">
    <cfRule type="cellIs" dxfId="3866" priority="953" operator="equal">
      <formula>3</formula>
    </cfRule>
  </conditionalFormatting>
  <conditionalFormatting sqref="U274">
    <cfRule type="beginsWith" dxfId="3865" priority="948" operator="beginsWith" text="S">
      <formula>LEFT(U274,LEN("S"))="S"</formula>
    </cfRule>
    <cfRule type="containsText" dxfId="3864" priority="949" operator="containsText" text="D">
      <formula>NOT(ISERROR(SEARCH("D",U274)))</formula>
    </cfRule>
    <cfRule type="cellIs" dxfId="3863" priority="950" operator="equal">
      <formula>1</formula>
    </cfRule>
  </conditionalFormatting>
  <conditionalFormatting sqref="U274">
    <cfRule type="expression" dxfId="3862" priority="951">
      <formula>$E274="sob"</formula>
    </cfRule>
    <cfRule type="expression" dxfId="3861" priority="952">
      <formula>$E274="nie"</formula>
    </cfRule>
  </conditionalFormatting>
  <conditionalFormatting sqref="U274">
    <cfRule type="timePeriod" dxfId="3860" priority="947" timePeriod="today">
      <formula>FLOOR(U274,1)=TODAY()</formula>
    </cfRule>
  </conditionalFormatting>
  <conditionalFormatting sqref="U274">
    <cfRule type="cellIs" dxfId="3859" priority="946" operator="equal">
      <formula>2</formula>
    </cfRule>
  </conditionalFormatting>
  <conditionalFormatting sqref="U274">
    <cfRule type="cellIs" dxfId="3858" priority="945" operator="equal">
      <formula>3</formula>
    </cfRule>
  </conditionalFormatting>
  <conditionalFormatting sqref="U275">
    <cfRule type="beginsWith" dxfId="3857" priority="940" operator="beginsWith" text="S">
      <formula>LEFT(U275,LEN("S"))="S"</formula>
    </cfRule>
    <cfRule type="containsText" dxfId="3856" priority="941" operator="containsText" text="D">
      <formula>NOT(ISERROR(SEARCH("D",U275)))</formula>
    </cfRule>
    <cfRule type="cellIs" dxfId="3855" priority="942" operator="equal">
      <formula>1</formula>
    </cfRule>
  </conditionalFormatting>
  <conditionalFormatting sqref="U275">
    <cfRule type="expression" dxfId="3854" priority="943">
      <formula>$E275="sob"</formula>
    </cfRule>
    <cfRule type="expression" dxfId="3853" priority="944">
      <formula>$E275="nie"</formula>
    </cfRule>
  </conditionalFormatting>
  <conditionalFormatting sqref="U275">
    <cfRule type="timePeriod" dxfId="3852" priority="939" timePeriod="today">
      <formula>FLOOR(U275,1)=TODAY()</formula>
    </cfRule>
  </conditionalFormatting>
  <conditionalFormatting sqref="U275">
    <cfRule type="cellIs" dxfId="3851" priority="938" operator="equal">
      <formula>2</formula>
    </cfRule>
  </conditionalFormatting>
  <conditionalFormatting sqref="U275">
    <cfRule type="cellIs" dxfId="3850" priority="937" operator="equal">
      <formula>3</formula>
    </cfRule>
  </conditionalFormatting>
  <conditionalFormatting sqref="S247">
    <cfRule type="beginsWith" dxfId="3849" priority="932" operator="beginsWith" text="S">
      <formula>LEFT(S247,LEN("S"))="S"</formula>
    </cfRule>
    <cfRule type="containsText" dxfId="3848" priority="933" operator="containsText" text="D">
      <formula>NOT(ISERROR(SEARCH("D",S247)))</formula>
    </cfRule>
    <cfRule type="cellIs" dxfId="3847" priority="934" operator="equal">
      <formula>1</formula>
    </cfRule>
  </conditionalFormatting>
  <conditionalFormatting sqref="S247">
    <cfRule type="expression" dxfId="3846" priority="935">
      <formula>$E247="sob"</formula>
    </cfRule>
    <cfRule type="expression" dxfId="3845" priority="936">
      <formula>$E247="nie"</formula>
    </cfRule>
  </conditionalFormatting>
  <conditionalFormatting sqref="S247">
    <cfRule type="timePeriod" dxfId="3844" priority="931" timePeriod="today">
      <formula>FLOOR(S247,1)=TODAY()</formula>
    </cfRule>
  </conditionalFormatting>
  <conditionalFormatting sqref="S247">
    <cfRule type="cellIs" dxfId="3843" priority="930" operator="equal">
      <formula>2</formula>
    </cfRule>
  </conditionalFormatting>
  <conditionalFormatting sqref="S247">
    <cfRule type="cellIs" dxfId="3842" priority="929" operator="equal">
      <formula>3</formula>
    </cfRule>
  </conditionalFormatting>
  <conditionalFormatting sqref="V247">
    <cfRule type="beginsWith" dxfId="3841" priority="924" operator="beginsWith" text="S">
      <formula>LEFT(V247,LEN("S"))="S"</formula>
    </cfRule>
    <cfRule type="containsText" dxfId="3840" priority="925" operator="containsText" text="D">
      <formula>NOT(ISERROR(SEARCH("D",V247)))</formula>
    </cfRule>
    <cfRule type="cellIs" dxfId="3839" priority="926" operator="equal">
      <formula>1</formula>
    </cfRule>
  </conditionalFormatting>
  <conditionalFormatting sqref="V247">
    <cfRule type="expression" dxfId="3838" priority="927">
      <formula>$E247="sob"</formula>
    </cfRule>
    <cfRule type="expression" dxfId="3837" priority="928">
      <formula>$E247="nie"</formula>
    </cfRule>
  </conditionalFormatting>
  <conditionalFormatting sqref="V247">
    <cfRule type="timePeriod" dxfId="3836" priority="923" timePeriod="today">
      <formula>FLOOR(V247,1)=TODAY()</formula>
    </cfRule>
  </conditionalFormatting>
  <conditionalFormatting sqref="V247">
    <cfRule type="cellIs" dxfId="3835" priority="922" operator="equal">
      <formula>2</formula>
    </cfRule>
  </conditionalFormatting>
  <conditionalFormatting sqref="V247">
    <cfRule type="cellIs" dxfId="3834" priority="921" operator="equal">
      <formula>3</formula>
    </cfRule>
  </conditionalFormatting>
  <conditionalFormatting sqref="S251">
    <cfRule type="beginsWith" dxfId="3833" priority="916" operator="beginsWith" text="S">
      <formula>LEFT(S251,LEN("S"))="S"</formula>
    </cfRule>
    <cfRule type="containsText" dxfId="3832" priority="917" operator="containsText" text="D">
      <formula>NOT(ISERROR(SEARCH("D",S251)))</formula>
    </cfRule>
    <cfRule type="cellIs" dxfId="3831" priority="918" operator="equal">
      <formula>1</formula>
    </cfRule>
  </conditionalFormatting>
  <conditionalFormatting sqref="S251">
    <cfRule type="expression" dxfId="3830" priority="919">
      <formula>$E251="sob"</formula>
    </cfRule>
    <cfRule type="expression" dxfId="3829" priority="920">
      <formula>$E251="nie"</formula>
    </cfRule>
  </conditionalFormatting>
  <conditionalFormatting sqref="S251">
    <cfRule type="timePeriod" dxfId="3828" priority="915" timePeriod="today">
      <formula>FLOOR(S251,1)=TODAY()</formula>
    </cfRule>
  </conditionalFormatting>
  <conditionalFormatting sqref="S251">
    <cfRule type="cellIs" dxfId="3827" priority="914" operator="equal">
      <formula>2</formula>
    </cfRule>
  </conditionalFormatting>
  <conditionalFormatting sqref="S251">
    <cfRule type="cellIs" dxfId="3826" priority="913" operator="equal">
      <formula>3</formula>
    </cfRule>
  </conditionalFormatting>
  <conditionalFormatting sqref="J223:J227">
    <cfRule type="beginsWith" dxfId="3825" priority="908" operator="beginsWith" text="S">
      <formula>LEFT(J223,LEN("S"))="S"</formula>
    </cfRule>
    <cfRule type="containsText" dxfId="3824" priority="909" operator="containsText" text="D">
      <formula>NOT(ISERROR(SEARCH("D",J223)))</formula>
    </cfRule>
    <cfRule type="cellIs" dxfId="3823" priority="910" operator="equal">
      <formula>1</formula>
    </cfRule>
  </conditionalFormatting>
  <conditionalFormatting sqref="J223:J227">
    <cfRule type="expression" dxfId="3822" priority="911">
      <formula>$E223="sob"</formula>
    </cfRule>
    <cfRule type="expression" dxfId="3821" priority="912">
      <formula>$E223="nie"</formula>
    </cfRule>
  </conditionalFormatting>
  <conditionalFormatting sqref="J223:J227">
    <cfRule type="timePeriod" dxfId="3820" priority="907" timePeriod="today">
      <formula>FLOOR(J223,1)=TODAY()</formula>
    </cfRule>
  </conditionalFormatting>
  <conditionalFormatting sqref="J223:J227">
    <cfRule type="cellIs" dxfId="3819" priority="906" operator="equal">
      <formula>2</formula>
    </cfRule>
  </conditionalFormatting>
  <conditionalFormatting sqref="J223:J227">
    <cfRule type="cellIs" dxfId="3818" priority="905" operator="equal">
      <formula>3</formula>
    </cfRule>
  </conditionalFormatting>
  <conditionalFormatting sqref="J216:J220">
    <cfRule type="beginsWith" dxfId="3817" priority="900" operator="beginsWith" text="S">
      <formula>LEFT(J216,LEN("S"))="S"</formula>
    </cfRule>
    <cfRule type="containsText" dxfId="3816" priority="901" operator="containsText" text="D">
      <formula>NOT(ISERROR(SEARCH("D",J216)))</formula>
    </cfRule>
    <cfRule type="cellIs" dxfId="3815" priority="902" operator="equal">
      <formula>1</formula>
    </cfRule>
  </conditionalFormatting>
  <conditionalFormatting sqref="J216:J220">
    <cfRule type="expression" dxfId="3814" priority="903">
      <formula>$E216="sob"</formula>
    </cfRule>
    <cfRule type="expression" dxfId="3813" priority="904">
      <formula>$E216="nie"</formula>
    </cfRule>
  </conditionalFormatting>
  <conditionalFormatting sqref="J216:J220">
    <cfRule type="timePeriod" dxfId="3812" priority="899" timePeriod="today">
      <formula>FLOOR(J216,1)=TODAY()</formula>
    </cfRule>
  </conditionalFormatting>
  <conditionalFormatting sqref="J216:J220">
    <cfRule type="cellIs" dxfId="3811" priority="898" operator="equal">
      <formula>2</formula>
    </cfRule>
  </conditionalFormatting>
  <conditionalFormatting sqref="J216:J220">
    <cfRule type="cellIs" dxfId="3810" priority="897" operator="equal">
      <formula>3</formula>
    </cfRule>
  </conditionalFormatting>
  <conditionalFormatting sqref="J251:J255">
    <cfRule type="beginsWith" dxfId="3809" priority="892" operator="beginsWith" text="S">
      <formula>LEFT(J251,LEN("S"))="S"</formula>
    </cfRule>
    <cfRule type="containsText" dxfId="3808" priority="893" operator="containsText" text="D">
      <formula>NOT(ISERROR(SEARCH("D",J251)))</formula>
    </cfRule>
    <cfRule type="cellIs" dxfId="3807" priority="894" operator="equal">
      <formula>1</formula>
    </cfRule>
  </conditionalFormatting>
  <conditionalFormatting sqref="J251:J255">
    <cfRule type="expression" dxfId="3806" priority="895">
      <formula>$E251="sob"</formula>
    </cfRule>
    <cfRule type="expression" dxfId="3805" priority="896">
      <formula>$E251="nie"</formula>
    </cfRule>
  </conditionalFormatting>
  <conditionalFormatting sqref="J251:J255">
    <cfRule type="timePeriod" dxfId="3804" priority="891" timePeriod="today">
      <formula>FLOOR(J251,1)=TODAY()</formula>
    </cfRule>
  </conditionalFormatting>
  <conditionalFormatting sqref="J251:J255">
    <cfRule type="cellIs" dxfId="3803" priority="890" operator="equal">
      <formula>2</formula>
    </cfRule>
  </conditionalFormatting>
  <conditionalFormatting sqref="J251:J255">
    <cfRule type="cellIs" dxfId="3802" priority="889" operator="equal">
      <formula>3</formula>
    </cfRule>
  </conditionalFormatting>
  <conditionalFormatting sqref="J258:J262">
    <cfRule type="beginsWith" dxfId="3801" priority="884" operator="beginsWith" text="S">
      <formula>LEFT(J258,LEN("S"))="S"</formula>
    </cfRule>
    <cfRule type="containsText" dxfId="3800" priority="885" operator="containsText" text="D">
      <formula>NOT(ISERROR(SEARCH("D",J258)))</formula>
    </cfRule>
    <cfRule type="cellIs" dxfId="3799" priority="886" operator="equal">
      <formula>1</formula>
    </cfRule>
  </conditionalFormatting>
  <conditionalFormatting sqref="J258:J262">
    <cfRule type="expression" dxfId="3798" priority="887">
      <formula>$E258="sob"</formula>
    </cfRule>
    <cfRule type="expression" dxfId="3797" priority="888">
      <formula>$E258="nie"</formula>
    </cfRule>
  </conditionalFormatting>
  <conditionalFormatting sqref="J258:J262">
    <cfRule type="timePeriod" dxfId="3796" priority="883" timePeriod="today">
      <formula>FLOOR(J258,1)=TODAY()</formula>
    </cfRule>
  </conditionalFormatting>
  <conditionalFormatting sqref="J258:J262">
    <cfRule type="cellIs" dxfId="3795" priority="882" operator="equal">
      <formula>2</formula>
    </cfRule>
  </conditionalFormatting>
  <conditionalFormatting sqref="J258:J262">
    <cfRule type="cellIs" dxfId="3794" priority="881" operator="equal">
      <formula>3</formula>
    </cfRule>
  </conditionalFormatting>
  <conditionalFormatting sqref="J265:J269">
    <cfRule type="beginsWith" dxfId="3793" priority="876" operator="beginsWith" text="S">
      <formula>LEFT(J265,LEN("S"))="S"</formula>
    </cfRule>
    <cfRule type="containsText" dxfId="3792" priority="877" operator="containsText" text="D">
      <formula>NOT(ISERROR(SEARCH("D",J265)))</formula>
    </cfRule>
    <cfRule type="cellIs" dxfId="3791" priority="878" operator="equal">
      <formula>1</formula>
    </cfRule>
  </conditionalFormatting>
  <conditionalFormatting sqref="J265:J269">
    <cfRule type="expression" dxfId="3790" priority="879">
      <formula>$E265="sob"</formula>
    </cfRule>
    <cfRule type="expression" dxfId="3789" priority="880">
      <formula>$E265="nie"</formula>
    </cfRule>
  </conditionalFormatting>
  <conditionalFormatting sqref="J265:J269">
    <cfRule type="timePeriod" dxfId="3788" priority="875" timePeriod="today">
      <formula>FLOOR(J265,1)=TODAY()</formula>
    </cfRule>
  </conditionalFormatting>
  <conditionalFormatting sqref="J265:J269">
    <cfRule type="cellIs" dxfId="3787" priority="874" operator="equal">
      <formula>2</formula>
    </cfRule>
  </conditionalFormatting>
  <conditionalFormatting sqref="J265:J269">
    <cfRule type="cellIs" dxfId="3786" priority="873" operator="equal">
      <formula>3</formula>
    </cfRule>
  </conditionalFormatting>
  <conditionalFormatting sqref="J272:J275">
    <cfRule type="beginsWith" dxfId="3785" priority="868" operator="beginsWith" text="S">
      <formula>LEFT(J272,LEN("S"))="S"</formula>
    </cfRule>
    <cfRule type="containsText" dxfId="3784" priority="869" operator="containsText" text="D">
      <formula>NOT(ISERROR(SEARCH("D",J272)))</formula>
    </cfRule>
    <cfRule type="cellIs" dxfId="3783" priority="870" operator="equal">
      <formula>1</formula>
    </cfRule>
  </conditionalFormatting>
  <conditionalFormatting sqref="J272:J275">
    <cfRule type="expression" dxfId="3782" priority="871">
      <formula>$E272="sob"</formula>
    </cfRule>
    <cfRule type="expression" dxfId="3781" priority="872">
      <formula>$E272="nie"</formula>
    </cfRule>
  </conditionalFormatting>
  <conditionalFormatting sqref="J272:J275">
    <cfRule type="timePeriod" dxfId="3780" priority="867" timePeriod="today">
      <formula>FLOOR(J272,1)=TODAY()</formula>
    </cfRule>
  </conditionalFormatting>
  <conditionalFormatting sqref="J272:J275">
    <cfRule type="cellIs" dxfId="3779" priority="866" operator="equal">
      <formula>2</formula>
    </cfRule>
  </conditionalFormatting>
  <conditionalFormatting sqref="J272:J275">
    <cfRule type="cellIs" dxfId="3778" priority="865" operator="equal">
      <formula>3</formula>
    </cfRule>
  </conditionalFormatting>
  <conditionalFormatting sqref="J276">
    <cfRule type="beginsWith" dxfId="3777" priority="860" operator="beginsWith" text="S">
      <formula>LEFT(J276,LEN("S"))="S"</formula>
    </cfRule>
    <cfRule type="containsText" dxfId="3776" priority="861" operator="containsText" text="D">
      <formula>NOT(ISERROR(SEARCH("D",J276)))</formula>
    </cfRule>
    <cfRule type="cellIs" dxfId="3775" priority="862" operator="equal">
      <formula>1</formula>
    </cfRule>
  </conditionalFormatting>
  <conditionalFormatting sqref="J276">
    <cfRule type="expression" dxfId="3774" priority="863">
      <formula>$E276="sob"</formula>
    </cfRule>
    <cfRule type="expression" dxfId="3773" priority="864">
      <formula>$E276="nie"</formula>
    </cfRule>
  </conditionalFormatting>
  <conditionalFormatting sqref="J276">
    <cfRule type="timePeriod" dxfId="3772" priority="859" timePeriod="today">
      <formula>FLOOR(J276,1)=TODAY()</formula>
    </cfRule>
  </conditionalFormatting>
  <conditionalFormatting sqref="J276">
    <cfRule type="cellIs" dxfId="3771" priority="858" operator="equal">
      <formula>2</formula>
    </cfRule>
  </conditionalFormatting>
  <conditionalFormatting sqref="J276">
    <cfRule type="cellIs" dxfId="3770" priority="857" operator="equal">
      <formula>3</formula>
    </cfRule>
  </conditionalFormatting>
  <conditionalFormatting sqref="J279:J283">
    <cfRule type="beginsWith" dxfId="3769" priority="852" operator="beginsWith" text="S">
      <formula>LEFT(J279,LEN("S"))="S"</formula>
    </cfRule>
    <cfRule type="containsText" dxfId="3768" priority="853" operator="containsText" text="D">
      <formula>NOT(ISERROR(SEARCH("D",J279)))</formula>
    </cfRule>
    <cfRule type="cellIs" dxfId="3767" priority="854" operator="equal">
      <formula>1</formula>
    </cfRule>
  </conditionalFormatting>
  <conditionalFormatting sqref="J279:J283">
    <cfRule type="expression" dxfId="3766" priority="855">
      <formula>$E279="sob"</formula>
    </cfRule>
    <cfRule type="expression" dxfId="3765" priority="856">
      <formula>$E279="nie"</formula>
    </cfRule>
  </conditionalFormatting>
  <conditionalFormatting sqref="J279:J283">
    <cfRule type="timePeriod" dxfId="3764" priority="851" timePeriod="today">
      <formula>FLOOR(J279,1)=TODAY()</formula>
    </cfRule>
  </conditionalFormatting>
  <conditionalFormatting sqref="J279:J283">
    <cfRule type="cellIs" dxfId="3763" priority="850" operator="equal">
      <formula>2</formula>
    </cfRule>
  </conditionalFormatting>
  <conditionalFormatting sqref="J279:J283">
    <cfRule type="cellIs" dxfId="3762" priority="849" operator="equal">
      <formula>3</formula>
    </cfRule>
  </conditionalFormatting>
  <conditionalFormatting sqref="J307">
    <cfRule type="beginsWith" dxfId="3761" priority="844" operator="beginsWith" text="S">
      <formula>LEFT(J307,LEN("S"))="S"</formula>
    </cfRule>
    <cfRule type="containsText" dxfId="3760" priority="845" operator="containsText" text="D">
      <formula>NOT(ISERROR(SEARCH("D",J307)))</formula>
    </cfRule>
    <cfRule type="cellIs" dxfId="3759" priority="846" operator="equal">
      <formula>1</formula>
    </cfRule>
  </conditionalFormatting>
  <conditionalFormatting sqref="J307">
    <cfRule type="expression" dxfId="3758" priority="847">
      <formula>$E307="sob"</formula>
    </cfRule>
    <cfRule type="expression" dxfId="3757" priority="848">
      <formula>$E307="nie"</formula>
    </cfRule>
  </conditionalFormatting>
  <conditionalFormatting sqref="J307">
    <cfRule type="timePeriod" dxfId="3756" priority="843" timePeriod="today">
      <formula>FLOOR(J307,1)=TODAY()</formula>
    </cfRule>
  </conditionalFormatting>
  <conditionalFormatting sqref="J307">
    <cfRule type="cellIs" dxfId="3755" priority="842" operator="equal">
      <formula>2</formula>
    </cfRule>
  </conditionalFormatting>
  <conditionalFormatting sqref="J307">
    <cfRule type="cellIs" dxfId="3754" priority="841" operator="equal">
      <formula>3</formula>
    </cfRule>
  </conditionalFormatting>
  <conditionalFormatting sqref="M253">
    <cfRule type="beginsWith" dxfId="3753" priority="836" operator="beginsWith" text="S">
      <formula>LEFT(M253,LEN("S"))="S"</formula>
    </cfRule>
    <cfRule type="containsText" dxfId="3752" priority="837" operator="containsText" text="D">
      <formula>NOT(ISERROR(SEARCH("D",M253)))</formula>
    </cfRule>
    <cfRule type="cellIs" dxfId="3751" priority="838" operator="equal">
      <formula>1</formula>
    </cfRule>
  </conditionalFormatting>
  <conditionalFormatting sqref="M253">
    <cfRule type="expression" dxfId="3750" priority="839">
      <formula>$E253="sob"</formula>
    </cfRule>
    <cfRule type="expression" dxfId="3749" priority="840">
      <formula>$E253="nie"</formula>
    </cfRule>
  </conditionalFormatting>
  <conditionalFormatting sqref="M253">
    <cfRule type="timePeriod" dxfId="3748" priority="835" timePeriod="today">
      <formula>FLOOR(M253,1)=TODAY()</formula>
    </cfRule>
  </conditionalFormatting>
  <conditionalFormatting sqref="M253">
    <cfRule type="cellIs" dxfId="3747" priority="834" operator="equal">
      <formula>2</formula>
    </cfRule>
  </conditionalFormatting>
  <conditionalFormatting sqref="M253">
    <cfRule type="cellIs" dxfId="3746" priority="833" operator="equal">
      <formula>3</formula>
    </cfRule>
  </conditionalFormatting>
  <conditionalFormatting sqref="V258:V262">
    <cfRule type="beginsWith" dxfId="3745" priority="828" operator="beginsWith" text="S">
      <formula>LEFT(V258,LEN("S"))="S"</formula>
    </cfRule>
    <cfRule type="containsText" dxfId="3744" priority="829" operator="containsText" text="D">
      <formula>NOT(ISERROR(SEARCH("D",V258)))</formula>
    </cfRule>
    <cfRule type="cellIs" dxfId="3743" priority="830" operator="equal">
      <formula>1</formula>
    </cfRule>
  </conditionalFormatting>
  <conditionalFormatting sqref="V258:V262">
    <cfRule type="expression" dxfId="3742" priority="831">
      <formula>$E258="sob"</formula>
    </cfRule>
    <cfRule type="expression" dxfId="3741" priority="832">
      <formula>$E258="nie"</formula>
    </cfRule>
  </conditionalFormatting>
  <conditionalFormatting sqref="V258:V262">
    <cfRule type="timePeriod" dxfId="3740" priority="827" timePeriod="today">
      <formula>FLOOR(V258,1)=TODAY()</formula>
    </cfRule>
  </conditionalFormatting>
  <conditionalFormatting sqref="V258:V262">
    <cfRule type="cellIs" dxfId="3739" priority="826" operator="equal">
      <formula>2</formula>
    </cfRule>
  </conditionalFormatting>
  <conditionalFormatting sqref="V258:V262">
    <cfRule type="cellIs" dxfId="3738" priority="825" operator="equal">
      <formula>3</formula>
    </cfRule>
  </conditionalFormatting>
  <conditionalFormatting sqref="M258:M262">
    <cfRule type="beginsWith" dxfId="3737" priority="820" operator="beginsWith" text="S">
      <formula>LEFT(M258,LEN("S"))="S"</formula>
    </cfRule>
    <cfRule type="containsText" dxfId="3736" priority="821" operator="containsText" text="D">
      <formula>NOT(ISERROR(SEARCH("D",M258)))</formula>
    </cfRule>
    <cfRule type="cellIs" dxfId="3735" priority="822" operator="equal">
      <formula>1</formula>
    </cfRule>
  </conditionalFormatting>
  <conditionalFormatting sqref="M258:M262">
    <cfRule type="expression" dxfId="3734" priority="823">
      <formula>$E258="sob"</formula>
    </cfRule>
    <cfRule type="expression" dxfId="3733" priority="824">
      <formula>$E258="nie"</formula>
    </cfRule>
  </conditionalFormatting>
  <conditionalFormatting sqref="M258:M262">
    <cfRule type="timePeriod" dxfId="3732" priority="819" timePeriod="today">
      <formula>FLOOR(M258,1)=TODAY()</formula>
    </cfRule>
  </conditionalFormatting>
  <conditionalFormatting sqref="M258:M262">
    <cfRule type="cellIs" dxfId="3731" priority="818" operator="equal">
      <formula>2</formula>
    </cfRule>
  </conditionalFormatting>
  <conditionalFormatting sqref="M258:M262">
    <cfRule type="cellIs" dxfId="3730" priority="817" operator="equal">
      <formula>3</formula>
    </cfRule>
  </conditionalFormatting>
  <conditionalFormatting sqref="V265:V268">
    <cfRule type="beginsWith" dxfId="3729" priority="812" operator="beginsWith" text="S">
      <formula>LEFT(V265,LEN("S"))="S"</formula>
    </cfRule>
    <cfRule type="containsText" dxfId="3728" priority="813" operator="containsText" text="D">
      <formula>NOT(ISERROR(SEARCH("D",V265)))</formula>
    </cfRule>
    <cfRule type="cellIs" dxfId="3727" priority="814" operator="equal">
      <formula>1</formula>
    </cfRule>
  </conditionalFormatting>
  <conditionalFormatting sqref="V265:V268">
    <cfRule type="expression" dxfId="3726" priority="815">
      <formula>$E265="sob"</formula>
    </cfRule>
    <cfRule type="expression" dxfId="3725" priority="816">
      <formula>$E265="nie"</formula>
    </cfRule>
  </conditionalFormatting>
  <conditionalFormatting sqref="V265:V268">
    <cfRule type="timePeriod" dxfId="3724" priority="811" timePeriod="today">
      <formula>FLOOR(V265,1)=TODAY()</formula>
    </cfRule>
  </conditionalFormatting>
  <conditionalFormatting sqref="V265:V268">
    <cfRule type="cellIs" dxfId="3723" priority="810" operator="equal">
      <formula>2</formula>
    </cfRule>
  </conditionalFormatting>
  <conditionalFormatting sqref="V265:V268">
    <cfRule type="cellIs" dxfId="3722" priority="809" operator="equal">
      <formula>3</formula>
    </cfRule>
  </conditionalFormatting>
  <conditionalFormatting sqref="M265">
    <cfRule type="beginsWith" dxfId="3721" priority="804" operator="beginsWith" text="S">
      <formula>LEFT(M265,LEN("S"))="S"</formula>
    </cfRule>
    <cfRule type="containsText" dxfId="3720" priority="805" operator="containsText" text="D">
      <formula>NOT(ISERROR(SEARCH("D",M265)))</formula>
    </cfRule>
    <cfRule type="cellIs" dxfId="3719" priority="806" operator="equal">
      <formula>1</formula>
    </cfRule>
  </conditionalFormatting>
  <conditionalFormatting sqref="M265">
    <cfRule type="expression" dxfId="3718" priority="807">
      <formula>$E265="sob"</formula>
    </cfRule>
    <cfRule type="expression" dxfId="3717" priority="808">
      <formula>$E265="nie"</formula>
    </cfRule>
  </conditionalFormatting>
  <conditionalFormatting sqref="M265">
    <cfRule type="timePeriod" dxfId="3716" priority="803" timePeriod="today">
      <formula>FLOOR(M265,1)=TODAY()</formula>
    </cfRule>
  </conditionalFormatting>
  <conditionalFormatting sqref="M265">
    <cfRule type="cellIs" dxfId="3715" priority="802" operator="equal">
      <formula>2</formula>
    </cfRule>
  </conditionalFormatting>
  <conditionalFormatting sqref="M265">
    <cfRule type="cellIs" dxfId="3714" priority="801" operator="equal">
      <formula>3</formula>
    </cfRule>
  </conditionalFormatting>
  <conditionalFormatting sqref="V273 V275:V276">
    <cfRule type="beginsWith" dxfId="3713" priority="796" operator="beginsWith" text="S">
      <formula>LEFT(V273,LEN("S"))="S"</formula>
    </cfRule>
    <cfRule type="containsText" dxfId="3712" priority="797" operator="containsText" text="D">
      <formula>NOT(ISERROR(SEARCH("D",V273)))</formula>
    </cfRule>
    <cfRule type="cellIs" dxfId="3711" priority="798" operator="equal">
      <formula>1</formula>
    </cfRule>
  </conditionalFormatting>
  <conditionalFormatting sqref="V273 V275:V276">
    <cfRule type="expression" dxfId="3710" priority="799">
      <formula>$E273="sob"</formula>
    </cfRule>
    <cfRule type="expression" dxfId="3709" priority="800">
      <formula>$E273="nie"</formula>
    </cfRule>
  </conditionalFormatting>
  <conditionalFormatting sqref="V273 V275:V276">
    <cfRule type="timePeriod" dxfId="3708" priority="795" timePeriod="today">
      <formula>FLOOR(V273,1)=TODAY()</formula>
    </cfRule>
  </conditionalFormatting>
  <conditionalFormatting sqref="V273 V275:V276">
    <cfRule type="cellIs" dxfId="3707" priority="794" operator="equal">
      <formula>2</formula>
    </cfRule>
  </conditionalFormatting>
  <conditionalFormatting sqref="V273 V275:V276">
    <cfRule type="cellIs" dxfId="3706" priority="793" operator="equal">
      <formula>3</formula>
    </cfRule>
  </conditionalFormatting>
  <conditionalFormatting sqref="V269">
    <cfRule type="beginsWith" dxfId="3705" priority="788" operator="beginsWith" text="S">
      <formula>LEFT(V269,LEN("S"))="S"</formula>
    </cfRule>
    <cfRule type="containsText" dxfId="3704" priority="789" operator="containsText" text="D">
      <formula>NOT(ISERROR(SEARCH("D",V269)))</formula>
    </cfRule>
    <cfRule type="cellIs" dxfId="3703" priority="790" operator="equal">
      <formula>1</formula>
    </cfRule>
  </conditionalFormatting>
  <conditionalFormatting sqref="V269">
    <cfRule type="expression" dxfId="3702" priority="791">
      <formula>$E269="sob"</formula>
    </cfRule>
    <cfRule type="expression" dxfId="3701" priority="792">
      <formula>$E269="nie"</formula>
    </cfRule>
  </conditionalFormatting>
  <conditionalFormatting sqref="V269">
    <cfRule type="timePeriod" dxfId="3700" priority="787" timePeriod="today">
      <formula>FLOOR(V269,1)=TODAY()</formula>
    </cfRule>
  </conditionalFormatting>
  <conditionalFormatting sqref="V269">
    <cfRule type="cellIs" dxfId="3699" priority="786" operator="equal">
      <formula>2</formula>
    </cfRule>
  </conditionalFormatting>
  <conditionalFormatting sqref="V269">
    <cfRule type="cellIs" dxfId="3698" priority="785" operator="equal">
      <formula>3</formula>
    </cfRule>
  </conditionalFormatting>
  <conditionalFormatting sqref="V272">
    <cfRule type="beginsWith" dxfId="3697" priority="780" operator="beginsWith" text="S">
      <formula>LEFT(V272,LEN("S"))="S"</formula>
    </cfRule>
    <cfRule type="containsText" dxfId="3696" priority="781" operator="containsText" text="D">
      <formula>NOT(ISERROR(SEARCH("D",V272)))</formula>
    </cfRule>
    <cfRule type="cellIs" dxfId="3695" priority="782" operator="equal">
      <formula>1</formula>
    </cfRule>
  </conditionalFormatting>
  <conditionalFormatting sqref="V272">
    <cfRule type="expression" dxfId="3694" priority="783">
      <formula>$E272="sob"</formula>
    </cfRule>
    <cfRule type="expression" dxfId="3693" priority="784">
      <formula>$E272="nie"</formula>
    </cfRule>
  </conditionalFormatting>
  <conditionalFormatting sqref="V272">
    <cfRule type="timePeriod" dxfId="3692" priority="779" timePeriod="today">
      <formula>FLOOR(V272,1)=TODAY()</formula>
    </cfRule>
  </conditionalFormatting>
  <conditionalFormatting sqref="V272">
    <cfRule type="cellIs" dxfId="3691" priority="778" operator="equal">
      <formula>2</formula>
    </cfRule>
  </conditionalFormatting>
  <conditionalFormatting sqref="V272">
    <cfRule type="cellIs" dxfId="3690" priority="777" operator="equal">
      <formula>3</formula>
    </cfRule>
  </conditionalFormatting>
  <conditionalFormatting sqref="V274">
    <cfRule type="beginsWith" dxfId="3689" priority="772" operator="beginsWith" text="S">
      <formula>LEFT(V274,LEN("S"))="S"</formula>
    </cfRule>
    <cfRule type="containsText" dxfId="3688" priority="773" operator="containsText" text="D">
      <formula>NOT(ISERROR(SEARCH("D",V274)))</formula>
    </cfRule>
    <cfRule type="cellIs" dxfId="3687" priority="774" operator="equal">
      <formula>1</formula>
    </cfRule>
  </conditionalFormatting>
  <conditionalFormatting sqref="V274">
    <cfRule type="expression" dxfId="3686" priority="775">
      <formula>$E274="sob"</formula>
    </cfRule>
    <cfRule type="expression" dxfId="3685" priority="776">
      <formula>$E274="nie"</formula>
    </cfRule>
  </conditionalFormatting>
  <conditionalFormatting sqref="V274">
    <cfRule type="timePeriod" dxfId="3684" priority="771" timePeriod="today">
      <formula>FLOOR(V274,1)=TODAY()</formula>
    </cfRule>
  </conditionalFormatting>
  <conditionalFormatting sqref="V274">
    <cfRule type="cellIs" dxfId="3683" priority="770" operator="equal">
      <formula>2</formula>
    </cfRule>
  </conditionalFormatting>
  <conditionalFormatting sqref="V274">
    <cfRule type="cellIs" dxfId="3682" priority="769" operator="equal">
      <formula>3</formula>
    </cfRule>
  </conditionalFormatting>
  <conditionalFormatting sqref="U279">
    <cfRule type="beginsWith" dxfId="3681" priority="764" operator="beginsWith" text="S">
      <formula>LEFT(U279,LEN("S"))="S"</formula>
    </cfRule>
    <cfRule type="containsText" dxfId="3680" priority="765" operator="containsText" text="D">
      <formula>NOT(ISERROR(SEARCH("D",U279)))</formula>
    </cfRule>
    <cfRule type="cellIs" dxfId="3679" priority="766" operator="equal">
      <formula>1</formula>
    </cfRule>
  </conditionalFormatting>
  <conditionalFormatting sqref="U279">
    <cfRule type="expression" dxfId="3678" priority="767">
      <formula>$E279="sob"</formula>
    </cfRule>
    <cfRule type="expression" dxfId="3677" priority="768">
      <formula>$E279="nie"</formula>
    </cfRule>
  </conditionalFormatting>
  <conditionalFormatting sqref="U279">
    <cfRule type="timePeriod" dxfId="3676" priority="763" timePeriod="today">
      <formula>FLOOR(U279,1)=TODAY()</formula>
    </cfRule>
  </conditionalFormatting>
  <conditionalFormatting sqref="U279">
    <cfRule type="cellIs" dxfId="3675" priority="762" operator="equal">
      <formula>2</formula>
    </cfRule>
  </conditionalFormatting>
  <conditionalFormatting sqref="U279">
    <cfRule type="cellIs" dxfId="3674" priority="761" operator="equal">
      <formula>3</formula>
    </cfRule>
  </conditionalFormatting>
  <conditionalFormatting sqref="U280">
    <cfRule type="beginsWith" dxfId="3673" priority="756" operator="beginsWith" text="S">
      <formula>LEFT(U280,LEN("S"))="S"</formula>
    </cfRule>
    <cfRule type="containsText" dxfId="3672" priority="757" operator="containsText" text="D">
      <formula>NOT(ISERROR(SEARCH("D",U280)))</formula>
    </cfRule>
    <cfRule type="cellIs" dxfId="3671" priority="758" operator="equal">
      <formula>1</formula>
    </cfRule>
  </conditionalFormatting>
  <conditionalFormatting sqref="U280">
    <cfRule type="expression" dxfId="3670" priority="759">
      <formula>$E280="sob"</formula>
    </cfRule>
    <cfRule type="expression" dxfId="3669" priority="760">
      <formula>$E280="nie"</formula>
    </cfRule>
  </conditionalFormatting>
  <conditionalFormatting sqref="U280">
    <cfRule type="timePeriod" dxfId="3668" priority="755" timePeriod="today">
      <formula>FLOOR(U280,1)=TODAY()</formula>
    </cfRule>
  </conditionalFormatting>
  <conditionalFormatting sqref="U280">
    <cfRule type="cellIs" dxfId="3667" priority="754" operator="equal">
      <formula>2</formula>
    </cfRule>
  </conditionalFormatting>
  <conditionalFormatting sqref="U280">
    <cfRule type="cellIs" dxfId="3666" priority="753" operator="equal">
      <formula>3</formula>
    </cfRule>
  </conditionalFormatting>
  <conditionalFormatting sqref="U282">
    <cfRule type="beginsWith" dxfId="3665" priority="748" operator="beginsWith" text="S">
      <formula>LEFT(U282,LEN("S"))="S"</formula>
    </cfRule>
    <cfRule type="containsText" dxfId="3664" priority="749" operator="containsText" text="D">
      <formula>NOT(ISERROR(SEARCH("D",U282)))</formula>
    </cfRule>
    <cfRule type="cellIs" dxfId="3663" priority="750" operator="equal">
      <formula>1</formula>
    </cfRule>
  </conditionalFormatting>
  <conditionalFormatting sqref="U282">
    <cfRule type="expression" dxfId="3662" priority="751">
      <formula>$E282="sob"</formula>
    </cfRule>
    <cfRule type="expression" dxfId="3661" priority="752">
      <formula>$E282="nie"</formula>
    </cfRule>
  </conditionalFormatting>
  <conditionalFormatting sqref="U282">
    <cfRule type="timePeriod" dxfId="3660" priority="747" timePeriod="today">
      <formula>FLOOR(U282,1)=TODAY()</formula>
    </cfRule>
  </conditionalFormatting>
  <conditionalFormatting sqref="U282">
    <cfRule type="cellIs" dxfId="3659" priority="746" operator="equal">
      <formula>2</formula>
    </cfRule>
  </conditionalFormatting>
  <conditionalFormatting sqref="U282">
    <cfRule type="cellIs" dxfId="3658" priority="745" operator="equal">
      <formula>3</formula>
    </cfRule>
  </conditionalFormatting>
  <conditionalFormatting sqref="U283">
    <cfRule type="beginsWith" dxfId="3657" priority="740" operator="beginsWith" text="S">
      <formula>LEFT(U283,LEN("S"))="S"</formula>
    </cfRule>
    <cfRule type="containsText" dxfId="3656" priority="741" operator="containsText" text="D">
      <formula>NOT(ISERROR(SEARCH("D",U283)))</formula>
    </cfRule>
    <cfRule type="cellIs" dxfId="3655" priority="742" operator="equal">
      <formula>1</formula>
    </cfRule>
  </conditionalFormatting>
  <conditionalFormatting sqref="U283">
    <cfRule type="expression" dxfId="3654" priority="743">
      <formula>$E283="sob"</formula>
    </cfRule>
    <cfRule type="expression" dxfId="3653" priority="744">
      <formula>$E283="nie"</formula>
    </cfRule>
  </conditionalFormatting>
  <conditionalFormatting sqref="U283">
    <cfRule type="timePeriod" dxfId="3652" priority="739" timePeriod="today">
      <formula>FLOOR(U283,1)=TODAY()</formula>
    </cfRule>
  </conditionalFormatting>
  <conditionalFormatting sqref="U283">
    <cfRule type="cellIs" dxfId="3651" priority="738" operator="equal">
      <formula>2</formula>
    </cfRule>
  </conditionalFormatting>
  <conditionalFormatting sqref="U283">
    <cfRule type="cellIs" dxfId="3650" priority="737" operator="equal">
      <formula>3</formula>
    </cfRule>
  </conditionalFormatting>
  <conditionalFormatting sqref="U281">
    <cfRule type="beginsWith" dxfId="3649" priority="732" operator="beginsWith" text="S">
      <formula>LEFT(U281,LEN("S"))="S"</formula>
    </cfRule>
    <cfRule type="containsText" dxfId="3648" priority="733" operator="containsText" text="D">
      <formula>NOT(ISERROR(SEARCH("D",U281)))</formula>
    </cfRule>
    <cfRule type="cellIs" dxfId="3647" priority="734" operator="equal">
      <formula>1</formula>
    </cfRule>
  </conditionalFormatting>
  <conditionalFormatting sqref="U281">
    <cfRule type="expression" dxfId="3646" priority="735">
      <formula>$E281="sob"</formula>
    </cfRule>
    <cfRule type="expression" dxfId="3645" priority="736">
      <formula>$E281="nie"</formula>
    </cfRule>
  </conditionalFormatting>
  <conditionalFormatting sqref="U281">
    <cfRule type="timePeriod" dxfId="3644" priority="731" timePeriod="today">
      <formula>FLOOR(U281,1)=TODAY()</formula>
    </cfRule>
  </conditionalFormatting>
  <conditionalFormatting sqref="U281">
    <cfRule type="cellIs" dxfId="3643" priority="730" operator="equal">
      <formula>2</formula>
    </cfRule>
  </conditionalFormatting>
  <conditionalFormatting sqref="U281">
    <cfRule type="cellIs" dxfId="3642" priority="729" operator="equal">
      <formula>3</formula>
    </cfRule>
  </conditionalFormatting>
  <conditionalFormatting sqref="U286">
    <cfRule type="beginsWith" dxfId="3641" priority="724" operator="beginsWith" text="S">
      <formula>LEFT(U286,LEN("S"))="S"</formula>
    </cfRule>
    <cfRule type="containsText" dxfId="3640" priority="725" operator="containsText" text="D">
      <formula>NOT(ISERROR(SEARCH("D",U286)))</formula>
    </cfRule>
    <cfRule type="cellIs" dxfId="3639" priority="726" operator="equal">
      <formula>1</formula>
    </cfRule>
  </conditionalFormatting>
  <conditionalFormatting sqref="U286">
    <cfRule type="expression" dxfId="3638" priority="727">
      <formula>$E286="sob"</formula>
    </cfRule>
    <cfRule type="expression" dxfId="3637" priority="728">
      <formula>$E286="nie"</formula>
    </cfRule>
  </conditionalFormatting>
  <conditionalFormatting sqref="U286">
    <cfRule type="timePeriod" dxfId="3636" priority="723" timePeriod="today">
      <formula>FLOOR(U286,1)=TODAY()</formula>
    </cfRule>
  </conditionalFormatting>
  <conditionalFormatting sqref="U286">
    <cfRule type="cellIs" dxfId="3635" priority="722" operator="equal">
      <formula>2</formula>
    </cfRule>
  </conditionalFormatting>
  <conditionalFormatting sqref="U286">
    <cfRule type="cellIs" dxfId="3634" priority="721" operator="equal">
      <formula>3</formula>
    </cfRule>
  </conditionalFormatting>
  <conditionalFormatting sqref="U290">
    <cfRule type="beginsWith" dxfId="3633" priority="716" operator="beginsWith" text="S">
      <formula>LEFT(U290,LEN("S"))="S"</formula>
    </cfRule>
    <cfRule type="containsText" dxfId="3632" priority="717" operator="containsText" text="D">
      <formula>NOT(ISERROR(SEARCH("D",U290)))</formula>
    </cfRule>
    <cfRule type="cellIs" dxfId="3631" priority="718" operator="equal">
      <formula>1</formula>
    </cfRule>
  </conditionalFormatting>
  <conditionalFormatting sqref="U290">
    <cfRule type="expression" dxfId="3630" priority="719">
      <formula>$E290="sob"</formula>
    </cfRule>
    <cfRule type="expression" dxfId="3629" priority="720">
      <formula>$E290="nie"</formula>
    </cfRule>
  </conditionalFormatting>
  <conditionalFormatting sqref="U290">
    <cfRule type="timePeriod" dxfId="3628" priority="715" timePeriod="today">
      <formula>FLOOR(U290,1)=TODAY()</formula>
    </cfRule>
  </conditionalFormatting>
  <conditionalFormatting sqref="U290">
    <cfRule type="cellIs" dxfId="3627" priority="714" operator="equal">
      <formula>2</formula>
    </cfRule>
  </conditionalFormatting>
  <conditionalFormatting sqref="U290">
    <cfRule type="cellIs" dxfId="3626" priority="713" operator="equal">
      <formula>3</formula>
    </cfRule>
  </conditionalFormatting>
  <conditionalFormatting sqref="U295">
    <cfRule type="beginsWith" dxfId="3625" priority="708" operator="beginsWith" text="S">
      <formula>LEFT(U295,LEN("S"))="S"</formula>
    </cfRule>
    <cfRule type="containsText" dxfId="3624" priority="709" operator="containsText" text="D">
      <formula>NOT(ISERROR(SEARCH("D",U295)))</formula>
    </cfRule>
    <cfRule type="cellIs" dxfId="3623" priority="710" operator="equal">
      <formula>1</formula>
    </cfRule>
  </conditionalFormatting>
  <conditionalFormatting sqref="U295">
    <cfRule type="expression" dxfId="3622" priority="711">
      <formula>$E295="sob"</formula>
    </cfRule>
    <cfRule type="expression" dxfId="3621" priority="712">
      <formula>$E295="nie"</formula>
    </cfRule>
  </conditionalFormatting>
  <conditionalFormatting sqref="U295">
    <cfRule type="timePeriod" dxfId="3620" priority="707" timePeriod="today">
      <formula>FLOOR(U295,1)=TODAY()</formula>
    </cfRule>
  </conditionalFormatting>
  <conditionalFormatting sqref="U295">
    <cfRule type="cellIs" dxfId="3619" priority="706" operator="equal">
      <formula>2</formula>
    </cfRule>
  </conditionalFormatting>
  <conditionalFormatting sqref="U295">
    <cfRule type="cellIs" dxfId="3618" priority="705" operator="equal">
      <formula>3</formula>
    </cfRule>
  </conditionalFormatting>
  <conditionalFormatting sqref="U296">
    <cfRule type="beginsWith" dxfId="3617" priority="700" operator="beginsWith" text="S">
      <formula>LEFT(U296,LEN("S"))="S"</formula>
    </cfRule>
    <cfRule type="containsText" dxfId="3616" priority="701" operator="containsText" text="D">
      <formula>NOT(ISERROR(SEARCH("D",U296)))</formula>
    </cfRule>
    <cfRule type="cellIs" dxfId="3615" priority="702" operator="equal">
      <formula>1</formula>
    </cfRule>
  </conditionalFormatting>
  <conditionalFormatting sqref="U296">
    <cfRule type="expression" dxfId="3614" priority="703">
      <formula>$E296="sob"</formula>
    </cfRule>
    <cfRule type="expression" dxfId="3613" priority="704">
      <formula>$E296="nie"</formula>
    </cfRule>
  </conditionalFormatting>
  <conditionalFormatting sqref="U296">
    <cfRule type="timePeriod" dxfId="3612" priority="699" timePeriod="today">
      <formula>FLOOR(U296,1)=TODAY()</formula>
    </cfRule>
  </conditionalFormatting>
  <conditionalFormatting sqref="U296">
    <cfRule type="cellIs" dxfId="3611" priority="698" operator="equal">
      <formula>2</formula>
    </cfRule>
  </conditionalFormatting>
  <conditionalFormatting sqref="U296">
    <cfRule type="cellIs" dxfId="3610" priority="697" operator="equal">
      <formula>3</formula>
    </cfRule>
  </conditionalFormatting>
  <conditionalFormatting sqref="U293:U294">
    <cfRule type="beginsWith" dxfId="3609" priority="692" operator="beginsWith" text="S">
      <formula>LEFT(U293,LEN("S"))="S"</formula>
    </cfRule>
    <cfRule type="containsText" dxfId="3608" priority="693" operator="containsText" text="D">
      <formula>NOT(ISERROR(SEARCH("D",U293)))</formula>
    </cfRule>
    <cfRule type="cellIs" dxfId="3607" priority="694" operator="equal">
      <formula>1</formula>
    </cfRule>
  </conditionalFormatting>
  <conditionalFormatting sqref="U293:U294">
    <cfRule type="expression" dxfId="3606" priority="695">
      <formula>$E293="sob"</formula>
    </cfRule>
    <cfRule type="expression" dxfId="3605" priority="696">
      <formula>$E293="nie"</formula>
    </cfRule>
  </conditionalFormatting>
  <conditionalFormatting sqref="U293:U294">
    <cfRule type="timePeriod" dxfId="3604" priority="691" timePeriod="today">
      <formula>FLOOR(U293,1)=TODAY()</formula>
    </cfRule>
  </conditionalFormatting>
  <conditionalFormatting sqref="U293:U294">
    <cfRule type="cellIs" dxfId="3603" priority="690" operator="equal">
      <formula>2</formula>
    </cfRule>
  </conditionalFormatting>
  <conditionalFormatting sqref="U293:U294">
    <cfRule type="cellIs" dxfId="3602" priority="689" operator="equal">
      <formula>3</formula>
    </cfRule>
  </conditionalFormatting>
  <conditionalFormatting sqref="U297">
    <cfRule type="beginsWith" dxfId="3601" priority="684" operator="beginsWith" text="S">
      <formula>LEFT(U297,LEN("S"))="S"</formula>
    </cfRule>
    <cfRule type="containsText" dxfId="3600" priority="685" operator="containsText" text="D">
      <formula>NOT(ISERROR(SEARCH("D",U297)))</formula>
    </cfRule>
    <cfRule type="cellIs" dxfId="3599" priority="686" operator="equal">
      <formula>1</formula>
    </cfRule>
  </conditionalFormatting>
  <conditionalFormatting sqref="U297">
    <cfRule type="expression" dxfId="3598" priority="687">
      <formula>$E297="sob"</formula>
    </cfRule>
    <cfRule type="expression" dxfId="3597" priority="688">
      <formula>$E297="nie"</formula>
    </cfRule>
  </conditionalFormatting>
  <conditionalFormatting sqref="U297">
    <cfRule type="timePeriod" dxfId="3596" priority="683" timePeriod="today">
      <formula>FLOOR(U297,1)=TODAY()</formula>
    </cfRule>
  </conditionalFormatting>
  <conditionalFormatting sqref="U297">
    <cfRule type="cellIs" dxfId="3595" priority="682" operator="equal">
      <formula>2</formula>
    </cfRule>
  </conditionalFormatting>
  <conditionalFormatting sqref="U297">
    <cfRule type="cellIs" dxfId="3594" priority="681" operator="equal">
      <formula>3</formula>
    </cfRule>
  </conditionalFormatting>
  <conditionalFormatting sqref="U300">
    <cfRule type="beginsWith" dxfId="3593" priority="676" operator="beginsWith" text="S">
      <formula>LEFT(U300,LEN("S"))="S"</formula>
    </cfRule>
    <cfRule type="containsText" dxfId="3592" priority="677" operator="containsText" text="D">
      <formula>NOT(ISERROR(SEARCH("D",U300)))</formula>
    </cfRule>
    <cfRule type="cellIs" dxfId="3591" priority="678" operator="equal">
      <formula>1</formula>
    </cfRule>
  </conditionalFormatting>
  <conditionalFormatting sqref="U300">
    <cfRule type="expression" dxfId="3590" priority="679">
      <formula>$E300="sob"</formula>
    </cfRule>
    <cfRule type="expression" dxfId="3589" priority="680">
      <formula>$E300="nie"</formula>
    </cfRule>
  </conditionalFormatting>
  <conditionalFormatting sqref="U300">
    <cfRule type="timePeriod" dxfId="3588" priority="675" timePeriod="today">
      <formula>FLOOR(U300,1)=TODAY()</formula>
    </cfRule>
  </conditionalFormatting>
  <conditionalFormatting sqref="U300">
    <cfRule type="cellIs" dxfId="3587" priority="674" operator="equal">
      <formula>2</formula>
    </cfRule>
  </conditionalFormatting>
  <conditionalFormatting sqref="U300">
    <cfRule type="cellIs" dxfId="3586" priority="673" operator="equal">
      <formula>3</formula>
    </cfRule>
  </conditionalFormatting>
  <conditionalFormatting sqref="AD279:AD283">
    <cfRule type="beginsWith" dxfId="3585" priority="668" operator="beginsWith" text="S">
      <formula>LEFT(AD279,LEN("S"))="S"</formula>
    </cfRule>
    <cfRule type="containsText" dxfId="3584" priority="669" operator="containsText" text="D">
      <formula>NOT(ISERROR(SEARCH("D",AD279)))</formula>
    </cfRule>
    <cfRule type="cellIs" dxfId="3583" priority="670" operator="equal">
      <formula>1</formula>
    </cfRule>
  </conditionalFormatting>
  <conditionalFormatting sqref="AD279:AD283">
    <cfRule type="expression" dxfId="3582" priority="671">
      <formula>$E279="sob"</formula>
    </cfRule>
    <cfRule type="expression" dxfId="3581" priority="672">
      <formula>$E279="nie"</formula>
    </cfRule>
  </conditionalFormatting>
  <conditionalFormatting sqref="AD279:AD283">
    <cfRule type="timePeriod" dxfId="3580" priority="667" timePeriod="today">
      <formula>FLOOR(AD279,1)=TODAY()</formula>
    </cfRule>
  </conditionalFormatting>
  <conditionalFormatting sqref="AD279:AD283">
    <cfRule type="cellIs" dxfId="3579" priority="666" operator="equal">
      <formula>2</formula>
    </cfRule>
  </conditionalFormatting>
  <conditionalFormatting sqref="AD279:AD283">
    <cfRule type="cellIs" dxfId="3578" priority="665" operator="equal">
      <formula>3</formula>
    </cfRule>
  </conditionalFormatting>
  <conditionalFormatting sqref="AD286:AD290">
    <cfRule type="beginsWith" dxfId="3577" priority="660" operator="beginsWith" text="S">
      <formula>LEFT(AD286,LEN("S"))="S"</formula>
    </cfRule>
    <cfRule type="containsText" dxfId="3576" priority="661" operator="containsText" text="D">
      <formula>NOT(ISERROR(SEARCH("D",AD286)))</formula>
    </cfRule>
    <cfRule type="cellIs" dxfId="3575" priority="662" operator="equal">
      <formula>1</formula>
    </cfRule>
  </conditionalFormatting>
  <conditionalFormatting sqref="AD286:AD290">
    <cfRule type="expression" dxfId="3574" priority="663">
      <formula>$E286="sob"</formula>
    </cfRule>
    <cfRule type="expression" dxfId="3573" priority="664">
      <formula>$E286="nie"</formula>
    </cfRule>
  </conditionalFormatting>
  <conditionalFormatting sqref="AD286:AD290">
    <cfRule type="timePeriod" dxfId="3572" priority="659" timePeriod="today">
      <formula>FLOOR(AD286,1)=TODAY()</formula>
    </cfRule>
  </conditionalFormatting>
  <conditionalFormatting sqref="AD286:AD290">
    <cfRule type="cellIs" dxfId="3571" priority="658" operator="equal">
      <formula>2</formula>
    </cfRule>
  </conditionalFormatting>
  <conditionalFormatting sqref="AD286:AD290">
    <cfRule type="cellIs" dxfId="3570" priority="657" operator="equal">
      <formula>3</formula>
    </cfRule>
  </conditionalFormatting>
  <conditionalFormatting sqref="AD293:AD297">
    <cfRule type="beginsWith" dxfId="3569" priority="652" operator="beginsWith" text="S">
      <formula>LEFT(AD293,LEN("S"))="S"</formula>
    </cfRule>
    <cfRule type="containsText" dxfId="3568" priority="653" operator="containsText" text="D">
      <formula>NOT(ISERROR(SEARCH("D",AD293)))</formula>
    </cfRule>
    <cfRule type="cellIs" dxfId="3567" priority="654" operator="equal">
      <formula>1</formula>
    </cfRule>
  </conditionalFormatting>
  <conditionalFormatting sqref="AD293:AD297">
    <cfRule type="expression" dxfId="3566" priority="655">
      <formula>$E293="sob"</formula>
    </cfRule>
    <cfRule type="expression" dxfId="3565" priority="656">
      <formula>$E293="nie"</formula>
    </cfRule>
  </conditionalFormatting>
  <conditionalFormatting sqref="AD293:AD297">
    <cfRule type="timePeriod" dxfId="3564" priority="651" timePeriod="today">
      <formula>FLOOR(AD293,1)=TODAY()</formula>
    </cfRule>
  </conditionalFormatting>
  <conditionalFormatting sqref="AD293:AD297">
    <cfRule type="cellIs" dxfId="3563" priority="650" operator="equal">
      <formula>2</formula>
    </cfRule>
  </conditionalFormatting>
  <conditionalFormatting sqref="AD293:AD297">
    <cfRule type="cellIs" dxfId="3562" priority="649" operator="equal">
      <formula>3</formula>
    </cfRule>
  </conditionalFormatting>
  <conditionalFormatting sqref="AD300:AD304">
    <cfRule type="beginsWith" dxfId="3561" priority="644" operator="beginsWith" text="S">
      <formula>LEFT(AD300,LEN("S"))="S"</formula>
    </cfRule>
    <cfRule type="containsText" dxfId="3560" priority="645" operator="containsText" text="D">
      <formula>NOT(ISERROR(SEARCH("D",AD300)))</formula>
    </cfRule>
    <cfRule type="cellIs" dxfId="3559" priority="646" operator="equal">
      <formula>1</formula>
    </cfRule>
  </conditionalFormatting>
  <conditionalFormatting sqref="AD300:AD304">
    <cfRule type="expression" dxfId="3558" priority="647">
      <formula>$E300="sob"</formula>
    </cfRule>
    <cfRule type="expression" dxfId="3557" priority="648">
      <formula>$E300="nie"</formula>
    </cfRule>
  </conditionalFormatting>
  <conditionalFormatting sqref="AD300:AD304">
    <cfRule type="timePeriod" dxfId="3556" priority="643" timePeriod="today">
      <formula>FLOOR(AD300,1)=TODAY()</formula>
    </cfRule>
  </conditionalFormatting>
  <conditionalFormatting sqref="AD300:AD304">
    <cfRule type="cellIs" dxfId="3555" priority="642" operator="equal">
      <formula>2</formula>
    </cfRule>
  </conditionalFormatting>
  <conditionalFormatting sqref="AD300:AD304">
    <cfRule type="cellIs" dxfId="3554" priority="641" operator="equal">
      <formula>3</formula>
    </cfRule>
  </conditionalFormatting>
  <conditionalFormatting sqref="AD321:AD325">
    <cfRule type="beginsWith" dxfId="3553" priority="636" operator="beginsWith" text="S">
      <formula>LEFT(AD321,LEN("S"))="S"</formula>
    </cfRule>
    <cfRule type="containsText" dxfId="3552" priority="637" operator="containsText" text="D">
      <formula>NOT(ISERROR(SEARCH("D",AD321)))</formula>
    </cfRule>
    <cfRule type="cellIs" dxfId="3551" priority="638" operator="equal">
      <formula>1</formula>
    </cfRule>
  </conditionalFormatting>
  <conditionalFormatting sqref="AD321:AD325">
    <cfRule type="expression" dxfId="3550" priority="639">
      <formula>$E321="sob"</formula>
    </cfRule>
    <cfRule type="expression" dxfId="3549" priority="640">
      <formula>$E321="nie"</formula>
    </cfRule>
  </conditionalFormatting>
  <conditionalFormatting sqref="AD321:AD325">
    <cfRule type="timePeriod" dxfId="3548" priority="635" timePeriod="today">
      <formula>FLOOR(AD321,1)=TODAY()</formula>
    </cfRule>
  </conditionalFormatting>
  <conditionalFormatting sqref="AD321:AD325">
    <cfRule type="cellIs" dxfId="3547" priority="634" operator="equal">
      <formula>2</formula>
    </cfRule>
  </conditionalFormatting>
  <conditionalFormatting sqref="AD321:AD325">
    <cfRule type="cellIs" dxfId="3546" priority="633" operator="equal">
      <formula>3</formula>
    </cfRule>
  </conditionalFormatting>
  <conditionalFormatting sqref="AD328:AD331">
    <cfRule type="beginsWith" dxfId="3545" priority="628" operator="beginsWith" text="S">
      <formula>LEFT(AD328,LEN("S"))="S"</formula>
    </cfRule>
    <cfRule type="containsText" dxfId="3544" priority="629" operator="containsText" text="D">
      <formula>NOT(ISERROR(SEARCH("D",AD328)))</formula>
    </cfRule>
    <cfRule type="cellIs" dxfId="3543" priority="630" operator="equal">
      <formula>1</formula>
    </cfRule>
  </conditionalFormatting>
  <conditionalFormatting sqref="AD328:AD331">
    <cfRule type="expression" dxfId="3542" priority="631">
      <formula>$E328="sob"</formula>
    </cfRule>
    <cfRule type="expression" dxfId="3541" priority="632">
      <formula>$E328="nie"</formula>
    </cfRule>
  </conditionalFormatting>
  <conditionalFormatting sqref="AD328:AD331">
    <cfRule type="timePeriod" dxfId="3540" priority="627" timePeriod="today">
      <formula>FLOOR(AD328,1)=TODAY()</formula>
    </cfRule>
  </conditionalFormatting>
  <conditionalFormatting sqref="AD328:AD331">
    <cfRule type="cellIs" dxfId="3539" priority="626" operator="equal">
      <formula>2</formula>
    </cfRule>
  </conditionalFormatting>
  <conditionalFormatting sqref="AD328:AD331">
    <cfRule type="cellIs" dxfId="3538" priority="625" operator="equal">
      <formula>3</formula>
    </cfRule>
  </conditionalFormatting>
  <conditionalFormatting sqref="AD309">
    <cfRule type="beginsWith" dxfId="3537" priority="620" operator="beginsWith" text="S">
      <formula>LEFT(AD309,LEN("S"))="S"</formula>
    </cfRule>
    <cfRule type="containsText" dxfId="3536" priority="621" operator="containsText" text="D">
      <formula>NOT(ISERROR(SEARCH("D",AD309)))</formula>
    </cfRule>
    <cfRule type="cellIs" dxfId="3535" priority="622" operator="equal">
      <formula>1</formula>
    </cfRule>
  </conditionalFormatting>
  <conditionalFormatting sqref="AD309">
    <cfRule type="expression" dxfId="3534" priority="623">
      <formula>$E309="sob"</formula>
    </cfRule>
    <cfRule type="expression" dxfId="3533" priority="624">
      <formula>$E309="nie"</formula>
    </cfRule>
  </conditionalFormatting>
  <conditionalFormatting sqref="AD309">
    <cfRule type="timePeriod" dxfId="3532" priority="619" timePeriod="today">
      <formula>FLOOR(AD309,1)=TODAY()</formula>
    </cfRule>
  </conditionalFormatting>
  <conditionalFormatting sqref="AD309">
    <cfRule type="cellIs" dxfId="3531" priority="618" operator="equal">
      <formula>2</formula>
    </cfRule>
  </conditionalFormatting>
  <conditionalFormatting sqref="AD309">
    <cfRule type="cellIs" dxfId="3530" priority="617" operator="equal">
      <formula>3</formula>
    </cfRule>
  </conditionalFormatting>
  <conditionalFormatting sqref="AD310">
    <cfRule type="beginsWith" dxfId="3529" priority="612" operator="beginsWith" text="S">
      <formula>LEFT(AD310,LEN("S"))="S"</formula>
    </cfRule>
    <cfRule type="containsText" dxfId="3528" priority="613" operator="containsText" text="D">
      <formula>NOT(ISERROR(SEARCH("D",AD310)))</formula>
    </cfRule>
    <cfRule type="cellIs" dxfId="3527" priority="614" operator="equal">
      <formula>1</formula>
    </cfRule>
  </conditionalFormatting>
  <conditionalFormatting sqref="AD310">
    <cfRule type="expression" dxfId="3526" priority="615">
      <formula>$E310="sob"</formula>
    </cfRule>
    <cfRule type="expression" dxfId="3525" priority="616">
      <formula>$E310="nie"</formula>
    </cfRule>
  </conditionalFormatting>
  <conditionalFormatting sqref="AD310">
    <cfRule type="timePeriod" dxfId="3524" priority="611" timePeriod="today">
      <formula>FLOOR(AD310,1)=TODAY()</formula>
    </cfRule>
  </conditionalFormatting>
  <conditionalFormatting sqref="AD310">
    <cfRule type="cellIs" dxfId="3523" priority="610" operator="equal">
      <formula>2</formula>
    </cfRule>
  </conditionalFormatting>
  <conditionalFormatting sqref="AD310">
    <cfRule type="cellIs" dxfId="3522" priority="609" operator="equal">
      <formula>3</formula>
    </cfRule>
  </conditionalFormatting>
  <conditionalFormatting sqref="AD311">
    <cfRule type="beginsWith" dxfId="3521" priority="604" operator="beginsWith" text="S">
      <formula>LEFT(AD311,LEN("S"))="S"</formula>
    </cfRule>
    <cfRule type="containsText" dxfId="3520" priority="605" operator="containsText" text="D">
      <formula>NOT(ISERROR(SEARCH("D",AD311)))</formula>
    </cfRule>
    <cfRule type="cellIs" dxfId="3519" priority="606" operator="equal">
      <formula>1</formula>
    </cfRule>
  </conditionalFormatting>
  <conditionalFormatting sqref="AD311">
    <cfRule type="expression" dxfId="3518" priority="607">
      <formula>$E311="sob"</formula>
    </cfRule>
    <cfRule type="expression" dxfId="3517" priority="608">
      <formula>$E311="nie"</formula>
    </cfRule>
  </conditionalFormatting>
  <conditionalFormatting sqref="AD311">
    <cfRule type="timePeriod" dxfId="3516" priority="603" timePeriod="today">
      <formula>FLOOR(AD311,1)=TODAY()</formula>
    </cfRule>
  </conditionalFormatting>
  <conditionalFormatting sqref="AD311">
    <cfRule type="cellIs" dxfId="3515" priority="602" operator="equal">
      <formula>2</formula>
    </cfRule>
  </conditionalFormatting>
  <conditionalFormatting sqref="AD311">
    <cfRule type="cellIs" dxfId="3514" priority="601" operator="equal">
      <formula>3</formula>
    </cfRule>
  </conditionalFormatting>
  <conditionalFormatting sqref="AD315">
    <cfRule type="beginsWith" dxfId="3513" priority="596" operator="beginsWith" text="S">
      <formula>LEFT(AD315,LEN("S"))="S"</formula>
    </cfRule>
    <cfRule type="containsText" dxfId="3512" priority="597" operator="containsText" text="D">
      <formula>NOT(ISERROR(SEARCH("D",AD315)))</formula>
    </cfRule>
    <cfRule type="cellIs" dxfId="3511" priority="598" operator="equal">
      <formula>1</formula>
    </cfRule>
  </conditionalFormatting>
  <conditionalFormatting sqref="AD315">
    <cfRule type="expression" dxfId="3510" priority="599">
      <formula>$E315="sob"</formula>
    </cfRule>
    <cfRule type="expression" dxfId="3509" priority="600">
      <formula>$E315="nie"</formula>
    </cfRule>
  </conditionalFormatting>
  <conditionalFormatting sqref="AD315">
    <cfRule type="timePeriod" dxfId="3508" priority="595" timePeriod="today">
      <formula>FLOOR(AD315,1)=TODAY()</formula>
    </cfRule>
  </conditionalFormatting>
  <conditionalFormatting sqref="AD315">
    <cfRule type="cellIs" dxfId="3507" priority="594" operator="equal">
      <formula>2</formula>
    </cfRule>
  </conditionalFormatting>
  <conditionalFormatting sqref="AD315">
    <cfRule type="cellIs" dxfId="3506" priority="593" operator="equal">
      <formula>3</formula>
    </cfRule>
  </conditionalFormatting>
  <conditionalFormatting sqref="AD316:AD317">
    <cfRule type="beginsWith" dxfId="3505" priority="588" operator="beginsWith" text="S">
      <formula>LEFT(AD316,LEN("S"))="S"</formula>
    </cfRule>
    <cfRule type="containsText" dxfId="3504" priority="589" operator="containsText" text="D">
      <formula>NOT(ISERROR(SEARCH("D",AD316)))</formula>
    </cfRule>
    <cfRule type="cellIs" dxfId="3503" priority="590" operator="equal">
      <formula>1</formula>
    </cfRule>
  </conditionalFormatting>
  <conditionalFormatting sqref="AD316:AD317">
    <cfRule type="expression" dxfId="3502" priority="591">
      <formula>$E316="sob"</formula>
    </cfRule>
    <cfRule type="expression" dxfId="3501" priority="592">
      <formula>$E316="nie"</formula>
    </cfRule>
  </conditionalFormatting>
  <conditionalFormatting sqref="AD316:AD317">
    <cfRule type="timePeriod" dxfId="3500" priority="587" timePeriod="today">
      <formula>FLOOR(AD316,1)=TODAY()</formula>
    </cfRule>
  </conditionalFormatting>
  <conditionalFormatting sqref="AD316:AD317">
    <cfRule type="cellIs" dxfId="3499" priority="586" operator="equal">
      <formula>2</formula>
    </cfRule>
  </conditionalFormatting>
  <conditionalFormatting sqref="AD316:AD317">
    <cfRule type="cellIs" dxfId="3498" priority="585" operator="equal">
      <formula>3</formula>
    </cfRule>
  </conditionalFormatting>
  <conditionalFormatting sqref="M273:M275">
    <cfRule type="beginsWith" dxfId="3497" priority="580" operator="beginsWith" text="S">
      <formula>LEFT(M273,LEN("S"))="S"</formula>
    </cfRule>
    <cfRule type="containsText" dxfId="3496" priority="581" operator="containsText" text="D">
      <formula>NOT(ISERROR(SEARCH("D",M273)))</formula>
    </cfRule>
    <cfRule type="cellIs" dxfId="3495" priority="582" operator="equal">
      <formula>1</formula>
    </cfRule>
  </conditionalFormatting>
  <conditionalFormatting sqref="M273:M275">
    <cfRule type="expression" dxfId="3494" priority="583">
      <formula>$E273="sob"</formula>
    </cfRule>
    <cfRule type="expression" dxfId="3493" priority="584">
      <formula>$E273="nie"</formula>
    </cfRule>
  </conditionalFormatting>
  <conditionalFormatting sqref="M273:M275">
    <cfRule type="timePeriod" dxfId="3492" priority="579" timePeriod="today">
      <formula>FLOOR(M273,1)=TODAY()</formula>
    </cfRule>
  </conditionalFormatting>
  <conditionalFormatting sqref="M273:M275">
    <cfRule type="cellIs" dxfId="3491" priority="578" operator="equal">
      <formula>2</formula>
    </cfRule>
  </conditionalFormatting>
  <conditionalFormatting sqref="M273:M275">
    <cfRule type="cellIs" dxfId="3490" priority="577" operator="equal">
      <formula>3</formula>
    </cfRule>
  </conditionalFormatting>
  <conditionalFormatting sqref="M272">
    <cfRule type="beginsWith" dxfId="3489" priority="572" operator="beginsWith" text="S">
      <formula>LEFT(M272,LEN("S"))="S"</formula>
    </cfRule>
    <cfRule type="containsText" dxfId="3488" priority="573" operator="containsText" text="D">
      <formula>NOT(ISERROR(SEARCH("D",M272)))</formula>
    </cfRule>
    <cfRule type="cellIs" dxfId="3487" priority="574" operator="equal">
      <formula>1</formula>
    </cfRule>
  </conditionalFormatting>
  <conditionalFormatting sqref="M272">
    <cfRule type="expression" dxfId="3486" priority="575">
      <formula>$E272="sob"</formula>
    </cfRule>
    <cfRule type="expression" dxfId="3485" priority="576">
      <formula>$E272="nie"</formula>
    </cfRule>
  </conditionalFormatting>
  <conditionalFormatting sqref="M272">
    <cfRule type="timePeriod" dxfId="3484" priority="571" timePeriod="today">
      <formula>FLOOR(M272,1)=TODAY()</formula>
    </cfRule>
  </conditionalFormatting>
  <conditionalFormatting sqref="M272">
    <cfRule type="cellIs" dxfId="3483" priority="570" operator="equal">
      <formula>2</formula>
    </cfRule>
  </conditionalFormatting>
  <conditionalFormatting sqref="M272">
    <cfRule type="cellIs" dxfId="3482" priority="569" operator="equal">
      <formula>3</formula>
    </cfRule>
  </conditionalFormatting>
  <conditionalFormatting sqref="M269">
    <cfRule type="beginsWith" dxfId="3481" priority="564" operator="beginsWith" text="S">
      <formula>LEFT(M269,LEN("S"))="S"</formula>
    </cfRule>
    <cfRule type="containsText" dxfId="3480" priority="565" operator="containsText" text="D">
      <formula>NOT(ISERROR(SEARCH("D",M269)))</formula>
    </cfRule>
    <cfRule type="cellIs" dxfId="3479" priority="566" operator="equal">
      <formula>1</formula>
    </cfRule>
  </conditionalFormatting>
  <conditionalFormatting sqref="M269">
    <cfRule type="expression" dxfId="3478" priority="567">
      <formula>$E269="sob"</formula>
    </cfRule>
    <cfRule type="expression" dxfId="3477" priority="568">
      <formula>$E269="nie"</formula>
    </cfRule>
  </conditionalFormatting>
  <conditionalFormatting sqref="M269">
    <cfRule type="timePeriod" dxfId="3476" priority="563" timePeriod="today">
      <formula>FLOOR(M269,1)=TODAY()</formula>
    </cfRule>
  </conditionalFormatting>
  <conditionalFormatting sqref="M269">
    <cfRule type="cellIs" dxfId="3475" priority="562" operator="equal">
      <formula>2</formula>
    </cfRule>
  </conditionalFormatting>
  <conditionalFormatting sqref="M269">
    <cfRule type="cellIs" dxfId="3474" priority="561" operator="equal">
      <formula>3</formula>
    </cfRule>
  </conditionalFormatting>
  <conditionalFormatting sqref="M276">
    <cfRule type="beginsWith" dxfId="3473" priority="556" operator="beginsWith" text="S">
      <formula>LEFT(M276,LEN("S"))="S"</formula>
    </cfRule>
    <cfRule type="containsText" dxfId="3472" priority="557" operator="containsText" text="D">
      <formula>NOT(ISERROR(SEARCH("D",M276)))</formula>
    </cfRule>
    <cfRule type="cellIs" dxfId="3471" priority="558" operator="equal">
      <formula>1</formula>
    </cfRule>
  </conditionalFormatting>
  <conditionalFormatting sqref="M276">
    <cfRule type="expression" dxfId="3470" priority="559">
      <formula>$E276="sob"</formula>
    </cfRule>
    <cfRule type="expression" dxfId="3469" priority="560">
      <formula>$E276="nie"</formula>
    </cfRule>
  </conditionalFormatting>
  <conditionalFormatting sqref="M276">
    <cfRule type="timePeriod" dxfId="3468" priority="555" timePeriod="today">
      <formula>FLOOR(M276,1)=TODAY()</formula>
    </cfRule>
  </conditionalFormatting>
  <conditionalFormatting sqref="M276">
    <cfRule type="cellIs" dxfId="3467" priority="554" operator="equal">
      <formula>2</formula>
    </cfRule>
  </conditionalFormatting>
  <conditionalFormatting sqref="M276">
    <cfRule type="cellIs" dxfId="3466" priority="553" operator="equal">
      <formula>3</formula>
    </cfRule>
  </conditionalFormatting>
  <conditionalFormatting sqref="V279:V283">
    <cfRule type="beginsWith" dxfId="3465" priority="548" operator="beginsWith" text="S">
      <formula>LEFT(V279,LEN("S"))="S"</formula>
    </cfRule>
    <cfRule type="containsText" dxfId="3464" priority="549" operator="containsText" text="D">
      <formula>NOT(ISERROR(SEARCH("D",V279)))</formula>
    </cfRule>
    <cfRule type="cellIs" dxfId="3463" priority="550" operator="equal">
      <formula>1</formula>
    </cfRule>
  </conditionalFormatting>
  <conditionalFormatting sqref="V279:V283">
    <cfRule type="expression" dxfId="3462" priority="551">
      <formula>$E279="sob"</formula>
    </cfRule>
    <cfRule type="expression" dxfId="3461" priority="552">
      <formula>$E279="nie"</formula>
    </cfRule>
  </conditionalFormatting>
  <conditionalFormatting sqref="V279:V283">
    <cfRule type="timePeriod" dxfId="3460" priority="547" timePeriod="today">
      <formula>FLOOR(V279,1)=TODAY()</formula>
    </cfRule>
  </conditionalFormatting>
  <conditionalFormatting sqref="V279:V283">
    <cfRule type="cellIs" dxfId="3459" priority="546" operator="equal">
      <formula>2</formula>
    </cfRule>
  </conditionalFormatting>
  <conditionalFormatting sqref="V279:V283">
    <cfRule type="cellIs" dxfId="3458" priority="545" operator="equal">
      <formula>3</formula>
    </cfRule>
  </conditionalFormatting>
  <conditionalFormatting sqref="V307">
    <cfRule type="beginsWith" dxfId="3457" priority="540" operator="beginsWith" text="S">
      <formula>LEFT(V307,LEN("S"))="S"</formula>
    </cfRule>
    <cfRule type="containsText" dxfId="3456" priority="541" operator="containsText" text="D">
      <formula>NOT(ISERROR(SEARCH("D",V307)))</formula>
    </cfRule>
    <cfRule type="cellIs" dxfId="3455" priority="542" operator="equal">
      <formula>1</formula>
    </cfRule>
  </conditionalFormatting>
  <conditionalFormatting sqref="V307">
    <cfRule type="expression" dxfId="3454" priority="543">
      <formula>$E307="sob"</formula>
    </cfRule>
    <cfRule type="expression" dxfId="3453" priority="544">
      <formula>$E307="nie"</formula>
    </cfRule>
  </conditionalFormatting>
  <conditionalFormatting sqref="V307">
    <cfRule type="timePeriod" dxfId="3452" priority="539" timePeriod="today">
      <formula>FLOOR(V307,1)=TODAY()</formula>
    </cfRule>
  </conditionalFormatting>
  <conditionalFormatting sqref="V307">
    <cfRule type="cellIs" dxfId="3451" priority="538" operator="equal">
      <formula>2</formula>
    </cfRule>
  </conditionalFormatting>
  <conditionalFormatting sqref="V307">
    <cfRule type="cellIs" dxfId="3450" priority="537" operator="equal">
      <formula>3</formula>
    </cfRule>
  </conditionalFormatting>
  <conditionalFormatting sqref="M280:M282">
    <cfRule type="beginsWith" dxfId="3449" priority="532" operator="beginsWith" text="S">
      <formula>LEFT(M280,LEN("S"))="S"</formula>
    </cfRule>
    <cfRule type="containsText" dxfId="3448" priority="533" operator="containsText" text="D">
      <formula>NOT(ISERROR(SEARCH("D",M280)))</formula>
    </cfRule>
    <cfRule type="cellIs" dxfId="3447" priority="534" operator="equal">
      <formula>1</formula>
    </cfRule>
  </conditionalFormatting>
  <conditionalFormatting sqref="M280:M282">
    <cfRule type="expression" dxfId="3446" priority="535">
      <formula>$E280="sob"</formula>
    </cfRule>
    <cfRule type="expression" dxfId="3445" priority="536">
      <formula>$E280="nie"</formula>
    </cfRule>
  </conditionalFormatting>
  <conditionalFormatting sqref="M280:M282">
    <cfRule type="timePeriod" dxfId="3444" priority="531" timePeriod="today">
      <formula>FLOOR(M280,1)=TODAY()</formula>
    </cfRule>
  </conditionalFormatting>
  <conditionalFormatting sqref="M280:M282">
    <cfRule type="cellIs" dxfId="3443" priority="530" operator="equal">
      <formula>2</formula>
    </cfRule>
  </conditionalFormatting>
  <conditionalFormatting sqref="M280:M282">
    <cfRule type="cellIs" dxfId="3442" priority="529" operator="equal">
      <formula>3</formula>
    </cfRule>
  </conditionalFormatting>
  <conditionalFormatting sqref="M279">
    <cfRule type="beginsWith" dxfId="3441" priority="524" operator="beginsWith" text="S">
      <formula>LEFT(M279,LEN("S"))="S"</formula>
    </cfRule>
    <cfRule type="containsText" dxfId="3440" priority="525" operator="containsText" text="D">
      <formula>NOT(ISERROR(SEARCH("D",M279)))</formula>
    </cfRule>
    <cfRule type="cellIs" dxfId="3439" priority="526" operator="equal">
      <formula>1</formula>
    </cfRule>
  </conditionalFormatting>
  <conditionalFormatting sqref="M279">
    <cfRule type="expression" dxfId="3438" priority="527">
      <formula>$E279="sob"</formula>
    </cfRule>
    <cfRule type="expression" dxfId="3437" priority="528">
      <formula>$E279="nie"</formula>
    </cfRule>
  </conditionalFormatting>
  <conditionalFormatting sqref="M279">
    <cfRule type="timePeriod" dxfId="3436" priority="523" timePeriod="today">
      <formula>FLOOR(M279,1)=TODAY()</formula>
    </cfRule>
  </conditionalFormatting>
  <conditionalFormatting sqref="M279">
    <cfRule type="cellIs" dxfId="3435" priority="522" operator="equal">
      <formula>2</formula>
    </cfRule>
  </conditionalFormatting>
  <conditionalFormatting sqref="M279">
    <cfRule type="cellIs" dxfId="3434" priority="521" operator="equal">
      <formula>3</formula>
    </cfRule>
  </conditionalFormatting>
  <conditionalFormatting sqref="M283">
    <cfRule type="beginsWith" dxfId="3433" priority="516" operator="beginsWith" text="S">
      <formula>LEFT(M283,LEN("S"))="S"</formula>
    </cfRule>
    <cfRule type="containsText" dxfId="3432" priority="517" operator="containsText" text="D">
      <formula>NOT(ISERROR(SEARCH("D",M283)))</formula>
    </cfRule>
    <cfRule type="cellIs" dxfId="3431" priority="518" operator="equal">
      <formula>1</formula>
    </cfRule>
  </conditionalFormatting>
  <conditionalFormatting sqref="M283">
    <cfRule type="expression" dxfId="3430" priority="519">
      <formula>$E283="sob"</formula>
    </cfRule>
    <cfRule type="expression" dxfId="3429" priority="520">
      <formula>$E283="nie"</formula>
    </cfRule>
  </conditionalFormatting>
  <conditionalFormatting sqref="M283">
    <cfRule type="timePeriod" dxfId="3428" priority="515" timePeriod="today">
      <formula>FLOOR(M283,1)=TODAY()</formula>
    </cfRule>
  </conditionalFormatting>
  <conditionalFormatting sqref="M283">
    <cfRule type="cellIs" dxfId="3427" priority="514" operator="equal">
      <formula>2</formula>
    </cfRule>
  </conditionalFormatting>
  <conditionalFormatting sqref="M283">
    <cfRule type="cellIs" dxfId="3426" priority="513" operator="equal">
      <formula>3</formula>
    </cfRule>
  </conditionalFormatting>
  <conditionalFormatting sqref="V303">
    <cfRule type="beginsWith" dxfId="3425" priority="508" operator="beginsWith" text="S">
      <formula>LEFT(V303,LEN("S"))="S"</formula>
    </cfRule>
    <cfRule type="containsText" dxfId="3424" priority="509" operator="containsText" text="D">
      <formula>NOT(ISERROR(SEARCH("D",V303)))</formula>
    </cfRule>
    <cfRule type="cellIs" dxfId="3423" priority="510" operator="equal">
      <formula>1</formula>
    </cfRule>
  </conditionalFormatting>
  <conditionalFormatting sqref="V303">
    <cfRule type="expression" dxfId="3422" priority="511">
      <formula>$E303="sob"</formula>
    </cfRule>
    <cfRule type="expression" dxfId="3421" priority="512">
      <formula>$E303="nie"</formula>
    </cfRule>
  </conditionalFormatting>
  <conditionalFormatting sqref="V303">
    <cfRule type="timePeriod" dxfId="3420" priority="507" timePeriod="today">
      <formula>FLOOR(V303,1)=TODAY()</formula>
    </cfRule>
  </conditionalFormatting>
  <conditionalFormatting sqref="V303">
    <cfRule type="cellIs" dxfId="3419" priority="506" operator="equal">
      <formula>2</formula>
    </cfRule>
  </conditionalFormatting>
  <conditionalFormatting sqref="V303">
    <cfRule type="cellIs" dxfId="3418" priority="505" operator="equal">
      <formula>3</formula>
    </cfRule>
  </conditionalFormatting>
  <conditionalFormatting sqref="V286:V289">
    <cfRule type="beginsWith" dxfId="3417" priority="500" operator="beginsWith" text="S">
      <formula>LEFT(V286,LEN("S"))="S"</formula>
    </cfRule>
    <cfRule type="containsText" dxfId="3416" priority="501" operator="containsText" text="D">
      <formula>NOT(ISERROR(SEARCH("D",V286)))</formula>
    </cfRule>
    <cfRule type="cellIs" dxfId="3415" priority="502" operator="equal">
      <formula>1</formula>
    </cfRule>
  </conditionalFormatting>
  <conditionalFormatting sqref="V286:V289">
    <cfRule type="expression" dxfId="3414" priority="503">
      <formula>$E286="sob"</formula>
    </cfRule>
    <cfRule type="expression" dxfId="3413" priority="504">
      <formula>$E286="nie"</formula>
    </cfRule>
  </conditionalFormatting>
  <conditionalFormatting sqref="V286:V289">
    <cfRule type="timePeriod" dxfId="3412" priority="499" timePeriod="today">
      <formula>FLOOR(V286,1)=TODAY()</formula>
    </cfRule>
  </conditionalFormatting>
  <conditionalFormatting sqref="V286:V289">
    <cfRule type="cellIs" dxfId="3411" priority="498" operator="equal">
      <formula>2</formula>
    </cfRule>
  </conditionalFormatting>
  <conditionalFormatting sqref="V286:V289">
    <cfRule type="cellIs" dxfId="3410" priority="497" operator="equal">
      <formula>3</formula>
    </cfRule>
  </conditionalFormatting>
  <conditionalFormatting sqref="U359:U360">
    <cfRule type="beginsWith" dxfId="3409" priority="492" operator="beginsWith" text="S">
      <formula>LEFT(U359,LEN("S"))="S"</formula>
    </cfRule>
    <cfRule type="containsText" dxfId="3408" priority="493" operator="containsText" text="D">
      <formula>NOT(ISERROR(SEARCH("D",U359)))</formula>
    </cfRule>
    <cfRule type="cellIs" dxfId="3407" priority="494" operator="equal">
      <formula>1</formula>
    </cfRule>
  </conditionalFormatting>
  <conditionalFormatting sqref="U359:U360">
    <cfRule type="expression" dxfId="3406" priority="495">
      <formula>$E359="sob"</formula>
    </cfRule>
    <cfRule type="expression" dxfId="3405" priority="496">
      <formula>$E359="nie"</formula>
    </cfRule>
  </conditionalFormatting>
  <conditionalFormatting sqref="U359:U360">
    <cfRule type="timePeriod" dxfId="3404" priority="491" timePeriod="today">
      <formula>FLOOR(U359,1)=TODAY()</formula>
    </cfRule>
  </conditionalFormatting>
  <conditionalFormatting sqref="U359:U360">
    <cfRule type="cellIs" dxfId="3403" priority="490" operator="equal">
      <formula>2</formula>
    </cfRule>
  </conditionalFormatting>
  <conditionalFormatting sqref="U359:U360">
    <cfRule type="cellIs" dxfId="3402" priority="489" operator="equal">
      <formula>3</formula>
    </cfRule>
  </conditionalFormatting>
  <conditionalFormatting sqref="M286:M287">
    <cfRule type="beginsWith" dxfId="3401" priority="484" operator="beginsWith" text="S">
      <formula>LEFT(M286,LEN("S"))="S"</formula>
    </cfRule>
    <cfRule type="containsText" dxfId="3400" priority="485" operator="containsText" text="D">
      <formula>NOT(ISERROR(SEARCH("D",M286)))</formula>
    </cfRule>
    <cfRule type="cellIs" dxfId="3399" priority="486" operator="equal">
      <formula>1</formula>
    </cfRule>
  </conditionalFormatting>
  <conditionalFormatting sqref="M286:M287">
    <cfRule type="expression" dxfId="3398" priority="487">
      <formula>$E286="sob"</formula>
    </cfRule>
    <cfRule type="expression" dxfId="3397" priority="488">
      <formula>$E286="nie"</formula>
    </cfRule>
  </conditionalFormatting>
  <conditionalFormatting sqref="M286:M287">
    <cfRule type="timePeriod" dxfId="3396" priority="483" timePeriod="today">
      <formula>FLOOR(M286,1)=TODAY()</formula>
    </cfRule>
  </conditionalFormatting>
  <conditionalFormatting sqref="M286:M287">
    <cfRule type="cellIs" dxfId="3395" priority="482" operator="equal">
      <formula>2</formula>
    </cfRule>
  </conditionalFormatting>
  <conditionalFormatting sqref="M286:M287">
    <cfRule type="cellIs" dxfId="3394" priority="481" operator="equal">
      <formula>3</formula>
    </cfRule>
  </conditionalFormatting>
  <conditionalFormatting sqref="M288">
    <cfRule type="beginsWith" dxfId="3393" priority="476" operator="beginsWith" text="S">
      <formula>LEFT(M288,LEN("S"))="S"</formula>
    </cfRule>
    <cfRule type="containsText" dxfId="3392" priority="477" operator="containsText" text="D">
      <formula>NOT(ISERROR(SEARCH("D",M288)))</formula>
    </cfRule>
    <cfRule type="cellIs" dxfId="3391" priority="478" operator="equal">
      <formula>1</formula>
    </cfRule>
  </conditionalFormatting>
  <conditionalFormatting sqref="M288">
    <cfRule type="expression" dxfId="3390" priority="479">
      <formula>$E288="sob"</formula>
    </cfRule>
    <cfRule type="expression" dxfId="3389" priority="480">
      <formula>$E288="nie"</formula>
    </cfRule>
  </conditionalFormatting>
  <conditionalFormatting sqref="M288">
    <cfRule type="timePeriod" dxfId="3388" priority="475" timePeriod="today">
      <formula>FLOOR(M288,1)=TODAY()</formula>
    </cfRule>
  </conditionalFormatting>
  <conditionalFormatting sqref="M288">
    <cfRule type="cellIs" dxfId="3387" priority="474" operator="equal">
      <formula>2</formula>
    </cfRule>
  </conditionalFormatting>
  <conditionalFormatting sqref="M288">
    <cfRule type="cellIs" dxfId="3386" priority="473" operator="equal">
      <formula>3</formula>
    </cfRule>
  </conditionalFormatting>
  <conditionalFormatting sqref="M290">
    <cfRule type="beginsWith" dxfId="3385" priority="468" operator="beginsWith" text="S">
      <formula>LEFT(M290,LEN("S"))="S"</formula>
    </cfRule>
    <cfRule type="containsText" dxfId="3384" priority="469" operator="containsText" text="D">
      <formula>NOT(ISERROR(SEARCH("D",M290)))</formula>
    </cfRule>
    <cfRule type="cellIs" dxfId="3383" priority="470" operator="equal">
      <formula>1</formula>
    </cfRule>
  </conditionalFormatting>
  <conditionalFormatting sqref="M290">
    <cfRule type="expression" dxfId="3382" priority="471">
      <formula>$E290="sob"</formula>
    </cfRule>
    <cfRule type="expression" dxfId="3381" priority="472">
      <formula>$E290="nie"</formula>
    </cfRule>
  </conditionalFormatting>
  <conditionalFormatting sqref="M290">
    <cfRule type="timePeriod" dxfId="3380" priority="467" timePeriod="today">
      <formula>FLOOR(M290,1)=TODAY()</formula>
    </cfRule>
  </conditionalFormatting>
  <conditionalFormatting sqref="M290">
    <cfRule type="cellIs" dxfId="3379" priority="466" operator="equal">
      <formula>2</formula>
    </cfRule>
  </conditionalFormatting>
  <conditionalFormatting sqref="M290">
    <cfRule type="cellIs" dxfId="3378" priority="465" operator="equal">
      <formula>3</formula>
    </cfRule>
  </conditionalFormatting>
  <conditionalFormatting sqref="V290">
    <cfRule type="beginsWith" dxfId="3377" priority="460" operator="beginsWith" text="S">
      <formula>LEFT(V290,LEN("S"))="S"</formula>
    </cfRule>
    <cfRule type="containsText" dxfId="3376" priority="461" operator="containsText" text="D">
      <formula>NOT(ISERROR(SEARCH("D",V290)))</formula>
    </cfRule>
    <cfRule type="cellIs" dxfId="3375" priority="462" operator="equal">
      <formula>1</formula>
    </cfRule>
  </conditionalFormatting>
  <conditionalFormatting sqref="V290">
    <cfRule type="expression" dxfId="3374" priority="463">
      <formula>$E290="sob"</formula>
    </cfRule>
    <cfRule type="expression" dxfId="3373" priority="464">
      <formula>$E290="nie"</formula>
    </cfRule>
  </conditionalFormatting>
  <conditionalFormatting sqref="V290">
    <cfRule type="timePeriod" dxfId="3372" priority="459" timePeriod="today">
      <formula>FLOOR(V290,1)=TODAY()</formula>
    </cfRule>
  </conditionalFormatting>
  <conditionalFormatting sqref="V290">
    <cfRule type="cellIs" dxfId="3371" priority="458" operator="equal">
      <formula>2</formula>
    </cfRule>
  </conditionalFormatting>
  <conditionalFormatting sqref="V290">
    <cfRule type="cellIs" dxfId="3370" priority="457" operator="equal">
      <formula>3</formula>
    </cfRule>
  </conditionalFormatting>
  <conditionalFormatting sqref="V293:V297">
    <cfRule type="beginsWith" dxfId="3369" priority="452" operator="beginsWith" text="S">
      <formula>LEFT(V293,LEN("S"))="S"</formula>
    </cfRule>
    <cfRule type="containsText" dxfId="3368" priority="453" operator="containsText" text="D">
      <formula>NOT(ISERROR(SEARCH("D",V293)))</formula>
    </cfRule>
    <cfRule type="cellIs" dxfId="3367" priority="454" operator="equal">
      <formula>1</formula>
    </cfRule>
  </conditionalFormatting>
  <conditionalFormatting sqref="V293:V297">
    <cfRule type="expression" dxfId="3366" priority="455">
      <formula>$E293="sob"</formula>
    </cfRule>
    <cfRule type="expression" dxfId="3365" priority="456">
      <formula>$E293="nie"</formula>
    </cfRule>
  </conditionalFormatting>
  <conditionalFormatting sqref="V293:V297">
    <cfRule type="timePeriod" dxfId="3364" priority="451" timePeriod="today">
      <formula>FLOOR(V293,1)=TODAY()</formula>
    </cfRule>
  </conditionalFormatting>
  <conditionalFormatting sqref="V293:V297">
    <cfRule type="cellIs" dxfId="3363" priority="450" operator="equal">
      <formula>2</formula>
    </cfRule>
  </conditionalFormatting>
  <conditionalFormatting sqref="V293:V297">
    <cfRule type="cellIs" dxfId="3362" priority="449" operator="equal">
      <formula>3</formula>
    </cfRule>
  </conditionalFormatting>
  <conditionalFormatting sqref="U288">
    <cfRule type="beginsWith" dxfId="3361" priority="444" operator="beginsWith" text="S">
      <formula>LEFT(U288,LEN("S"))="S"</formula>
    </cfRule>
    <cfRule type="containsText" dxfId="3360" priority="445" operator="containsText" text="D">
      <formula>NOT(ISERROR(SEARCH("D",U288)))</formula>
    </cfRule>
    <cfRule type="cellIs" dxfId="3359" priority="446" operator="equal">
      <formula>1</formula>
    </cfRule>
  </conditionalFormatting>
  <conditionalFormatting sqref="U288">
    <cfRule type="expression" dxfId="3358" priority="447">
      <formula>$E288="sob"</formula>
    </cfRule>
    <cfRule type="expression" dxfId="3357" priority="448">
      <formula>$E288="nie"</formula>
    </cfRule>
  </conditionalFormatting>
  <conditionalFormatting sqref="U288">
    <cfRule type="timePeriod" dxfId="3356" priority="443" timePeriod="today">
      <formula>FLOOR(U288,1)=TODAY()</formula>
    </cfRule>
  </conditionalFormatting>
  <conditionalFormatting sqref="U288">
    <cfRule type="cellIs" dxfId="3355" priority="442" operator="equal">
      <formula>2</formula>
    </cfRule>
  </conditionalFormatting>
  <conditionalFormatting sqref="U288">
    <cfRule type="cellIs" dxfId="3354" priority="441" operator="equal">
      <formula>3</formula>
    </cfRule>
  </conditionalFormatting>
  <conditionalFormatting sqref="U302">
    <cfRule type="beginsWith" dxfId="3353" priority="436" operator="beginsWith" text="S">
      <formula>LEFT(U302,LEN("S"))="S"</formula>
    </cfRule>
    <cfRule type="containsText" dxfId="3352" priority="437" operator="containsText" text="D">
      <formula>NOT(ISERROR(SEARCH("D",U302)))</formula>
    </cfRule>
    <cfRule type="cellIs" dxfId="3351" priority="438" operator="equal">
      <formula>1</formula>
    </cfRule>
  </conditionalFormatting>
  <conditionalFormatting sqref="U302">
    <cfRule type="expression" dxfId="3350" priority="439">
      <formula>$E302="sob"</formula>
    </cfRule>
    <cfRule type="expression" dxfId="3349" priority="440">
      <formula>$E302="nie"</formula>
    </cfRule>
  </conditionalFormatting>
  <conditionalFormatting sqref="U302">
    <cfRule type="timePeriod" dxfId="3348" priority="435" timePeriod="today">
      <formula>FLOOR(U302,1)=TODAY()</formula>
    </cfRule>
  </conditionalFormatting>
  <conditionalFormatting sqref="U302">
    <cfRule type="cellIs" dxfId="3347" priority="434" operator="equal">
      <formula>2</formula>
    </cfRule>
  </conditionalFormatting>
  <conditionalFormatting sqref="U302">
    <cfRule type="cellIs" dxfId="3346" priority="433" operator="equal">
      <formula>3</formula>
    </cfRule>
  </conditionalFormatting>
  <conditionalFormatting sqref="V302">
    <cfRule type="beginsWith" dxfId="3345" priority="428" operator="beginsWith" text="S">
      <formula>LEFT(V302,LEN("S"))="S"</formula>
    </cfRule>
    <cfRule type="containsText" dxfId="3344" priority="429" operator="containsText" text="D">
      <formula>NOT(ISERROR(SEARCH("D",V302)))</formula>
    </cfRule>
    <cfRule type="cellIs" dxfId="3343" priority="430" operator="equal">
      <formula>1</formula>
    </cfRule>
  </conditionalFormatting>
  <conditionalFormatting sqref="V302">
    <cfRule type="expression" dxfId="3342" priority="431">
      <formula>$E302="sob"</formula>
    </cfRule>
    <cfRule type="expression" dxfId="3341" priority="432">
      <formula>$E302="nie"</formula>
    </cfRule>
  </conditionalFormatting>
  <conditionalFormatting sqref="V302">
    <cfRule type="timePeriod" dxfId="3340" priority="427" timePeriod="today">
      <formula>FLOOR(V302,1)=TODAY()</formula>
    </cfRule>
  </conditionalFormatting>
  <conditionalFormatting sqref="V302">
    <cfRule type="cellIs" dxfId="3339" priority="426" operator="equal">
      <formula>2</formula>
    </cfRule>
  </conditionalFormatting>
  <conditionalFormatting sqref="V302">
    <cfRule type="cellIs" dxfId="3338" priority="425" operator="equal">
      <formula>3</formula>
    </cfRule>
  </conditionalFormatting>
  <conditionalFormatting sqref="V304">
    <cfRule type="beginsWith" dxfId="3337" priority="420" operator="beginsWith" text="S">
      <formula>LEFT(V304,LEN("S"))="S"</formula>
    </cfRule>
    <cfRule type="containsText" dxfId="3336" priority="421" operator="containsText" text="D">
      <formula>NOT(ISERROR(SEARCH("D",V304)))</formula>
    </cfRule>
    <cfRule type="cellIs" dxfId="3335" priority="422" operator="equal">
      <formula>1</formula>
    </cfRule>
  </conditionalFormatting>
  <conditionalFormatting sqref="V304">
    <cfRule type="expression" dxfId="3334" priority="423">
      <formula>$E304="sob"</formula>
    </cfRule>
    <cfRule type="expression" dxfId="3333" priority="424">
      <formula>$E304="nie"</formula>
    </cfRule>
  </conditionalFormatting>
  <conditionalFormatting sqref="V304">
    <cfRule type="timePeriod" dxfId="3332" priority="419" timePeriod="today">
      <formula>FLOOR(V304,1)=TODAY()</formula>
    </cfRule>
  </conditionalFormatting>
  <conditionalFormatting sqref="V304">
    <cfRule type="cellIs" dxfId="3331" priority="418" operator="equal">
      <formula>2</formula>
    </cfRule>
  </conditionalFormatting>
  <conditionalFormatting sqref="V304">
    <cfRule type="cellIs" dxfId="3330" priority="417" operator="equal">
      <formula>3</formula>
    </cfRule>
  </conditionalFormatting>
  <conditionalFormatting sqref="J303">
    <cfRule type="beginsWith" dxfId="3329" priority="412" operator="beginsWith" text="S">
      <formula>LEFT(J303,LEN("S"))="S"</formula>
    </cfRule>
    <cfRule type="containsText" dxfId="3328" priority="413" operator="containsText" text="D">
      <formula>NOT(ISERROR(SEARCH("D",J303)))</formula>
    </cfRule>
    <cfRule type="cellIs" dxfId="3327" priority="414" operator="equal">
      <formula>1</formula>
    </cfRule>
  </conditionalFormatting>
  <conditionalFormatting sqref="J303">
    <cfRule type="expression" dxfId="3326" priority="415">
      <formula>$E303="sob"</formula>
    </cfRule>
    <cfRule type="expression" dxfId="3325" priority="416">
      <formula>$E303="nie"</formula>
    </cfRule>
  </conditionalFormatting>
  <conditionalFormatting sqref="J303">
    <cfRule type="timePeriod" dxfId="3324" priority="411" timePeriod="today">
      <formula>FLOOR(J303,1)=TODAY()</formula>
    </cfRule>
  </conditionalFormatting>
  <conditionalFormatting sqref="J303">
    <cfRule type="cellIs" dxfId="3323" priority="410" operator="equal">
      <formula>2</formula>
    </cfRule>
  </conditionalFormatting>
  <conditionalFormatting sqref="J303">
    <cfRule type="cellIs" dxfId="3322" priority="409" operator="equal">
      <formula>3</formula>
    </cfRule>
  </conditionalFormatting>
  <conditionalFormatting sqref="J304">
    <cfRule type="beginsWith" dxfId="3321" priority="404" operator="beginsWith" text="S">
      <formula>LEFT(J304,LEN("S"))="S"</formula>
    </cfRule>
    <cfRule type="containsText" dxfId="3320" priority="405" operator="containsText" text="D">
      <formula>NOT(ISERROR(SEARCH("D",J304)))</formula>
    </cfRule>
    <cfRule type="cellIs" dxfId="3319" priority="406" operator="equal">
      <formula>1</formula>
    </cfRule>
  </conditionalFormatting>
  <conditionalFormatting sqref="J304">
    <cfRule type="expression" dxfId="3318" priority="407">
      <formula>$E304="sob"</formula>
    </cfRule>
    <cfRule type="expression" dxfId="3317" priority="408">
      <formula>$E304="nie"</formula>
    </cfRule>
  </conditionalFormatting>
  <conditionalFormatting sqref="J304">
    <cfRule type="timePeriod" dxfId="3316" priority="403" timePeriod="today">
      <formula>FLOOR(J304,1)=TODAY()</formula>
    </cfRule>
  </conditionalFormatting>
  <conditionalFormatting sqref="J304">
    <cfRule type="cellIs" dxfId="3315" priority="402" operator="equal">
      <formula>2</formula>
    </cfRule>
  </conditionalFormatting>
  <conditionalFormatting sqref="J304">
    <cfRule type="cellIs" dxfId="3314" priority="401" operator="equal">
      <formula>3</formula>
    </cfRule>
  </conditionalFormatting>
  <conditionalFormatting sqref="V300">
    <cfRule type="beginsWith" dxfId="3313" priority="396" operator="beginsWith" text="S">
      <formula>LEFT(V300,LEN("S"))="S"</formula>
    </cfRule>
    <cfRule type="containsText" dxfId="3312" priority="397" operator="containsText" text="D">
      <formula>NOT(ISERROR(SEARCH("D",V300)))</formula>
    </cfRule>
    <cfRule type="cellIs" dxfId="3311" priority="398" operator="equal">
      <formula>1</formula>
    </cfRule>
  </conditionalFormatting>
  <conditionalFormatting sqref="V300">
    <cfRule type="expression" dxfId="3310" priority="399">
      <formula>$E300="sob"</formula>
    </cfRule>
    <cfRule type="expression" dxfId="3309" priority="400">
      <formula>$E300="nie"</formula>
    </cfRule>
  </conditionalFormatting>
  <conditionalFormatting sqref="V300">
    <cfRule type="timePeriod" dxfId="3308" priority="395" timePeriod="today">
      <formula>FLOOR(V300,1)=TODAY()</formula>
    </cfRule>
  </conditionalFormatting>
  <conditionalFormatting sqref="V300">
    <cfRule type="cellIs" dxfId="3307" priority="394" operator="equal">
      <formula>2</formula>
    </cfRule>
  </conditionalFormatting>
  <conditionalFormatting sqref="V300">
    <cfRule type="cellIs" dxfId="3306" priority="393" operator="equal">
      <formula>3</formula>
    </cfRule>
  </conditionalFormatting>
  <conditionalFormatting sqref="V301">
    <cfRule type="beginsWith" dxfId="3305" priority="388" operator="beginsWith" text="S">
      <formula>LEFT(V301,LEN("S"))="S"</formula>
    </cfRule>
    <cfRule type="containsText" dxfId="3304" priority="389" operator="containsText" text="D">
      <formula>NOT(ISERROR(SEARCH("D",V301)))</formula>
    </cfRule>
    <cfRule type="cellIs" dxfId="3303" priority="390" operator="equal">
      <formula>1</formula>
    </cfRule>
  </conditionalFormatting>
  <conditionalFormatting sqref="V301">
    <cfRule type="expression" dxfId="3302" priority="391">
      <formula>$E301="sob"</formula>
    </cfRule>
    <cfRule type="expression" dxfId="3301" priority="392">
      <formula>$E301="nie"</formula>
    </cfRule>
  </conditionalFormatting>
  <conditionalFormatting sqref="V301">
    <cfRule type="timePeriod" dxfId="3300" priority="387" timePeriod="today">
      <formula>FLOOR(V301,1)=TODAY()</formula>
    </cfRule>
  </conditionalFormatting>
  <conditionalFormatting sqref="V301">
    <cfRule type="cellIs" dxfId="3299" priority="386" operator="equal">
      <formula>2</formula>
    </cfRule>
  </conditionalFormatting>
  <conditionalFormatting sqref="V301">
    <cfRule type="cellIs" dxfId="3298" priority="385" operator="equal">
      <formula>3</formula>
    </cfRule>
  </conditionalFormatting>
  <conditionalFormatting sqref="V309:V311">
    <cfRule type="beginsWith" dxfId="3297" priority="380" operator="beginsWith" text="S">
      <formula>LEFT(V309,LEN("S"))="S"</formula>
    </cfRule>
    <cfRule type="containsText" dxfId="3296" priority="381" operator="containsText" text="D">
      <formula>NOT(ISERROR(SEARCH("D",V309)))</formula>
    </cfRule>
    <cfRule type="cellIs" dxfId="3295" priority="382" operator="equal">
      <formula>1</formula>
    </cfRule>
  </conditionalFormatting>
  <conditionalFormatting sqref="V309:V311">
    <cfRule type="expression" dxfId="3294" priority="383">
      <formula>$E309="sob"</formula>
    </cfRule>
    <cfRule type="expression" dxfId="3293" priority="384">
      <formula>$E309="nie"</formula>
    </cfRule>
  </conditionalFormatting>
  <conditionalFormatting sqref="V309:V311">
    <cfRule type="timePeriod" dxfId="3292" priority="379" timePeriod="today">
      <formula>FLOOR(V309,1)=TODAY()</formula>
    </cfRule>
  </conditionalFormatting>
  <conditionalFormatting sqref="V309:V311">
    <cfRule type="cellIs" dxfId="3291" priority="378" operator="equal">
      <formula>2</formula>
    </cfRule>
  </conditionalFormatting>
  <conditionalFormatting sqref="V309:V311">
    <cfRule type="cellIs" dxfId="3290" priority="377" operator="equal">
      <formula>3</formula>
    </cfRule>
  </conditionalFormatting>
  <conditionalFormatting sqref="U310">
    <cfRule type="beginsWith" dxfId="3289" priority="372" operator="beginsWith" text="S">
      <formula>LEFT(U310,LEN("S"))="S"</formula>
    </cfRule>
    <cfRule type="containsText" dxfId="3288" priority="373" operator="containsText" text="D">
      <formula>NOT(ISERROR(SEARCH("D",U310)))</formula>
    </cfRule>
    <cfRule type="cellIs" dxfId="3287" priority="374" operator="equal">
      <formula>1</formula>
    </cfRule>
  </conditionalFormatting>
  <conditionalFormatting sqref="U310">
    <cfRule type="expression" dxfId="3286" priority="375">
      <formula>$E310="sob"</formula>
    </cfRule>
    <cfRule type="expression" dxfId="3285" priority="376">
      <formula>$E310="nie"</formula>
    </cfRule>
  </conditionalFormatting>
  <conditionalFormatting sqref="U310">
    <cfRule type="timePeriod" dxfId="3284" priority="371" timePeriod="today">
      <formula>FLOOR(U310,1)=TODAY()</formula>
    </cfRule>
  </conditionalFormatting>
  <conditionalFormatting sqref="U310">
    <cfRule type="cellIs" dxfId="3283" priority="370" operator="equal">
      <formula>2</formula>
    </cfRule>
  </conditionalFormatting>
  <conditionalFormatting sqref="U310">
    <cfRule type="cellIs" dxfId="3282" priority="369" operator="equal">
      <formula>3</formula>
    </cfRule>
  </conditionalFormatting>
  <conditionalFormatting sqref="U311">
    <cfRule type="beginsWith" dxfId="3281" priority="364" operator="beginsWith" text="S">
      <formula>LEFT(U311,LEN("S"))="S"</formula>
    </cfRule>
    <cfRule type="containsText" dxfId="3280" priority="365" operator="containsText" text="D">
      <formula>NOT(ISERROR(SEARCH("D",U311)))</formula>
    </cfRule>
    <cfRule type="cellIs" dxfId="3279" priority="366" operator="equal">
      <formula>1</formula>
    </cfRule>
  </conditionalFormatting>
  <conditionalFormatting sqref="U311">
    <cfRule type="expression" dxfId="3278" priority="367">
      <formula>$E311="sob"</formula>
    </cfRule>
    <cfRule type="expression" dxfId="3277" priority="368">
      <formula>$E311="nie"</formula>
    </cfRule>
  </conditionalFormatting>
  <conditionalFormatting sqref="U311">
    <cfRule type="timePeriod" dxfId="3276" priority="363" timePeriod="today">
      <formula>FLOOR(U311,1)=TODAY()</formula>
    </cfRule>
  </conditionalFormatting>
  <conditionalFormatting sqref="U311">
    <cfRule type="cellIs" dxfId="3275" priority="362" operator="equal">
      <formula>2</formula>
    </cfRule>
  </conditionalFormatting>
  <conditionalFormatting sqref="U311">
    <cfRule type="cellIs" dxfId="3274" priority="361" operator="equal">
      <formula>3</formula>
    </cfRule>
  </conditionalFormatting>
  <conditionalFormatting sqref="U316">
    <cfRule type="beginsWith" dxfId="3273" priority="356" operator="beginsWith" text="S">
      <formula>LEFT(U316,LEN("S"))="S"</formula>
    </cfRule>
    <cfRule type="containsText" dxfId="3272" priority="357" operator="containsText" text="D">
      <formula>NOT(ISERROR(SEARCH("D",U316)))</formula>
    </cfRule>
    <cfRule type="cellIs" dxfId="3271" priority="358" operator="equal">
      <formula>1</formula>
    </cfRule>
  </conditionalFormatting>
  <conditionalFormatting sqref="U316">
    <cfRule type="expression" dxfId="3270" priority="359">
      <formula>$E316="sob"</formula>
    </cfRule>
    <cfRule type="expression" dxfId="3269" priority="360">
      <formula>$E316="nie"</formula>
    </cfRule>
  </conditionalFormatting>
  <conditionalFormatting sqref="U316">
    <cfRule type="timePeriod" dxfId="3268" priority="355" timePeriod="today">
      <formula>FLOOR(U316,1)=TODAY()</formula>
    </cfRule>
  </conditionalFormatting>
  <conditionalFormatting sqref="U316">
    <cfRule type="cellIs" dxfId="3267" priority="354" operator="equal">
      <formula>2</formula>
    </cfRule>
  </conditionalFormatting>
  <conditionalFormatting sqref="U316">
    <cfRule type="cellIs" dxfId="3266" priority="353" operator="equal">
      <formula>3</formula>
    </cfRule>
  </conditionalFormatting>
  <conditionalFormatting sqref="U317">
    <cfRule type="beginsWith" dxfId="3265" priority="348" operator="beginsWith" text="S">
      <formula>LEFT(U317,LEN("S"))="S"</formula>
    </cfRule>
    <cfRule type="containsText" dxfId="3264" priority="349" operator="containsText" text="D">
      <formula>NOT(ISERROR(SEARCH("D",U317)))</formula>
    </cfRule>
    <cfRule type="cellIs" dxfId="3263" priority="350" operator="equal">
      <formula>1</formula>
    </cfRule>
  </conditionalFormatting>
  <conditionalFormatting sqref="U317">
    <cfRule type="expression" dxfId="3262" priority="351">
      <formula>$E317="sob"</formula>
    </cfRule>
    <cfRule type="expression" dxfId="3261" priority="352">
      <formula>$E317="nie"</formula>
    </cfRule>
  </conditionalFormatting>
  <conditionalFormatting sqref="U317">
    <cfRule type="timePeriod" dxfId="3260" priority="347" timePeriod="today">
      <formula>FLOOR(U317,1)=TODAY()</formula>
    </cfRule>
  </conditionalFormatting>
  <conditionalFormatting sqref="U317">
    <cfRule type="cellIs" dxfId="3259" priority="346" operator="equal">
      <formula>2</formula>
    </cfRule>
  </conditionalFormatting>
  <conditionalFormatting sqref="U317">
    <cfRule type="cellIs" dxfId="3258" priority="345" operator="equal">
      <formula>3</formula>
    </cfRule>
  </conditionalFormatting>
  <conditionalFormatting sqref="U309">
    <cfRule type="beginsWith" dxfId="3257" priority="340" operator="beginsWith" text="S">
      <formula>LEFT(U309,LEN("S"))="S"</formula>
    </cfRule>
    <cfRule type="containsText" dxfId="3256" priority="341" operator="containsText" text="D">
      <formula>NOT(ISERROR(SEARCH("D",U309)))</formula>
    </cfRule>
    <cfRule type="cellIs" dxfId="3255" priority="342" operator="equal">
      <formula>1</formula>
    </cfRule>
  </conditionalFormatting>
  <conditionalFormatting sqref="U309">
    <cfRule type="expression" dxfId="3254" priority="343">
      <formula>$E309="sob"</formula>
    </cfRule>
    <cfRule type="expression" dxfId="3253" priority="344">
      <formula>$E309="nie"</formula>
    </cfRule>
  </conditionalFormatting>
  <conditionalFormatting sqref="U309">
    <cfRule type="timePeriod" dxfId="3252" priority="339" timePeriod="today">
      <formula>FLOOR(U309,1)=TODAY()</formula>
    </cfRule>
  </conditionalFormatting>
  <conditionalFormatting sqref="U309">
    <cfRule type="cellIs" dxfId="3251" priority="338" operator="equal">
      <formula>2</formula>
    </cfRule>
  </conditionalFormatting>
  <conditionalFormatting sqref="U309">
    <cfRule type="cellIs" dxfId="3250" priority="337" operator="equal">
      <formula>3</formula>
    </cfRule>
  </conditionalFormatting>
  <conditionalFormatting sqref="V317">
    <cfRule type="beginsWith" dxfId="3249" priority="332" operator="beginsWith" text="S">
      <formula>LEFT(V317,LEN("S"))="S"</formula>
    </cfRule>
    <cfRule type="containsText" dxfId="3248" priority="333" operator="containsText" text="D">
      <formula>NOT(ISERROR(SEARCH("D",V317)))</formula>
    </cfRule>
    <cfRule type="cellIs" dxfId="3247" priority="334" operator="equal">
      <formula>1</formula>
    </cfRule>
  </conditionalFormatting>
  <conditionalFormatting sqref="V317">
    <cfRule type="expression" dxfId="3246" priority="335">
      <formula>$E317="sob"</formula>
    </cfRule>
    <cfRule type="expression" dxfId="3245" priority="336">
      <formula>$E317="nie"</formula>
    </cfRule>
  </conditionalFormatting>
  <conditionalFormatting sqref="V317">
    <cfRule type="timePeriod" dxfId="3244" priority="331" timePeriod="today">
      <formula>FLOOR(V317,1)=TODAY()</formula>
    </cfRule>
  </conditionalFormatting>
  <conditionalFormatting sqref="V317">
    <cfRule type="cellIs" dxfId="3243" priority="330" operator="equal">
      <formula>2</formula>
    </cfRule>
  </conditionalFormatting>
  <conditionalFormatting sqref="V317">
    <cfRule type="cellIs" dxfId="3242" priority="329" operator="equal">
      <formula>3</formula>
    </cfRule>
  </conditionalFormatting>
  <conditionalFormatting sqref="V316">
    <cfRule type="beginsWith" dxfId="3241" priority="324" operator="beginsWith" text="S">
      <formula>LEFT(V316,LEN("S"))="S"</formula>
    </cfRule>
    <cfRule type="containsText" dxfId="3240" priority="325" operator="containsText" text="D">
      <formula>NOT(ISERROR(SEARCH("D",V316)))</formula>
    </cfRule>
    <cfRule type="cellIs" dxfId="3239" priority="326" operator="equal">
      <formula>1</formula>
    </cfRule>
  </conditionalFormatting>
  <conditionalFormatting sqref="V316">
    <cfRule type="expression" dxfId="3238" priority="327">
      <formula>$E316="sob"</formula>
    </cfRule>
    <cfRule type="expression" dxfId="3237" priority="328">
      <formula>$E316="nie"</formula>
    </cfRule>
  </conditionalFormatting>
  <conditionalFormatting sqref="V316">
    <cfRule type="timePeriod" dxfId="3236" priority="323" timePeriod="today">
      <formula>FLOOR(V316,1)=TODAY()</formula>
    </cfRule>
  </conditionalFormatting>
  <conditionalFormatting sqref="V316">
    <cfRule type="cellIs" dxfId="3235" priority="322" operator="equal">
      <formula>2</formula>
    </cfRule>
  </conditionalFormatting>
  <conditionalFormatting sqref="V316">
    <cfRule type="cellIs" dxfId="3234" priority="321" operator="equal">
      <formula>3</formula>
    </cfRule>
  </conditionalFormatting>
  <conditionalFormatting sqref="V322:V325">
    <cfRule type="beginsWith" dxfId="3233" priority="316" operator="beginsWith" text="S">
      <formula>LEFT(V322,LEN("S"))="S"</formula>
    </cfRule>
    <cfRule type="containsText" dxfId="3232" priority="317" operator="containsText" text="D">
      <formula>NOT(ISERROR(SEARCH("D",V322)))</formula>
    </cfRule>
    <cfRule type="cellIs" dxfId="3231" priority="318" operator="equal">
      <formula>1</formula>
    </cfRule>
  </conditionalFormatting>
  <conditionalFormatting sqref="V322:V325">
    <cfRule type="expression" dxfId="3230" priority="319">
      <formula>$E322="sob"</formula>
    </cfRule>
    <cfRule type="expression" dxfId="3229" priority="320">
      <formula>$E322="nie"</formula>
    </cfRule>
  </conditionalFormatting>
  <conditionalFormatting sqref="V322:V325">
    <cfRule type="timePeriod" dxfId="3228" priority="315" timePeriod="today">
      <formula>FLOOR(V322,1)=TODAY()</formula>
    </cfRule>
  </conditionalFormatting>
  <conditionalFormatting sqref="V322:V325">
    <cfRule type="cellIs" dxfId="3227" priority="314" operator="equal">
      <formula>2</formula>
    </cfRule>
  </conditionalFormatting>
  <conditionalFormatting sqref="V322:V325">
    <cfRule type="cellIs" dxfId="3226" priority="313" operator="equal">
      <formula>3</formula>
    </cfRule>
  </conditionalFormatting>
  <conditionalFormatting sqref="M316">
    <cfRule type="beginsWith" dxfId="3225" priority="308" operator="beginsWith" text="S">
      <formula>LEFT(M316,LEN("S"))="S"</formula>
    </cfRule>
    <cfRule type="containsText" dxfId="3224" priority="309" operator="containsText" text="D">
      <formula>NOT(ISERROR(SEARCH("D",M316)))</formula>
    </cfRule>
    <cfRule type="cellIs" dxfId="3223" priority="310" operator="equal">
      <formula>1</formula>
    </cfRule>
  </conditionalFormatting>
  <conditionalFormatting sqref="M316">
    <cfRule type="expression" dxfId="3222" priority="311">
      <formula>$E316="sob"</formula>
    </cfRule>
    <cfRule type="expression" dxfId="3221" priority="312">
      <formula>$E316="nie"</formula>
    </cfRule>
  </conditionalFormatting>
  <conditionalFormatting sqref="M316">
    <cfRule type="timePeriod" dxfId="3220" priority="307" timePeriod="today">
      <formula>FLOOR(M316,1)=TODAY()</formula>
    </cfRule>
  </conditionalFormatting>
  <conditionalFormatting sqref="M316">
    <cfRule type="cellIs" dxfId="3219" priority="306" operator="equal">
      <formula>2</formula>
    </cfRule>
  </conditionalFormatting>
  <conditionalFormatting sqref="M316">
    <cfRule type="cellIs" dxfId="3218" priority="305" operator="equal">
      <formula>3</formula>
    </cfRule>
  </conditionalFormatting>
  <conditionalFormatting sqref="AD332">
    <cfRule type="beginsWith" dxfId="3217" priority="300" operator="beginsWith" text="S">
      <formula>LEFT(AD332,LEN("S"))="S"</formula>
    </cfRule>
    <cfRule type="containsText" dxfId="3216" priority="301" operator="containsText" text="D">
      <formula>NOT(ISERROR(SEARCH("D",AD332)))</formula>
    </cfRule>
    <cfRule type="cellIs" dxfId="3215" priority="302" operator="equal">
      <formula>1</formula>
    </cfRule>
  </conditionalFormatting>
  <conditionalFormatting sqref="AD332">
    <cfRule type="expression" dxfId="3214" priority="303">
      <formula>$E332="sob"</formula>
    </cfRule>
    <cfRule type="expression" dxfId="3213" priority="304">
      <formula>$E332="nie"</formula>
    </cfRule>
  </conditionalFormatting>
  <conditionalFormatting sqref="AD332">
    <cfRule type="timePeriod" dxfId="3212" priority="299" timePeriod="today">
      <formula>FLOOR(AD332,1)=TODAY()</formula>
    </cfRule>
  </conditionalFormatting>
  <conditionalFormatting sqref="AD332">
    <cfRule type="cellIs" dxfId="3211" priority="298" operator="equal">
      <formula>2</formula>
    </cfRule>
  </conditionalFormatting>
  <conditionalFormatting sqref="AD332">
    <cfRule type="cellIs" dxfId="3210" priority="297" operator="equal">
      <formula>3</formula>
    </cfRule>
  </conditionalFormatting>
  <conditionalFormatting sqref="AD335:AD339">
    <cfRule type="beginsWith" dxfId="3209" priority="292" operator="beginsWith" text="S">
      <formula>LEFT(AD335,LEN("S"))="S"</formula>
    </cfRule>
    <cfRule type="containsText" dxfId="3208" priority="293" operator="containsText" text="D">
      <formula>NOT(ISERROR(SEARCH("D",AD335)))</formula>
    </cfRule>
    <cfRule type="cellIs" dxfId="3207" priority="294" operator="equal">
      <formula>1</formula>
    </cfRule>
  </conditionalFormatting>
  <conditionalFormatting sqref="AD335:AD339">
    <cfRule type="expression" dxfId="3206" priority="295">
      <formula>$E335="sob"</formula>
    </cfRule>
    <cfRule type="expression" dxfId="3205" priority="296">
      <formula>$E335="nie"</formula>
    </cfRule>
  </conditionalFormatting>
  <conditionalFormatting sqref="AD335:AD339">
    <cfRule type="timePeriod" dxfId="3204" priority="291" timePeriod="today">
      <formula>FLOOR(AD335,1)=TODAY()</formula>
    </cfRule>
  </conditionalFormatting>
  <conditionalFormatting sqref="AD335:AD339">
    <cfRule type="cellIs" dxfId="3203" priority="290" operator="equal">
      <formula>2</formula>
    </cfRule>
  </conditionalFormatting>
  <conditionalFormatting sqref="AD335:AD339">
    <cfRule type="cellIs" dxfId="3202" priority="289" operator="equal">
      <formula>3</formula>
    </cfRule>
  </conditionalFormatting>
  <conditionalFormatting sqref="AD342:AD346">
    <cfRule type="beginsWith" dxfId="3201" priority="284" operator="beginsWith" text="S">
      <formula>LEFT(AD342,LEN("S"))="S"</formula>
    </cfRule>
    <cfRule type="containsText" dxfId="3200" priority="285" operator="containsText" text="D">
      <formula>NOT(ISERROR(SEARCH("D",AD342)))</formula>
    </cfRule>
    <cfRule type="cellIs" dxfId="3199" priority="286" operator="equal">
      <formula>1</formula>
    </cfRule>
  </conditionalFormatting>
  <conditionalFormatting sqref="AD342:AD346">
    <cfRule type="expression" dxfId="3198" priority="287">
      <formula>$E342="sob"</formula>
    </cfRule>
    <cfRule type="expression" dxfId="3197" priority="288">
      <formula>$E342="nie"</formula>
    </cfRule>
  </conditionalFormatting>
  <conditionalFormatting sqref="AD342:AD346">
    <cfRule type="timePeriod" dxfId="3196" priority="283" timePeriod="today">
      <formula>FLOOR(AD342,1)=TODAY()</formula>
    </cfRule>
  </conditionalFormatting>
  <conditionalFormatting sqref="AD342:AD346">
    <cfRule type="cellIs" dxfId="3195" priority="282" operator="equal">
      <formula>2</formula>
    </cfRule>
  </conditionalFormatting>
  <conditionalFormatting sqref="AD342:AD346">
    <cfRule type="cellIs" dxfId="3194" priority="281" operator="equal">
      <formula>3</formula>
    </cfRule>
  </conditionalFormatting>
  <conditionalFormatting sqref="AD349:AD353">
    <cfRule type="beginsWith" dxfId="3193" priority="276" operator="beginsWith" text="S">
      <formula>LEFT(AD349,LEN("S"))="S"</formula>
    </cfRule>
    <cfRule type="containsText" dxfId="3192" priority="277" operator="containsText" text="D">
      <formula>NOT(ISERROR(SEARCH("D",AD349)))</formula>
    </cfRule>
    <cfRule type="cellIs" dxfId="3191" priority="278" operator="equal">
      <formula>1</formula>
    </cfRule>
  </conditionalFormatting>
  <conditionalFormatting sqref="AD349:AD353">
    <cfRule type="expression" dxfId="3190" priority="279">
      <formula>$E349="sob"</formula>
    </cfRule>
    <cfRule type="expression" dxfId="3189" priority="280">
      <formula>$E349="nie"</formula>
    </cfRule>
  </conditionalFormatting>
  <conditionalFormatting sqref="AD349:AD353">
    <cfRule type="timePeriod" dxfId="3188" priority="275" timePeriod="today">
      <formula>FLOOR(AD349,1)=TODAY()</formula>
    </cfRule>
  </conditionalFormatting>
  <conditionalFormatting sqref="AD349:AD353">
    <cfRule type="cellIs" dxfId="3187" priority="274" operator="equal">
      <formula>2</formula>
    </cfRule>
  </conditionalFormatting>
  <conditionalFormatting sqref="AD349:AD353">
    <cfRule type="cellIs" dxfId="3186" priority="273" operator="equal">
      <formula>3</formula>
    </cfRule>
  </conditionalFormatting>
  <conditionalFormatting sqref="AD356:AD360">
    <cfRule type="beginsWith" dxfId="3185" priority="268" operator="beginsWith" text="S">
      <formula>LEFT(AD356,LEN("S"))="S"</formula>
    </cfRule>
    <cfRule type="containsText" dxfId="3184" priority="269" operator="containsText" text="D">
      <formula>NOT(ISERROR(SEARCH("D",AD356)))</formula>
    </cfRule>
    <cfRule type="cellIs" dxfId="3183" priority="270" operator="equal">
      <formula>1</formula>
    </cfRule>
  </conditionalFormatting>
  <conditionalFormatting sqref="AD356:AD360">
    <cfRule type="expression" dxfId="3182" priority="271">
      <formula>$E356="sob"</formula>
    </cfRule>
    <cfRule type="expression" dxfId="3181" priority="272">
      <formula>$E356="nie"</formula>
    </cfRule>
  </conditionalFormatting>
  <conditionalFormatting sqref="AD356:AD360">
    <cfRule type="timePeriod" dxfId="3180" priority="267" timePeriod="today">
      <formula>FLOOR(AD356,1)=TODAY()</formula>
    </cfRule>
  </conditionalFormatting>
  <conditionalFormatting sqref="AD356:AD360">
    <cfRule type="cellIs" dxfId="3179" priority="266" operator="equal">
      <formula>2</formula>
    </cfRule>
  </conditionalFormatting>
  <conditionalFormatting sqref="AD356:AD360">
    <cfRule type="cellIs" dxfId="3178" priority="265" operator="equal">
      <formula>3</formula>
    </cfRule>
  </conditionalFormatting>
  <conditionalFormatting sqref="V321">
    <cfRule type="beginsWith" dxfId="3177" priority="260" operator="beginsWith" text="S">
      <formula>LEFT(V321,LEN("S"))="S"</formula>
    </cfRule>
    <cfRule type="containsText" dxfId="3176" priority="261" operator="containsText" text="D">
      <formula>NOT(ISERROR(SEARCH("D",V321)))</formula>
    </cfRule>
    <cfRule type="cellIs" dxfId="3175" priority="262" operator="equal">
      <formula>1</formula>
    </cfRule>
  </conditionalFormatting>
  <conditionalFormatting sqref="V321">
    <cfRule type="expression" dxfId="3174" priority="263">
      <formula>$E321="sob"</formula>
    </cfRule>
    <cfRule type="expression" dxfId="3173" priority="264">
      <formula>$E321="nie"</formula>
    </cfRule>
  </conditionalFormatting>
  <conditionalFormatting sqref="V321">
    <cfRule type="timePeriod" dxfId="3172" priority="259" timePeriod="today">
      <formula>FLOOR(V321,1)=TODAY()</formula>
    </cfRule>
  </conditionalFormatting>
  <conditionalFormatting sqref="V321">
    <cfRule type="cellIs" dxfId="3171" priority="258" operator="equal">
      <formula>2</formula>
    </cfRule>
  </conditionalFormatting>
  <conditionalFormatting sqref="V321">
    <cfRule type="cellIs" dxfId="3170" priority="257" operator="equal">
      <formula>3</formula>
    </cfRule>
  </conditionalFormatting>
  <conditionalFormatting sqref="V330:V332">
    <cfRule type="beginsWith" dxfId="3169" priority="252" operator="beginsWith" text="S">
      <formula>LEFT(V330,LEN("S"))="S"</formula>
    </cfRule>
    <cfRule type="containsText" dxfId="3168" priority="253" operator="containsText" text="D">
      <formula>NOT(ISERROR(SEARCH("D",V330)))</formula>
    </cfRule>
    <cfRule type="cellIs" dxfId="3167" priority="254" operator="equal">
      <formula>1</formula>
    </cfRule>
  </conditionalFormatting>
  <conditionalFormatting sqref="V330:V332">
    <cfRule type="expression" dxfId="3166" priority="255">
      <formula>$E330="sob"</formula>
    </cfRule>
    <cfRule type="expression" dxfId="3165" priority="256">
      <formula>$E330="nie"</formula>
    </cfRule>
  </conditionalFormatting>
  <conditionalFormatting sqref="V330:V332">
    <cfRule type="timePeriod" dxfId="3164" priority="251" timePeriod="today">
      <formula>FLOOR(V330,1)=TODAY()</formula>
    </cfRule>
  </conditionalFormatting>
  <conditionalFormatting sqref="V330:V332">
    <cfRule type="cellIs" dxfId="3163" priority="250" operator="equal">
      <formula>2</formula>
    </cfRule>
  </conditionalFormatting>
  <conditionalFormatting sqref="V330:V332">
    <cfRule type="cellIs" dxfId="3162" priority="249" operator="equal">
      <formula>3</formula>
    </cfRule>
  </conditionalFormatting>
  <conditionalFormatting sqref="V328">
    <cfRule type="beginsWith" dxfId="3161" priority="244" operator="beginsWith" text="S">
      <formula>LEFT(V328,LEN("S"))="S"</formula>
    </cfRule>
    <cfRule type="containsText" dxfId="3160" priority="245" operator="containsText" text="D">
      <formula>NOT(ISERROR(SEARCH("D",V328)))</formula>
    </cfRule>
    <cfRule type="cellIs" dxfId="3159" priority="246" operator="equal">
      <formula>1</formula>
    </cfRule>
  </conditionalFormatting>
  <conditionalFormatting sqref="V328">
    <cfRule type="expression" dxfId="3158" priority="247">
      <formula>$E328="sob"</formula>
    </cfRule>
    <cfRule type="expression" dxfId="3157" priority="248">
      <formula>$E328="nie"</formula>
    </cfRule>
  </conditionalFormatting>
  <conditionalFormatting sqref="V328">
    <cfRule type="timePeriod" dxfId="3156" priority="243" timePeriod="today">
      <formula>FLOOR(V328,1)=TODAY()</formula>
    </cfRule>
  </conditionalFormatting>
  <conditionalFormatting sqref="V328">
    <cfRule type="cellIs" dxfId="3155" priority="242" operator="equal">
      <formula>2</formula>
    </cfRule>
  </conditionalFormatting>
  <conditionalFormatting sqref="V328">
    <cfRule type="cellIs" dxfId="3154" priority="241" operator="equal">
      <formula>3</formula>
    </cfRule>
  </conditionalFormatting>
  <conditionalFormatting sqref="V329">
    <cfRule type="beginsWith" dxfId="3153" priority="236" operator="beginsWith" text="S">
      <formula>LEFT(V329,LEN("S"))="S"</formula>
    </cfRule>
    <cfRule type="containsText" dxfId="3152" priority="237" operator="containsText" text="D">
      <formula>NOT(ISERROR(SEARCH("D",V329)))</formula>
    </cfRule>
    <cfRule type="cellIs" dxfId="3151" priority="238" operator="equal">
      <formula>1</formula>
    </cfRule>
  </conditionalFormatting>
  <conditionalFormatting sqref="V329">
    <cfRule type="expression" dxfId="3150" priority="239">
      <formula>$E329="sob"</formula>
    </cfRule>
    <cfRule type="expression" dxfId="3149" priority="240">
      <formula>$E329="nie"</formula>
    </cfRule>
  </conditionalFormatting>
  <conditionalFormatting sqref="V329">
    <cfRule type="timePeriod" dxfId="3148" priority="235" timePeriod="today">
      <formula>FLOOR(V329,1)=TODAY()</formula>
    </cfRule>
  </conditionalFormatting>
  <conditionalFormatting sqref="V329">
    <cfRule type="cellIs" dxfId="3147" priority="234" operator="equal">
      <formula>2</formula>
    </cfRule>
  </conditionalFormatting>
  <conditionalFormatting sqref="V329">
    <cfRule type="cellIs" dxfId="3146" priority="233" operator="equal">
      <formula>3</formula>
    </cfRule>
  </conditionalFormatting>
  <conditionalFormatting sqref="V336">
    <cfRule type="beginsWith" dxfId="3145" priority="228" operator="beginsWith" text="S">
      <formula>LEFT(V336,LEN("S"))="S"</formula>
    </cfRule>
    <cfRule type="containsText" dxfId="3144" priority="229" operator="containsText" text="D">
      <formula>NOT(ISERROR(SEARCH("D",V336)))</formula>
    </cfRule>
    <cfRule type="cellIs" dxfId="3143" priority="230" operator="equal">
      <formula>1</formula>
    </cfRule>
  </conditionalFormatting>
  <conditionalFormatting sqref="V336">
    <cfRule type="expression" dxfId="3142" priority="231">
      <formula>$E336="sob"</formula>
    </cfRule>
    <cfRule type="expression" dxfId="3141" priority="232">
      <formula>$E336="nie"</formula>
    </cfRule>
  </conditionalFormatting>
  <conditionalFormatting sqref="V336">
    <cfRule type="timePeriod" dxfId="3140" priority="227" timePeriod="today">
      <formula>FLOOR(V336,1)=TODAY()</formula>
    </cfRule>
  </conditionalFormatting>
  <conditionalFormatting sqref="V336">
    <cfRule type="cellIs" dxfId="3139" priority="226" operator="equal">
      <formula>2</formula>
    </cfRule>
  </conditionalFormatting>
  <conditionalFormatting sqref="V336">
    <cfRule type="cellIs" dxfId="3138" priority="225" operator="equal">
      <formula>3</formula>
    </cfRule>
  </conditionalFormatting>
  <conditionalFormatting sqref="V338:V339">
    <cfRule type="beginsWith" dxfId="3137" priority="220" operator="beginsWith" text="S">
      <formula>LEFT(V338,LEN("S"))="S"</formula>
    </cfRule>
    <cfRule type="containsText" dxfId="3136" priority="221" operator="containsText" text="D">
      <formula>NOT(ISERROR(SEARCH("D",V338)))</formula>
    </cfRule>
    <cfRule type="cellIs" dxfId="3135" priority="222" operator="equal">
      <formula>1</formula>
    </cfRule>
  </conditionalFormatting>
  <conditionalFormatting sqref="V338:V339">
    <cfRule type="expression" dxfId="3134" priority="223">
      <formula>$E338="sob"</formula>
    </cfRule>
    <cfRule type="expression" dxfId="3133" priority="224">
      <formula>$E338="nie"</formula>
    </cfRule>
  </conditionalFormatting>
  <conditionalFormatting sqref="V338:V339">
    <cfRule type="timePeriod" dxfId="3132" priority="219" timePeriod="today">
      <formula>FLOOR(V338,1)=TODAY()</formula>
    </cfRule>
  </conditionalFormatting>
  <conditionalFormatting sqref="V338:V339">
    <cfRule type="cellIs" dxfId="3131" priority="218" operator="equal">
      <formula>2</formula>
    </cfRule>
  </conditionalFormatting>
  <conditionalFormatting sqref="V338:V339">
    <cfRule type="cellIs" dxfId="3130" priority="217" operator="equal">
      <formula>3</formula>
    </cfRule>
  </conditionalFormatting>
  <conditionalFormatting sqref="U332">
    <cfRule type="beginsWith" dxfId="3129" priority="212" operator="beginsWith" text="S">
      <formula>LEFT(U332,LEN("S"))="S"</formula>
    </cfRule>
    <cfRule type="containsText" dxfId="3128" priority="213" operator="containsText" text="D">
      <formula>NOT(ISERROR(SEARCH("D",U332)))</formula>
    </cfRule>
    <cfRule type="cellIs" dxfId="3127" priority="214" operator="equal">
      <formula>1</formula>
    </cfRule>
  </conditionalFormatting>
  <conditionalFormatting sqref="U332">
    <cfRule type="expression" dxfId="3126" priority="215">
      <formula>$E332="sob"</formula>
    </cfRule>
    <cfRule type="expression" dxfId="3125" priority="216">
      <formula>$E332="nie"</formula>
    </cfRule>
  </conditionalFormatting>
  <conditionalFormatting sqref="U332">
    <cfRule type="timePeriod" dxfId="3124" priority="211" timePeriod="today">
      <formula>FLOOR(U332,1)=TODAY()</formula>
    </cfRule>
  </conditionalFormatting>
  <conditionalFormatting sqref="U332">
    <cfRule type="cellIs" dxfId="3123" priority="210" operator="equal">
      <formula>2</formula>
    </cfRule>
  </conditionalFormatting>
  <conditionalFormatting sqref="U332">
    <cfRule type="cellIs" dxfId="3122" priority="209" operator="equal">
      <formula>3</formula>
    </cfRule>
  </conditionalFormatting>
  <conditionalFormatting sqref="U365">
    <cfRule type="beginsWith" dxfId="3121" priority="204" operator="beginsWith" text="S">
      <formula>LEFT(U365,LEN("S"))="S"</formula>
    </cfRule>
    <cfRule type="containsText" dxfId="3120" priority="205" operator="containsText" text="D">
      <formula>NOT(ISERROR(SEARCH("D",U365)))</formula>
    </cfRule>
    <cfRule type="cellIs" dxfId="3119" priority="206" operator="equal">
      <formula>1</formula>
    </cfRule>
  </conditionalFormatting>
  <conditionalFormatting sqref="U365">
    <cfRule type="expression" dxfId="3118" priority="207">
      <formula>$E365="sob"</formula>
    </cfRule>
    <cfRule type="expression" dxfId="3117" priority="208">
      <formula>$E365="nie"</formula>
    </cfRule>
  </conditionalFormatting>
  <conditionalFormatting sqref="U365">
    <cfRule type="timePeriod" dxfId="3116" priority="203" timePeriod="today">
      <formula>FLOOR(U365,1)=TODAY()</formula>
    </cfRule>
  </conditionalFormatting>
  <conditionalFormatting sqref="U365">
    <cfRule type="cellIs" dxfId="3115" priority="202" operator="equal">
      <formula>2</formula>
    </cfRule>
  </conditionalFormatting>
  <conditionalFormatting sqref="U365">
    <cfRule type="cellIs" dxfId="3114" priority="201" operator="equal">
      <formula>3</formula>
    </cfRule>
  </conditionalFormatting>
  <conditionalFormatting sqref="U366">
    <cfRule type="beginsWith" dxfId="3113" priority="196" operator="beginsWith" text="S">
      <formula>LEFT(U366,LEN("S"))="S"</formula>
    </cfRule>
    <cfRule type="containsText" dxfId="3112" priority="197" operator="containsText" text="D">
      <formula>NOT(ISERROR(SEARCH("D",U366)))</formula>
    </cfRule>
    <cfRule type="cellIs" dxfId="3111" priority="198" operator="equal">
      <formula>1</formula>
    </cfRule>
  </conditionalFormatting>
  <conditionalFormatting sqref="U366">
    <cfRule type="expression" dxfId="3110" priority="199">
      <formula>$E367="sob"</formula>
    </cfRule>
    <cfRule type="expression" dxfId="3109" priority="200">
      <formula>$E367="nie"</formula>
    </cfRule>
  </conditionalFormatting>
  <conditionalFormatting sqref="U366">
    <cfRule type="timePeriod" dxfId="3108" priority="195" timePeriod="today">
      <formula>FLOOR(U366,1)=TODAY()</formula>
    </cfRule>
  </conditionalFormatting>
  <conditionalFormatting sqref="U366">
    <cfRule type="cellIs" dxfId="3107" priority="194" operator="equal">
      <formula>2</formula>
    </cfRule>
  </conditionalFormatting>
  <conditionalFormatting sqref="U366">
    <cfRule type="cellIs" dxfId="3106" priority="193" operator="equal">
      <formula>3</formula>
    </cfRule>
  </conditionalFormatting>
  <conditionalFormatting sqref="X365">
    <cfRule type="beginsWith" dxfId="3105" priority="188" operator="beginsWith" text="S">
      <formula>LEFT(X365,LEN("S"))="S"</formula>
    </cfRule>
    <cfRule type="containsText" dxfId="3104" priority="189" operator="containsText" text="D">
      <formula>NOT(ISERROR(SEARCH("D",X365)))</formula>
    </cfRule>
    <cfRule type="cellIs" dxfId="3103" priority="190" operator="equal">
      <formula>1</formula>
    </cfRule>
  </conditionalFormatting>
  <conditionalFormatting sqref="X365">
    <cfRule type="expression" dxfId="3102" priority="191">
      <formula>$E365="sob"</formula>
    </cfRule>
    <cfRule type="expression" dxfId="3101" priority="192">
      <formula>$E365="nie"</formula>
    </cfRule>
  </conditionalFormatting>
  <conditionalFormatting sqref="X365">
    <cfRule type="timePeriod" dxfId="3100" priority="187" timePeriod="today">
      <formula>FLOOR(X365,1)=TODAY()</formula>
    </cfRule>
  </conditionalFormatting>
  <conditionalFormatting sqref="X365">
    <cfRule type="cellIs" dxfId="3099" priority="186" operator="equal">
      <formula>2</formula>
    </cfRule>
  </conditionalFormatting>
  <conditionalFormatting sqref="X365">
    <cfRule type="cellIs" dxfId="3098" priority="185" operator="equal">
      <formula>3</formula>
    </cfRule>
  </conditionalFormatting>
  <conditionalFormatting sqref="X366">
    <cfRule type="beginsWith" dxfId="3097" priority="180" operator="beginsWith" text="S">
      <formula>LEFT(X366,LEN("S"))="S"</formula>
    </cfRule>
    <cfRule type="containsText" dxfId="3096" priority="181" operator="containsText" text="D">
      <formula>NOT(ISERROR(SEARCH("D",X366)))</formula>
    </cfRule>
    <cfRule type="cellIs" dxfId="3095" priority="182" operator="equal">
      <formula>1</formula>
    </cfRule>
  </conditionalFormatting>
  <conditionalFormatting sqref="X366">
    <cfRule type="expression" dxfId="3094" priority="183">
      <formula>$E366="sob"</formula>
    </cfRule>
    <cfRule type="expression" dxfId="3093" priority="184">
      <formula>$E366="nie"</formula>
    </cfRule>
  </conditionalFormatting>
  <conditionalFormatting sqref="X366">
    <cfRule type="timePeriod" dxfId="3092" priority="179" timePeriod="today">
      <formula>FLOOR(X366,1)=TODAY()</formula>
    </cfRule>
  </conditionalFormatting>
  <conditionalFormatting sqref="X366">
    <cfRule type="cellIs" dxfId="3091" priority="178" operator="equal">
      <formula>2</formula>
    </cfRule>
  </conditionalFormatting>
  <conditionalFormatting sqref="X366">
    <cfRule type="cellIs" dxfId="3090" priority="177" operator="equal">
      <formula>3</formula>
    </cfRule>
  </conditionalFormatting>
  <conditionalFormatting sqref="X367">
    <cfRule type="beginsWith" dxfId="3089" priority="172" operator="beginsWith" text="S">
      <formula>LEFT(X367,LEN("S"))="S"</formula>
    </cfRule>
    <cfRule type="containsText" dxfId="3088" priority="173" operator="containsText" text="D">
      <formula>NOT(ISERROR(SEARCH("D",X367)))</formula>
    </cfRule>
    <cfRule type="cellIs" dxfId="3087" priority="174" operator="equal">
      <formula>1</formula>
    </cfRule>
  </conditionalFormatting>
  <conditionalFormatting sqref="X367">
    <cfRule type="expression" dxfId="3086" priority="175">
      <formula>$E367="sob"</formula>
    </cfRule>
    <cfRule type="expression" dxfId="3085" priority="176">
      <formula>$E367="nie"</formula>
    </cfRule>
  </conditionalFormatting>
  <conditionalFormatting sqref="X367">
    <cfRule type="timePeriod" dxfId="3084" priority="171" timePeriod="today">
      <formula>FLOOR(X367,1)=TODAY()</formula>
    </cfRule>
  </conditionalFormatting>
  <conditionalFormatting sqref="X367">
    <cfRule type="cellIs" dxfId="3083" priority="170" operator="equal">
      <formula>2</formula>
    </cfRule>
  </conditionalFormatting>
  <conditionalFormatting sqref="X367">
    <cfRule type="cellIs" dxfId="3082" priority="169" operator="equal">
      <formula>3</formula>
    </cfRule>
  </conditionalFormatting>
  <conditionalFormatting sqref="V335">
    <cfRule type="beginsWith" dxfId="3081" priority="164" operator="beginsWith" text="S">
      <formula>LEFT(V335,LEN("S"))="S"</formula>
    </cfRule>
    <cfRule type="containsText" dxfId="3080" priority="165" operator="containsText" text="D">
      <formula>NOT(ISERROR(SEARCH("D",V335)))</formula>
    </cfRule>
    <cfRule type="cellIs" dxfId="3079" priority="166" operator="equal">
      <formula>1</formula>
    </cfRule>
  </conditionalFormatting>
  <conditionalFormatting sqref="V335">
    <cfRule type="expression" dxfId="3078" priority="167">
      <formula>$E335="sob"</formula>
    </cfRule>
    <cfRule type="expression" dxfId="3077" priority="168">
      <formula>$E335="nie"</formula>
    </cfRule>
  </conditionalFormatting>
  <conditionalFormatting sqref="V335">
    <cfRule type="timePeriod" dxfId="3076" priority="163" timePeriod="today">
      <formula>FLOOR(V335,1)=TODAY()</formula>
    </cfRule>
  </conditionalFormatting>
  <conditionalFormatting sqref="V335">
    <cfRule type="cellIs" dxfId="3075" priority="162" operator="equal">
      <formula>2</formula>
    </cfRule>
  </conditionalFormatting>
  <conditionalFormatting sqref="V335">
    <cfRule type="cellIs" dxfId="3074" priority="161" operator="equal">
      <formula>3</formula>
    </cfRule>
  </conditionalFormatting>
  <conditionalFormatting sqref="V337">
    <cfRule type="beginsWith" dxfId="3073" priority="156" operator="beginsWith" text="S">
      <formula>LEFT(V337,LEN("S"))="S"</formula>
    </cfRule>
    <cfRule type="containsText" dxfId="3072" priority="157" operator="containsText" text="D">
      <formula>NOT(ISERROR(SEARCH("D",V337)))</formula>
    </cfRule>
    <cfRule type="cellIs" dxfId="3071" priority="158" operator="equal">
      <formula>1</formula>
    </cfRule>
  </conditionalFormatting>
  <conditionalFormatting sqref="V337">
    <cfRule type="expression" dxfId="3070" priority="159">
      <formula>$E337="sob"</formula>
    </cfRule>
    <cfRule type="expression" dxfId="3069" priority="160">
      <formula>$E337="nie"</formula>
    </cfRule>
  </conditionalFormatting>
  <conditionalFormatting sqref="V337">
    <cfRule type="timePeriod" dxfId="3068" priority="155" timePeriod="today">
      <formula>FLOOR(V337,1)=TODAY()</formula>
    </cfRule>
  </conditionalFormatting>
  <conditionalFormatting sqref="V337">
    <cfRule type="cellIs" dxfId="3067" priority="154" operator="equal">
      <formula>2</formula>
    </cfRule>
  </conditionalFormatting>
  <conditionalFormatting sqref="V337">
    <cfRule type="cellIs" dxfId="3066" priority="153" operator="equal">
      <formula>3</formula>
    </cfRule>
  </conditionalFormatting>
  <conditionalFormatting sqref="J342">
    <cfRule type="beginsWith" dxfId="3065" priority="148" operator="beginsWith" text="S">
      <formula>LEFT(J342,LEN("S"))="S"</formula>
    </cfRule>
    <cfRule type="containsText" dxfId="3064" priority="149" operator="containsText" text="D">
      <formula>NOT(ISERROR(SEARCH("D",J342)))</formula>
    </cfRule>
    <cfRule type="cellIs" dxfId="3063" priority="150" operator="equal">
      <formula>1</formula>
    </cfRule>
  </conditionalFormatting>
  <conditionalFormatting sqref="J342">
    <cfRule type="expression" dxfId="3062" priority="151">
      <formula>$E342="sob"</formula>
    </cfRule>
    <cfRule type="expression" dxfId="3061" priority="152">
      <formula>$E342="nie"</formula>
    </cfRule>
  </conditionalFormatting>
  <conditionalFormatting sqref="J342">
    <cfRule type="timePeriod" dxfId="3060" priority="147" timePeriod="today">
      <formula>FLOOR(J342,1)=TODAY()</formula>
    </cfRule>
  </conditionalFormatting>
  <conditionalFormatting sqref="J342">
    <cfRule type="cellIs" dxfId="3059" priority="146" operator="equal">
      <formula>2</formula>
    </cfRule>
  </conditionalFormatting>
  <conditionalFormatting sqref="J342">
    <cfRule type="cellIs" dxfId="3058" priority="145" operator="equal">
      <formula>3</formula>
    </cfRule>
  </conditionalFormatting>
  <conditionalFormatting sqref="V343">
    <cfRule type="beginsWith" dxfId="3057" priority="140" operator="beginsWith" text="S">
      <formula>LEFT(V343,LEN("S"))="S"</formula>
    </cfRule>
    <cfRule type="containsText" dxfId="3056" priority="141" operator="containsText" text="D">
      <formula>NOT(ISERROR(SEARCH("D",V343)))</formula>
    </cfRule>
    <cfRule type="cellIs" dxfId="3055" priority="142" operator="equal">
      <formula>1</formula>
    </cfRule>
  </conditionalFormatting>
  <conditionalFormatting sqref="V343">
    <cfRule type="expression" dxfId="3054" priority="143">
      <formula>$E343="sob"</formula>
    </cfRule>
    <cfRule type="expression" dxfId="3053" priority="144">
      <formula>$E343="nie"</formula>
    </cfRule>
  </conditionalFormatting>
  <conditionalFormatting sqref="V343">
    <cfRule type="timePeriod" dxfId="3052" priority="139" timePeriod="today">
      <formula>FLOOR(V343,1)=TODAY()</formula>
    </cfRule>
  </conditionalFormatting>
  <conditionalFormatting sqref="V343">
    <cfRule type="cellIs" dxfId="3051" priority="138" operator="equal">
      <formula>2</formula>
    </cfRule>
  </conditionalFormatting>
  <conditionalFormatting sqref="V343">
    <cfRule type="cellIs" dxfId="3050" priority="137" operator="equal">
      <formula>3</formula>
    </cfRule>
  </conditionalFormatting>
  <conditionalFormatting sqref="V345:V346">
    <cfRule type="beginsWith" dxfId="3049" priority="132" operator="beginsWith" text="S">
      <formula>LEFT(V345,LEN("S"))="S"</formula>
    </cfRule>
    <cfRule type="containsText" dxfId="3048" priority="133" operator="containsText" text="D">
      <formula>NOT(ISERROR(SEARCH("D",V345)))</formula>
    </cfRule>
    <cfRule type="cellIs" dxfId="3047" priority="134" operator="equal">
      <formula>1</formula>
    </cfRule>
  </conditionalFormatting>
  <conditionalFormatting sqref="V345:V346">
    <cfRule type="expression" dxfId="3046" priority="135">
      <formula>$E345="sob"</formula>
    </cfRule>
    <cfRule type="expression" dxfId="3045" priority="136">
      <formula>$E345="nie"</formula>
    </cfRule>
  </conditionalFormatting>
  <conditionalFormatting sqref="V345:V346">
    <cfRule type="timePeriod" dxfId="3044" priority="131" timePeriod="today">
      <formula>FLOOR(V345,1)=TODAY()</formula>
    </cfRule>
  </conditionalFormatting>
  <conditionalFormatting sqref="V345:V346">
    <cfRule type="cellIs" dxfId="3043" priority="130" operator="equal">
      <formula>2</formula>
    </cfRule>
  </conditionalFormatting>
  <conditionalFormatting sqref="V345:V346">
    <cfRule type="cellIs" dxfId="3042" priority="129" operator="equal">
      <formula>3</formula>
    </cfRule>
  </conditionalFormatting>
  <conditionalFormatting sqref="V342">
    <cfRule type="beginsWith" dxfId="3041" priority="124" operator="beginsWith" text="S">
      <formula>LEFT(V342,LEN("S"))="S"</formula>
    </cfRule>
    <cfRule type="containsText" dxfId="3040" priority="125" operator="containsText" text="D">
      <formula>NOT(ISERROR(SEARCH("D",V342)))</formula>
    </cfRule>
    <cfRule type="cellIs" dxfId="3039" priority="126" operator="equal">
      <formula>1</formula>
    </cfRule>
  </conditionalFormatting>
  <conditionalFormatting sqref="V342">
    <cfRule type="expression" dxfId="3038" priority="127">
      <formula>$E342="sob"</formula>
    </cfRule>
    <cfRule type="expression" dxfId="3037" priority="128">
      <formula>$E342="nie"</formula>
    </cfRule>
  </conditionalFormatting>
  <conditionalFormatting sqref="V342">
    <cfRule type="timePeriod" dxfId="3036" priority="123" timePeriod="today">
      <formula>FLOOR(V342,1)=TODAY()</formula>
    </cfRule>
  </conditionalFormatting>
  <conditionalFormatting sqref="V342">
    <cfRule type="cellIs" dxfId="3035" priority="122" operator="equal">
      <formula>2</formula>
    </cfRule>
  </conditionalFormatting>
  <conditionalFormatting sqref="V342">
    <cfRule type="cellIs" dxfId="3034" priority="121" operator="equal">
      <formula>3</formula>
    </cfRule>
  </conditionalFormatting>
  <conditionalFormatting sqref="M356:M359">
    <cfRule type="beginsWith" dxfId="3033" priority="116" operator="beginsWith" text="S">
      <formula>LEFT(M356,LEN("S"))="S"</formula>
    </cfRule>
    <cfRule type="containsText" dxfId="3032" priority="117" operator="containsText" text="D">
      <formula>NOT(ISERROR(SEARCH("D",M356)))</formula>
    </cfRule>
    <cfRule type="cellIs" dxfId="3031" priority="118" operator="equal">
      <formula>1</formula>
    </cfRule>
  </conditionalFormatting>
  <conditionalFormatting sqref="M356:M359">
    <cfRule type="expression" dxfId="3030" priority="119">
      <formula>$E356="sob"</formula>
    </cfRule>
    <cfRule type="expression" dxfId="3029" priority="120">
      <formula>$E356="nie"</formula>
    </cfRule>
  </conditionalFormatting>
  <conditionalFormatting sqref="M356:M359">
    <cfRule type="timePeriod" dxfId="3028" priority="115" timePeriod="today">
      <formula>FLOOR(M356,1)=TODAY()</formula>
    </cfRule>
  </conditionalFormatting>
  <conditionalFormatting sqref="M356:M359">
    <cfRule type="cellIs" dxfId="3027" priority="114" operator="equal">
      <formula>2</formula>
    </cfRule>
  </conditionalFormatting>
  <conditionalFormatting sqref="M356:M359">
    <cfRule type="cellIs" dxfId="3026" priority="113" operator="equal">
      <formula>3</formula>
    </cfRule>
  </conditionalFormatting>
  <conditionalFormatting sqref="V344">
    <cfRule type="beginsWith" dxfId="3025" priority="108" operator="beginsWith" text="S">
      <formula>LEFT(V344,LEN("S"))="S"</formula>
    </cfRule>
    <cfRule type="containsText" dxfId="3024" priority="109" operator="containsText" text="D">
      <formula>NOT(ISERROR(SEARCH("D",V344)))</formula>
    </cfRule>
    <cfRule type="cellIs" dxfId="3023" priority="110" operator="equal">
      <formula>1</formula>
    </cfRule>
  </conditionalFormatting>
  <conditionalFormatting sqref="V344">
    <cfRule type="expression" dxfId="3022" priority="111">
      <formula>$E344="sob"</formula>
    </cfRule>
    <cfRule type="expression" dxfId="3021" priority="112">
      <formula>$E344="nie"</formula>
    </cfRule>
  </conditionalFormatting>
  <conditionalFormatting sqref="V344">
    <cfRule type="timePeriod" dxfId="3020" priority="107" timePeriod="today">
      <formula>FLOOR(V344,1)=TODAY()</formula>
    </cfRule>
  </conditionalFormatting>
  <conditionalFormatting sqref="V344">
    <cfRule type="cellIs" dxfId="3019" priority="106" operator="equal">
      <formula>2</formula>
    </cfRule>
  </conditionalFormatting>
  <conditionalFormatting sqref="V344">
    <cfRule type="cellIs" dxfId="3018" priority="105" operator="equal">
      <formula>3</formula>
    </cfRule>
  </conditionalFormatting>
  <conditionalFormatting sqref="V349:V353">
    <cfRule type="beginsWith" dxfId="3017" priority="100" operator="beginsWith" text="S">
      <formula>LEFT(V349,LEN("S"))="S"</formula>
    </cfRule>
    <cfRule type="containsText" dxfId="3016" priority="101" operator="containsText" text="D">
      <formula>NOT(ISERROR(SEARCH("D",V349)))</formula>
    </cfRule>
    <cfRule type="cellIs" dxfId="3015" priority="102" operator="equal">
      <formula>1</formula>
    </cfRule>
  </conditionalFormatting>
  <conditionalFormatting sqref="V349:V353">
    <cfRule type="expression" dxfId="3014" priority="103">
      <formula>$E349="sob"</formula>
    </cfRule>
    <cfRule type="expression" dxfId="3013" priority="104">
      <formula>$E349="nie"</formula>
    </cfRule>
  </conditionalFormatting>
  <conditionalFormatting sqref="V349:V353">
    <cfRule type="timePeriod" dxfId="3012" priority="99" timePeriod="today">
      <formula>FLOOR(V349,1)=TODAY()</formula>
    </cfRule>
  </conditionalFormatting>
  <conditionalFormatting sqref="V349:V353">
    <cfRule type="cellIs" dxfId="3011" priority="98" operator="equal">
      <formula>2</formula>
    </cfRule>
  </conditionalFormatting>
  <conditionalFormatting sqref="V349:V353">
    <cfRule type="cellIs" dxfId="3010" priority="97" operator="equal">
      <formula>3</formula>
    </cfRule>
  </conditionalFormatting>
  <conditionalFormatting sqref="V356">
    <cfRule type="beginsWith" dxfId="3009" priority="92" operator="beginsWith" text="S">
      <formula>LEFT(V356,LEN("S"))="S"</formula>
    </cfRule>
    <cfRule type="containsText" dxfId="3008" priority="93" operator="containsText" text="D">
      <formula>NOT(ISERROR(SEARCH("D",V356)))</formula>
    </cfRule>
    <cfRule type="cellIs" dxfId="3007" priority="94" operator="equal">
      <formula>1</formula>
    </cfRule>
  </conditionalFormatting>
  <conditionalFormatting sqref="V356">
    <cfRule type="expression" dxfId="3006" priority="95">
      <formula>$E356="sob"</formula>
    </cfRule>
    <cfRule type="expression" dxfId="3005" priority="96">
      <formula>$E356="nie"</formula>
    </cfRule>
  </conditionalFormatting>
  <conditionalFormatting sqref="V356">
    <cfRule type="timePeriod" dxfId="3004" priority="91" timePeriod="today">
      <formula>FLOOR(V356,1)=TODAY()</formula>
    </cfRule>
  </conditionalFormatting>
  <conditionalFormatting sqref="V356">
    <cfRule type="cellIs" dxfId="3003" priority="90" operator="equal">
      <formula>2</formula>
    </cfRule>
  </conditionalFormatting>
  <conditionalFormatting sqref="V356">
    <cfRule type="cellIs" dxfId="3002" priority="89" operator="equal">
      <formula>3</formula>
    </cfRule>
  </conditionalFormatting>
  <conditionalFormatting sqref="M365:M366">
    <cfRule type="beginsWith" dxfId="3001" priority="84" operator="beginsWith" text="S">
      <formula>LEFT(M365,LEN("S"))="S"</formula>
    </cfRule>
    <cfRule type="containsText" dxfId="3000" priority="85" operator="containsText" text="D">
      <formula>NOT(ISERROR(SEARCH("D",M365)))</formula>
    </cfRule>
    <cfRule type="cellIs" dxfId="2999" priority="86" operator="equal">
      <formula>1</formula>
    </cfRule>
  </conditionalFormatting>
  <conditionalFormatting sqref="M365:M366">
    <cfRule type="expression" dxfId="2998" priority="87">
      <formula>$E365="sob"</formula>
    </cfRule>
    <cfRule type="expression" dxfId="2997" priority="88">
      <formula>$E365="nie"</formula>
    </cfRule>
  </conditionalFormatting>
  <conditionalFormatting sqref="M365:M366">
    <cfRule type="timePeriod" dxfId="2996" priority="83" timePeriod="today">
      <formula>FLOOR(M365,1)=TODAY()</formula>
    </cfRule>
  </conditionalFormatting>
  <conditionalFormatting sqref="M365:M366">
    <cfRule type="cellIs" dxfId="2995" priority="82" operator="equal">
      <formula>2</formula>
    </cfRule>
  </conditionalFormatting>
  <conditionalFormatting sqref="M365:M366">
    <cfRule type="cellIs" dxfId="2994" priority="81" operator="equal">
      <formula>3</formula>
    </cfRule>
  </conditionalFormatting>
  <conditionalFormatting sqref="M367">
    <cfRule type="beginsWith" dxfId="2993" priority="76" operator="beginsWith" text="S">
      <formula>LEFT(M367,LEN("S"))="S"</formula>
    </cfRule>
    <cfRule type="containsText" dxfId="2992" priority="77" operator="containsText" text="D">
      <formula>NOT(ISERROR(SEARCH("D",M367)))</formula>
    </cfRule>
    <cfRule type="cellIs" dxfId="2991" priority="78" operator="equal">
      <formula>1</formula>
    </cfRule>
  </conditionalFormatting>
  <conditionalFormatting sqref="M367">
    <cfRule type="expression" dxfId="2990" priority="79">
      <formula>$E367="sob"</formula>
    </cfRule>
    <cfRule type="expression" dxfId="2989" priority="80">
      <formula>$E367="nie"</formula>
    </cfRule>
  </conditionalFormatting>
  <conditionalFormatting sqref="M367">
    <cfRule type="timePeriod" dxfId="2988" priority="75" timePeriod="today">
      <formula>FLOOR(M367,1)=TODAY()</formula>
    </cfRule>
  </conditionalFormatting>
  <conditionalFormatting sqref="M367">
    <cfRule type="cellIs" dxfId="2987" priority="74" operator="equal">
      <formula>2</formula>
    </cfRule>
  </conditionalFormatting>
  <conditionalFormatting sqref="M367">
    <cfRule type="cellIs" dxfId="2986" priority="73" operator="equal">
      <formula>3</formula>
    </cfRule>
  </conditionalFormatting>
  <conditionalFormatting sqref="U356">
    <cfRule type="beginsWith" dxfId="2985" priority="68" operator="beginsWith" text="S">
      <formula>LEFT(U356,LEN("S"))="S"</formula>
    </cfRule>
    <cfRule type="containsText" dxfId="2984" priority="69" operator="containsText" text="D">
      <formula>NOT(ISERROR(SEARCH("D",U356)))</formula>
    </cfRule>
    <cfRule type="cellIs" dxfId="2983" priority="70" operator="equal">
      <formula>1</formula>
    </cfRule>
  </conditionalFormatting>
  <conditionalFormatting sqref="U356">
    <cfRule type="expression" dxfId="2982" priority="71">
      <formula>$E356="sob"</formula>
    </cfRule>
    <cfRule type="expression" dxfId="2981" priority="72">
      <formula>$E356="nie"</formula>
    </cfRule>
  </conditionalFormatting>
  <conditionalFormatting sqref="U356">
    <cfRule type="timePeriod" dxfId="2980" priority="67" timePeriod="today">
      <formula>FLOOR(U356,1)=TODAY()</formula>
    </cfRule>
  </conditionalFormatting>
  <conditionalFormatting sqref="U356">
    <cfRule type="cellIs" dxfId="2979" priority="66" operator="equal">
      <formula>2</formula>
    </cfRule>
  </conditionalFormatting>
  <conditionalFormatting sqref="U356">
    <cfRule type="cellIs" dxfId="2978" priority="65" operator="equal">
      <formula>3</formula>
    </cfRule>
  </conditionalFormatting>
  <conditionalFormatting sqref="S359:S360">
    <cfRule type="beginsWith" dxfId="2977" priority="60" operator="beginsWith" text="S">
      <formula>LEFT(S359,LEN("S"))="S"</formula>
    </cfRule>
    <cfRule type="containsText" dxfId="2976" priority="61" operator="containsText" text="D">
      <formula>NOT(ISERROR(SEARCH("D",S359)))</formula>
    </cfRule>
    <cfRule type="cellIs" dxfId="2975" priority="62" operator="equal">
      <formula>1</formula>
    </cfRule>
  </conditionalFormatting>
  <conditionalFormatting sqref="S359:S360">
    <cfRule type="expression" dxfId="2974" priority="63">
      <formula>$E359="sob"</formula>
    </cfRule>
    <cfRule type="expression" dxfId="2973" priority="64">
      <formula>$E359="nie"</formula>
    </cfRule>
  </conditionalFormatting>
  <conditionalFormatting sqref="S359:S360">
    <cfRule type="timePeriod" dxfId="2972" priority="59" timePeriod="today">
      <formula>FLOOR(S359,1)=TODAY()</formula>
    </cfRule>
  </conditionalFormatting>
  <conditionalFormatting sqref="S359:S360">
    <cfRule type="cellIs" dxfId="2971" priority="58" operator="equal">
      <formula>2</formula>
    </cfRule>
  </conditionalFormatting>
  <conditionalFormatting sqref="S359:S360">
    <cfRule type="cellIs" dxfId="2970" priority="57" operator="equal">
      <formula>3</formula>
    </cfRule>
  </conditionalFormatting>
  <conditionalFormatting sqref="AA356:AA357">
    <cfRule type="beginsWith" dxfId="2969" priority="52" operator="beginsWith" text="S">
      <formula>LEFT(AA356,LEN("S"))="S"</formula>
    </cfRule>
    <cfRule type="containsText" dxfId="2968" priority="53" operator="containsText" text="D">
      <formula>NOT(ISERROR(SEARCH("D",AA356)))</formula>
    </cfRule>
    <cfRule type="cellIs" dxfId="2967" priority="54" operator="equal">
      <formula>1</formula>
    </cfRule>
  </conditionalFormatting>
  <conditionalFormatting sqref="AA356:AA357">
    <cfRule type="expression" dxfId="2966" priority="55">
      <formula>$E356="sob"</formula>
    </cfRule>
    <cfRule type="expression" dxfId="2965" priority="56">
      <formula>$E356="nie"</formula>
    </cfRule>
  </conditionalFormatting>
  <conditionalFormatting sqref="AA356:AA357">
    <cfRule type="timePeriod" dxfId="2964" priority="51" timePeriod="today">
      <formula>FLOOR(AA356,1)=TODAY()</formula>
    </cfRule>
  </conditionalFormatting>
  <conditionalFormatting sqref="AA356:AA357">
    <cfRule type="cellIs" dxfId="2963" priority="50" operator="equal">
      <formula>2</formula>
    </cfRule>
  </conditionalFormatting>
  <conditionalFormatting sqref="AA356:AA357">
    <cfRule type="cellIs" dxfId="2962" priority="49" operator="equal">
      <formula>3</formula>
    </cfRule>
  </conditionalFormatting>
  <conditionalFormatting sqref="V357">
    <cfRule type="beginsWith" dxfId="2961" priority="44" operator="beginsWith" text="S">
      <formula>LEFT(V357,LEN("S"))="S"</formula>
    </cfRule>
    <cfRule type="containsText" dxfId="2960" priority="45" operator="containsText" text="D">
      <formula>NOT(ISERROR(SEARCH("D",V357)))</formula>
    </cfRule>
    <cfRule type="cellIs" dxfId="2959" priority="46" operator="equal">
      <formula>1</formula>
    </cfRule>
  </conditionalFormatting>
  <conditionalFormatting sqref="V357">
    <cfRule type="expression" dxfId="2958" priority="47">
      <formula>$E357="sob"</formula>
    </cfRule>
    <cfRule type="expression" dxfId="2957" priority="48">
      <formula>$E357="nie"</formula>
    </cfRule>
  </conditionalFormatting>
  <conditionalFormatting sqref="V357">
    <cfRule type="timePeriod" dxfId="2956" priority="43" timePeriod="today">
      <formula>FLOOR(V357,1)=TODAY()</formula>
    </cfRule>
  </conditionalFormatting>
  <conditionalFormatting sqref="V357">
    <cfRule type="cellIs" dxfId="2955" priority="42" operator="equal">
      <formula>2</formula>
    </cfRule>
  </conditionalFormatting>
  <conditionalFormatting sqref="V357">
    <cfRule type="cellIs" dxfId="2954" priority="41" operator="equal">
      <formula>3</formula>
    </cfRule>
  </conditionalFormatting>
  <conditionalFormatting sqref="V358">
    <cfRule type="beginsWith" dxfId="2953" priority="36" operator="beginsWith" text="S">
      <formula>LEFT(V358,LEN("S"))="S"</formula>
    </cfRule>
    <cfRule type="containsText" dxfId="2952" priority="37" operator="containsText" text="D">
      <formula>NOT(ISERROR(SEARCH("D",V358)))</formula>
    </cfRule>
    <cfRule type="cellIs" dxfId="2951" priority="38" operator="equal">
      <formula>1</formula>
    </cfRule>
  </conditionalFormatting>
  <conditionalFormatting sqref="V358">
    <cfRule type="expression" dxfId="2950" priority="39">
      <formula>$E358="sob"</formula>
    </cfRule>
    <cfRule type="expression" dxfId="2949" priority="40">
      <formula>$E358="nie"</formula>
    </cfRule>
  </conditionalFormatting>
  <conditionalFormatting sqref="V358">
    <cfRule type="timePeriod" dxfId="2948" priority="35" timePeriod="today">
      <formula>FLOOR(V358,1)=TODAY()</formula>
    </cfRule>
  </conditionalFormatting>
  <conditionalFormatting sqref="V358">
    <cfRule type="cellIs" dxfId="2947" priority="34" operator="equal">
      <formula>2</formula>
    </cfRule>
  </conditionalFormatting>
  <conditionalFormatting sqref="V358">
    <cfRule type="cellIs" dxfId="2946" priority="33" operator="equal">
      <formula>3</formula>
    </cfRule>
  </conditionalFormatting>
  <conditionalFormatting sqref="V359">
    <cfRule type="beginsWith" dxfId="2945" priority="28" operator="beginsWith" text="S">
      <formula>LEFT(V359,LEN("S"))="S"</formula>
    </cfRule>
    <cfRule type="containsText" dxfId="2944" priority="29" operator="containsText" text="D">
      <formula>NOT(ISERROR(SEARCH("D",V359)))</formula>
    </cfRule>
    <cfRule type="cellIs" dxfId="2943" priority="30" operator="equal">
      <formula>1</formula>
    </cfRule>
  </conditionalFormatting>
  <conditionalFormatting sqref="V359">
    <cfRule type="expression" dxfId="2942" priority="31">
      <formula>$E359="sob"</formula>
    </cfRule>
    <cfRule type="expression" dxfId="2941" priority="32">
      <formula>$E359="nie"</formula>
    </cfRule>
  </conditionalFormatting>
  <conditionalFormatting sqref="V359">
    <cfRule type="timePeriod" dxfId="2940" priority="27" timePeriod="today">
      <formula>FLOOR(V359,1)=TODAY()</formula>
    </cfRule>
  </conditionalFormatting>
  <conditionalFormatting sqref="V359">
    <cfRule type="cellIs" dxfId="2939" priority="26" operator="equal">
      <formula>2</formula>
    </cfRule>
  </conditionalFormatting>
  <conditionalFormatting sqref="V359">
    <cfRule type="cellIs" dxfId="2938" priority="25" operator="equal">
      <formula>3</formula>
    </cfRule>
  </conditionalFormatting>
  <conditionalFormatting sqref="V360">
    <cfRule type="beginsWith" dxfId="2937" priority="20" operator="beginsWith" text="S">
      <formula>LEFT(V360,LEN("S"))="S"</formula>
    </cfRule>
    <cfRule type="containsText" dxfId="2936" priority="21" operator="containsText" text="D">
      <formula>NOT(ISERROR(SEARCH("D",V360)))</formula>
    </cfRule>
    <cfRule type="cellIs" dxfId="2935" priority="22" operator="equal">
      <formula>1</formula>
    </cfRule>
  </conditionalFormatting>
  <conditionalFormatting sqref="V360">
    <cfRule type="expression" dxfId="2934" priority="23">
      <formula>$E360="sob"</formula>
    </cfRule>
    <cfRule type="expression" dxfId="2933" priority="24">
      <formula>$E360="nie"</formula>
    </cfRule>
  </conditionalFormatting>
  <conditionalFormatting sqref="V360">
    <cfRule type="timePeriod" dxfId="2932" priority="19" timePeriod="today">
      <formula>FLOOR(V360,1)=TODAY()</formula>
    </cfRule>
  </conditionalFormatting>
  <conditionalFormatting sqref="V360">
    <cfRule type="cellIs" dxfId="2931" priority="18" operator="equal">
      <formula>2</formula>
    </cfRule>
  </conditionalFormatting>
  <conditionalFormatting sqref="V360">
    <cfRule type="cellIs" dxfId="2930" priority="17" operator="equal">
      <formula>3</formula>
    </cfRule>
  </conditionalFormatting>
  <conditionalFormatting sqref="V364">
    <cfRule type="beginsWith" dxfId="2929" priority="12" operator="beginsWith" text="S">
      <formula>LEFT(V364,LEN("S"))="S"</formula>
    </cfRule>
    <cfRule type="containsText" dxfId="2928" priority="13" operator="containsText" text="D">
      <formula>NOT(ISERROR(SEARCH("D",V364)))</formula>
    </cfRule>
    <cfRule type="cellIs" dxfId="2927" priority="14" operator="equal">
      <formula>1</formula>
    </cfRule>
  </conditionalFormatting>
  <conditionalFormatting sqref="V364">
    <cfRule type="expression" dxfId="2926" priority="15">
      <formula>$E364="sob"</formula>
    </cfRule>
    <cfRule type="expression" dxfId="2925" priority="16">
      <formula>$E364="nie"</formula>
    </cfRule>
  </conditionalFormatting>
  <conditionalFormatting sqref="V364">
    <cfRule type="timePeriod" dxfId="2924" priority="11" timePeriod="today">
      <formula>FLOOR(V364,1)=TODAY()</formula>
    </cfRule>
  </conditionalFormatting>
  <conditionalFormatting sqref="V364">
    <cfRule type="cellIs" dxfId="2923" priority="10" operator="equal">
      <formula>2</formula>
    </cfRule>
  </conditionalFormatting>
  <conditionalFormatting sqref="V364">
    <cfRule type="cellIs" dxfId="2922" priority="9" operator="equal">
      <formula>3</formula>
    </cfRule>
  </conditionalFormatting>
  <conditionalFormatting sqref="M364">
    <cfRule type="beginsWith" dxfId="2921" priority="4" operator="beginsWith" text="S">
      <formula>LEFT(M364,LEN("S"))="S"</formula>
    </cfRule>
    <cfRule type="containsText" dxfId="2920" priority="5" operator="containsText" text="D">
      <formula>NOT(ISERROR(SEARCH("D",M364)))</formula>
    </cfRule>
    <cfRule type="cellIs" dxfId="2919" priority="6" operator="equal">
      <formula>1</formula>
    </cfRule>
  </conditionalFormatting>
  <conditionalFormatting sqref="M364">
    <cfRule type="expression" dxfId="2918" priority="7">
      <formula>$E364="sob"</formula>
    </cfRule>
    <cfRule type="expression" dxfId="2917" priority="8">
      <formula>$E364="nie"</formula>
    </cfRule>
  </conditionalFormatting>
  <conditionalFormatting sqref="M364">
    <cfRule type="timePeriod" dxfId="2916" priority="3" timePeriod="today">
      <formula>FLOOR(M364,1)=TODAY()</formula>
    </cfRule>
  </conditionalFormatting>
  <conditionalFormatting sqref="M364">
    <cfRule type="cellIs" dxfId="2915" priority="2" operator="equal">
      <formula>2</formula>
    </cfRule>
  </conditionalFormatting>
  <conditionalFormatting sqref="M364">
    <cfRule type="cellIs" dxfId="2914" priority="1" operator="equal">
      <formula>3</formula>
    </cfRule>
  </conditionalFormatting>
  <pageMargins left="0.7" right="0.7" top="0.75" bottom="0.75" header="0.3" footer="0.3"/>
  <pageSetup paperSize="9" scale="2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7"/>
  <sheetViews>
    <sheetView workbookViewId="0">
      <pane xSplit="4" ySplit="3" topLeftCell="E4" activePane="bottomRight" state="frozen"/>
      <selection activeCell="O2" sqref="O2"/>
      <selection pane="topRight" activeCell="O2" sqref="O2"/>
      <selection pane="bottomLeft" activeCell="O2" sqref="O2"/>
      <selection pane="bottomRight" activeCell="O2" sqref="O2"/>
    </sheetView>
  </sheetViews>
  <sheetFormatPr defaultColWidth="8.44140625" defaultRowHeight="14.4"/>
  <cols>
    <col min="4" max="4" width="14.44140625" customWidth="1"/>
    <col min="6" max="12" width="8.44140625" bestFit="1" customWidth="1"/>
    <col min="13" max="13" width="8.44140625" customWidth="1"/>
    <col min="14" max="15" width="8.44140625" bestFit="1" customWidth="1"/>
    <col min="16" max="16" width="8.44140625" customWidth="1"/>
    <col min="17" max="18" width="8.44140625" bestFit="1" customWidth="1"/>
    <col min="19" max="19" width="9.44140625" customWidth="1"/>
    <col min="20" max="26" width="8.44140625" bestFit="1" customWidth="1"/>
    <col min="27" max="27" width="8.44140625" customWidth="1"/>
    <col min="28" max="28" width="11.44140625" customWidth="1"/>
    <col min="30" max="30" width="12" customWidth="1"/>
    <col min="31" max="31" width="13.5546875" customWidth="1"/>
  </cols>
  <sheetData>
    <row r="1" spans="1:38">
      <c r="A1" s="53" t="s">
        <v>131</v>
      </c>
      <c r="B1" s="53" t="s">
        <v>132</v>
      </c>
      <c r="C1" s="53" t="s">
        <v>133</v>
      </c>
      <c r="D1" s="53" t="s">
        <v>134</v>
      </c>
      <c r="E1" s="53" t="s">
        <v>18</v>
      </c>
      <c r="F1" s="54" t="s">
        <v>19</v>
      </c>
      <c r="G1" s="54" t="s">
        <v>20</v>
      </c>
      <c r="H1" s="54" t="s">
        <v>21</v>
      </c>
      <c r="I1" s="54" t="s">
        <v>22</v>
      </c>
      <c r="J1" s="54" t="s">
        <v>23</v>
      </c>
      <c r="K1" s="54" t="s">
        <v>24</v>
      </c>
      <c r="L1" s="54" t="s">
        <v>25</v>
      </c>
      <c r="M1" s="54" t="s">
        <v>26</v>
      </c>
      <c r="N1" s="54" t="s">
        <v>27</v>
      </c>
      <c r="O1" s="54" t="s">
        <v>28</v>
      </c>
      <c r="P1" s="54" t="s">
        <v>29</v>
      </c>
      <c r="Q1" s="54" t="s">
        <v>30</v>
      </c>
      <c r="R1" s="54" t="s">
        <v>31</v>
      </c>
      <c r="S1" s="55" t="s">
        <v>32</v>
      </c>
      <c r="T1" s="56" t="s">
        <v>33</v>
      </c>
      <c r="U1" s="57" t="s">
        <v>34</v>
      </c>
      <c r="V1" s="57" t="s">
        <v>35</v>
      </c>
      <c r="W1" s="58" t="s">
        <v>36</v>
      </c>
      <c r="X1" s="57" t="s">
        <v>37</v>
      </c>
      <c r="Y1" s="57" t="s">
        <v>38</v>
      </c>
      <c r="Z1" s="57" t="s">
        <v>39</v>
      </c>
      <c r="AA1" s="57" t="s">
        <v>40</v>
      </c>
      <c r="AB1" s="57" t="s">
        <v>41</v>
      </c>
      <c r="AC1" s="57" t="s">
        <v>42</v>
      </c>
      <c r="AD1" s="90">
        <v>1</v>
      </c>
      <c r="AE1" s="90" t="s">
        <v>135</v>
      </c>
      <c r="AG1" s="224" t="s">
        <v>136</v>
      </c>
      <c r="AH1" s="224"/>
      <c r="AJ1" s="61"/>
      <c r="AK1" s="62"/>
      <c r="AL1" s="63"/>
    </row>
    <row r="2" spans="1:38">
      <c r="A2" s="53"/>
      <c r="B2" s="53" t="s">
        <v>166</v>
      </c>
      <c r="C2" s="53"/>
      <c r="D2" s="53"/>
      <c r="E2" s="53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5"/>
      <c r="S2" s="66"/>
      <c r="T2" s="66"/>
      <c r="U2" s="66"/>
      <c r="V2" s="66"/>
      <c r="W2" s="66"/>
      <c r="X2" s="66"/>
      <c r="Y2" s="66"/>
      <c r="Z2" s="66"/>
      <c r="AA2" s="67"/>
      <c r="AB2" s="64"/>
      <c r="AC2" s="64"/>
      <c r="AD2" s="68">
        <v>2</v>
      </c>
      <c r="AE2" s="68" t="s">
        <v>137</v>
      </c>
      <c r="AG2" s="69"/>
      <c r="AH2" s="69"/>
      <c r="AJ2" s="61"/>
      <c r="AK2" s="62"/>
      <c r="AL2" s="63"/>
    </row>
    <row r="3" spans="1:38">
      <c r="A3" s="53"/>
      <c r="B3" s="53"/>
      <c r="C3" s="53"/>
      <c r="D3" s="53"/>
      <c r="E3" s="53"/>
      <c r="F3" s="53"/>
      <c r="G3" s="53"/>
      <c r="I3" s="53"/>
      <c r="J3" s="53"/>
      <c r="K3" s="53"/>
      <c r="L3" s="53"/>
      <c r="M3" s="53"/>
      <c r="N3" s="53"/>
      <c r="O3" s="53"/>
      <c r="P3" s="53"/>
      <c r="Q3" s="53"/>
      <c r="R3" s="70"/>
      <c r="S3" s="71"/>
      <c r="T3" s="71"/>
      <c r="U3" s="71"/>
      <c r="V3" s="71"/>
      <c r="W3" s="71"/>
      <c r="X3" s="71"/>
      <c r="Y3" s="71"/>
      <c r="Z3" s="71"/>
      <c r="AA3" s="72"/>
      <c r="AB3" s="53"/>
      <c r="AC3" s="71"/>
      <c r="AD3" s="73">
        <v>3</v>
      </c>
      <c r="AE3" s="74" t="s">
        <v>138</v>
      </c>
      <c r="AG3" s="69"/>
      <c r="AH3" s="69"/>
      <c r="AJ3" s="61"/>
      <c r="AK3" s="62"/>
      <c r="AL3" s="63"/>
    </row>
    <row r="4" spans="1:38">
      <c r="A4" s="75">
        <f t="shared" ref="A4:A67" si="0">YEAR(D4)</f>
        <v>2021</v>
      </c>
      <c r="B4" s="75">
        <f t="shared" ref="B4:B67" si="1">MONTH(D4)</f>
        <v>1</v>
      </c>
      <c r="C4" s="75">
        <f t="shared" ref="C4:C67" si="2">DAY(D4)</f>
        <v>1</v>
      </c>
      <c r="D4" s="76">
        <v>44197</v>
      </c>
      <c r="E4" s="75" t="str">
        <f>IF(WEEKDAY(D4)=1,"nie",IF(WEEKDAY(D4)=2,"pon",IF(WEEKDAY(D4)=3,"wt",IF(WEEKDAY(D4)=4,"śr",IF(WEEKDAY(D4)=5,"czw",IF(WEEKDAY(D4)=6,"pia",IF(WEEKDAY(D4)=7,"sob","blad")))))))</f>
        <v>pia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8"/>
      <c r="S4" s="79"/>
      <c r="T4" s="79"/>
      <c r="U4" s="79"/>
      <c r="V4" s="79"/>
      <c r="W4" s="79"/>
      <c r="X4" s="79"/>
      <c r="Y4" s="79"/>
      <c r="Z4" s="79"/>
      <c r="AA4" s="80"/>
      <c r="AB4" s="77"/>
      <c r="AC4" s="84"/>
    </row>
    <row r="5" spans="1:38">
      <c r="A5" s="82">
        <f t="shared" si="0"/>
        <v>2021</v>
      </c>
      <c r="B5" s="82">
        <f t="shared" si="1"/>
        <v>1</v>
      </c>
      <c r="C5" s="82">
        <f t="shared" si="2"/>
        <v>2</v>
      </c>
      <c r="D5" s="105">
        <v>44198</v>
      </c>
      <c r="E5" s="82" t="str">
        <f t="shared" ref="E5:E68" si="3">IF(WEEKDAY(D5)=1,"nie",IF(WEEKDAY(D5)=2,"pon",IF(WEEKDAY(D5)=3,"wt",IF(WEEKDAY(D5)=4,"śr",IF(WEEKDAY(D5)=5,"czw",IF(WEEKDAY(D5)=6,"pia",IF(WEEKDAY(D5)=7,"sob","blad")))))))</f>
        <v>sob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3"/>
      <c r="S5" s="84"/>
      <c r="T5" s="84"/>
      <c r="U5" s="84"/>
      <c r="V5" s="84"/>
      <c r="W5" s="84"/>
      <c r="X5" s="84"/>
      <c r="Y5" s="84"/>
      <c r="Z5" s="84"/>
      <c r="AA5" s="85"/>
      <c r="AB5" s="81"/>
      <c r="AC5" s="84"/>
    </row>
    <row r="6" spans="1:38">
      <c r="A6" s="82">
        <f t="shared" si="0"/>
        <v>2021</v>
      </c>
      <c r="B6" s="82">
        <f t="shared" si="1"/>
        <v>1</v>
      </c>
      <c r="C6" s="82">
        <f t="shared" si="2"/>
        <v>3</v>
      </c>
      <c r="D6" s="105">
        <v>44199</v>
      </c>
      <c r="E6" s="82" t="str">
        <f t="shared" si="3"/>
        <v>nie</v>
      </c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3"/>
      <c r="S6" s="84"/>
      <c r="T6" s="84"/>
      <c r="U6" s="84"/>
      <c r="V6" s="84"/>
      <c r="W6" s="84"/>
      <c r="X6" s="84"/>
      <c r="Y6" s="84"/>
      <c r="Z6" s="84"/>
      <c r="AA6" s="85"/>
      <c r="AB6" s="81"/>
      <c r="AC6" s="84"/>
    </row>
    <row r="7" spans="1:38">
      <c r="A7" s="82">
        <f t="shared" si="0"/>
        <v>2021</v>
      </c>
      <c r="B7" s="82">
        <f t="shared" si="1"/>
        <v>1</v>
      </c>
      <c r="C7" s="82">
        <f t="shared" si="2"/>
        <v>4</v>
      </c>
      <c r="D7" s="105">
        <v>44200</v>
      </c>
      <c r="E7" s="82" t="str">
        <f t="shared" si="3"/>
        <v>pon</v>
      </c>
      <c r="F7" s="81"/>
      <c r="G7" s="81">
        <v>1</v>
      </c>
      <c r="H7" s="81"/>
      <c r="I7" s="81">
        <v>1</v>
      </c>
      <c r="J7" s="81">
        <v>1</v>
      </c>
      <c r="K7" s="81">
        <v>2</v>
      </c>
      <c r="L7" s="81">
        <v>1</v>
      </c>
      <c r="M7" s="81">
        <v>1</v>
      </c>
      <c r="N7" s="81">
        <v>2</v>
      </c>
      <c r="O7" s="81">
        <v>2</v>
      </c>
      <c r="P7" s="81"/>
      <c r="Q7" s="81">
        <v>1</v>
      </c>
      <c r="R7" s="83">
        <v>1</v>
      </c>
      <c r="S7" s="84"/>
      <c r="T7" s="84"/>
      <c r="U7" s="84"/>
      <c r="V7" s="84"/>
      <c r="W7" s="84"/>
      <c r="X7" s="84"/>
      <c r="Y7" s="84"/>
      <c r="Z7" s="84"/>
      <c r="AA7" s="85"/>
      <c r="AB7" s="81"/>
      <c r="AC7" s="84"/>
    </row>
    <row r="8" spans="1:38">
      <c r="A8" s="82">
        <f t="shared" si="0"/>
        <v>2021</v>
      </c>
      <c r="B8" s="82">
        <f t="shared" si="1"/>
        <v>1</v>
      </c>
      <c r="C8" s="82">
        <f t="shared" si="2"/>
        <v>5</v>
      </c>
      <c r="D8" s="105">
        <v>44201</v>
      </c>
      <c r="E8" s="82" t="str">
        <f t="shared" si="3"/>
        <v>wt</v>
      </c>
      <c r="F8" s="81"/>
      <c r="G8" s="81">
        <v>1</v>
      </c>
      <c r="H8" s="81"/>
      <c r="I8" s="81">
        <v>1</v>
      </c>
      <c r="J8" s="81">
        <v>1</v>
      </c>
      <c r="K8" s="81">
        <v>2</v>
      </c>
      <c r="L8" s="81">
        <v>1</v>
      </c>
      <c r="M8" s="81">
        <v>1</v>
      </c>
      <c r="N8" s="81">
        <v>2</v>
      </c>
      <c r="O8" s="81">
        <v>2</v>
      </c>
      <c r="P8" s="81"/>
      <c r="Q8" s="81">
        <v>1</v>
      </c>
      <c r="R8" s="83">
        <v>1</v>
      </c>
      <c r="S8" s="84"/>
      <c r="T8" s="84"/>
      <c r="U8" s="84"/>
      <c r="V8" s="84"/>
      <c r="W8" s="84"/>
      <c r="X8" s="84"/>
      <c r="Y8" s="84"/>
      <c r="Z8" s="84"/>
      <c r="AA8" s="85"/>
      <c r="AB8" s="81"/>
      <c r="AC8" s="84"/>
    </row>
    <row r="9" spans="1:38">
      <c r="A9" s="75">
        <f t="shared" si="0"/>
        <v>2021</v>
      </c>
      <c r="B9" s="75">
        <f t="shared" si="1"/>
        <v>1</v>
      </c>
      <c r="C9" s="75">
        <f t="shared" si="2"/>
        <v>6</v>
      </c>
      <c r="D9" s="76">
        <v>44202</v>
      </c>
      <c r="E9" s="75" t="str">
        <f t="shared" si="3"/>
        <v>śr</v>
      </c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8"/>
      <c r="S9" s="79"/>
      <c r="T9" s="79"/>
      <c r="U9" s="79"/>
      <c r="V9" s="79"/>
      <c r="W9" s="79"/>
      <c r="X9" s="79"/>
      <c r="Y9" s="79"/>
      <c r="Z9" s="79"/>
      <c r="AA9" s="80"/>
      <c r="AB9" s="77"/>
      <c r="AC9" s="84"/>
    </row>
    <row r="10" spans="1:38">
      <c r="A10" s="82">
        <f t="shared" si="0"/>
        <v>2021</v>
      </c>
      <c r="B10" s="82">
        <f t="shared" si="1"/>
        <v>1</v>
      </c>
      <c r="C10" s="82">
        <f t="shared" si="2"/>
        <v>7</v>
      </c>
      <c r="D10" s="105">
        <v>44203</v>
      </c>
      <c r="E10" s="82" t="str">
        <f t="shared" si="3"/>
        <v>czw</v>
      </c>
      <c r="F10" s="81"/>
      <c r="G10" s="81">
        <v>1</v>
      </c>
      <c r="H10" s="81"/>
      <c r="I10" s="81">
        <v>1</v>
      </c>
      <c r="J10" s="81">
        <v>1</v>
      </c>
      <c r="K10" s="81">
        <v>2</v>
      </c>
      <c r="L10" s="81">
        <v>1</v>
      </c>
      <c r="M10" s="81">
        <v>1</v>
      </c>
      <c r="N10" s="81">
        <v>2</v>
      </c>
      <c r="O10" s="81">
        <v>2</v>
      </c>
      <c r="P10" s="81"/>
      <c r="Q10" s="81">
        <v>1</v>
      </c>
      <c r="R10" s="83">
        <v>1</v>
      </c>
      <c r="S10" s="84"/>
      <c r="T10" s="84"/>
      <c r="U10" s="84"/>
      <c r="V10" s="84"/>
      <c r="W10" s="84"/>
      <c r="X10" s="84"/>
      <c r="Y10" s="84"/>
      <c r="Z10" s="84"/>
      <c r="AA10" s="85"/>
      <c r="AB10" s="81"/>
      <c r="AC10" s="84"/>
    </row>
    <row r="11" spans="1:38">
      <c r="A11" s="82">
        <f t="shared" si="0"/>
        <v>2021</v>
      </c>
      <c r="B11" s="82">
        <f t="shared" si="1"/>
        <v>1</v>
      </c>
      <c r="C11" s="82">
        <f t="shared" si="2"/>
        <v>8</v>
      </c>
      <c r="D11" s="105">
        <v>44204</v>
      </c>
      <c r="E11" s="82" t="str">
        <f t="shared" si="3"/>
        <v>pia</v>
      </c>
      <c r="F11" s="81"/>
      <c r="G11" s="81">
        <v>1</v>
      </c>
      <c r="H11" s="81"/>
      <c r="I11" s="81">
        <v>1</v>
      </c>
      <c r="J11" s="81">
        <v>1</v>
      </c>
      <c r="K11" s="81">
        <v>2</v>
      </c>
      <c r="L11" s="81">
        <v>1</v>
      </c>
      <c r="M11" s="81">
        <v>1</v>
      </c>
      <c r="N11" s="81">
        <v>2</v>
      </c>
      <c r="O11" s="81">
        <v>2</v>
      </c>
      <c r="P11" s="81"/>
      <c r="Q11" s="81">
        <v>1</v>
      </c>
      <c r="R11" s="83">
        <v>1</v>
      </c>
      <c r="S11" s="84"/>
      <c r="T11" s="84"/>
      <c r="U11" s="84"/>
      <c r="V11" s="84"/>
      <c r="W11" s="84"/>
      <c r="X11" s="84"/>
      <c r="Y11" s="84"/>
      <c r="Z11" s="84"/>
      <c r="AA11" s="85"/>
      <c r="AB11" s="81"/>
      <c r="AC11" s="84"/>
    </row>
    <row r="12" spans="1:38">
      <c r="A12" s="82">
        <f t="shared" si="0"/>
        <v>2021</v>
      </c>
      <c r="B12" s="82">
        <f t="shared" si="1"/>
        <v>1</v>
      </c>
      <c r="C12" s="82">
        <f t="shared" si="2"/>
        <v>9</v>
      </c>
      <c r="D12" s="105">
        <v>44205</v>
      </c>
      <c r="E12" s="82" t="str">
        <f t="shared" si="3"/>
        <v>sob</v>
      </c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3"/>
      <c r="S12" s="84"/>
      <c r="T12" s="84"/>
      <c r="U12" s="84"/>
      <c r="V12" s="84"/>
      <c r="W12" s="84"/>
      <c r="X12" s="84"/>
      <c r="Y12" s="84"/>
      <c r="Z12" s="84"/>
      <c r="AA12" s="85"/>
      <c r="AB12" s="81"/>
      <c r="AC12" s="84"/>
    </row>
    <row r="13" spans="1:38">
      <c r="A13" s="82">
        <f t="shared" si="0"/>
        <v>2021</v>
      </c>
      <c r="B13" s="82">
        <f t="shared" si="1"/>
        <v>1</v>
      </c>
      <c r="C13" s="82">
        <f t="shared" si="2"/>
        <v>10</v>
      </c>
      <c r="D13" s="105">
        <v>44206</v>
      </c>
      <c r="E13" s="82" t="str">
        <f t="shared" si="3"/>
        <v>nie</v>
      </c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3"/>
      <c r="S13" s="84"/>
      <c r="T13" s="84"/>
      <c r="U13" s="84"/>
      <c r="V13" s="84"/>
      <c r="W13" s="84"/>
      <c r="X13" s="84"/>
      <c r="Y13" s="84"/>
      <c r="Z13" s="84"/>
      <c r="AA13" s="85"/>
      <c r="AB13" s="81"/>
      <c r="AC13" s="84"/>
    </row>
    <row r="14" spans="1:38">
      <c r="A14" s="82">
        <f t="shared" si="0"/>
        <v>2021</v>
      </c>
      <c r="B14" s="82">
        <f t="shared" si="1"/>
        <v>1</v>
      </c>
      <c r="C14" s="82">
        <f t="shared" si="2"/>
        <v>11</v>
      </c>
      <c r="D14" s="105">
        <v>44207</v>
      </c>
      <c r="E14" s="82" t="str">
        <f t="shared" si="3"/>
        <v>pon</v>
      </c>
      <c r="F14" s="81"/>
      <c r="G14" s="81">
        <v>1</v>
      </c>
      <c r="H14" s="81"/>
      <c r="I14" s="81">
        <v>1</v>
      </c>
      <c r="J14" s="81">
        <v>1</v>
      </c>
      <c r="K14" s="81">
        <v>2</v>
      </c>
      <c r="L14" s="81">
        <v>1</v>
      </c>
      <c r="M14" s="81">
        <v>1</v>
      </c>
      <c r="N14" s="81">
        <v>2</v>
      </c>
      <c r="O14" s="81">
        <v>2</v>
      </c>
      <c r="P14" s="81"/>
      <c r="Q14" s="81">
        <v>1</v>
      </c>
      <c r="R14" s="83">
        <v>1</v>
      </c>
      <c r="S14" s="84"/>
      <c r="T14" s="84"/>
      <c r="U14" s="84"/>
      <c r="V14" s="84"/>
      <c r="W14" s="84"/>
      <c r="X14" s="84"/>
      <c r="Y14" s="84"/>
      <c r="Z14" s="84"/>
      <c r="AA14" s="85"/>
      <c r="AB14" s="81"/>
      <c r="AC14" s="84"/>
    </row>
    <row r="15" spans="1:38">
      <c r="A15" s="82">
        <f t="shared" si="0"/>
        <v>2021</v>
      </c>
      <c r="B15" s="82">
        <f t="shared" si="1"/>
        <v>1</v>
      </c>
      <c r="C15" s="82">
        <f t="shared" si="2"/>
        <v>12</v>
      </c>
      <c r="D15" s="105">
        <v>44208</v>
      </c>
      <c r="E15" s="82" t="str">
        <f t="shared" si="3"/>
        <v>wt</v>
      </c>
      <c r="F15" s="81"/>
      <c r="G15" s="81">
        <v>1</v>
      </c>
      <c r="H15" s="81"/>
      <c r="I15" s="81">
        <v>1</v>
      </c>
      <c r="J15" s="81">
        <v>1</v>
      </c>
      <c r="K15" s="81">
        <v>2</v>
      </c>
      <c r="L15" s="81">
        <v>1</v>
      </c>
      <c r="M15" s="81">
        <v>1</v>
      </c>
      <c r="N15" s="81">
        <v>2</v>
      </c>
      <c r="O15" s="81">
        <v>2</v>
      </c>
      <c r="P15" s="81"/>
      <c r="Q15" s="81">
        <v>1</v>
      </c>
      <c r="R15" s="83">
        <v>1</v>
      </c>
      <c r="S15" s="84"/>
      <c r="T15" s="84"/>
      <c r="U15" s="84"/>
      <c r="V15" s="84"/>
      <c r="W15" s="84"/>
      <c r="X15" s="84"/>
      <c r="Y15" s="84"/>
      <c r="Z15" s="84"/>
      <c r="AA15" s="85"/>
      <c r="AB15" s="81"/>
      <c r="AC15" s="84"/>
    </row>
    <row r="16" spans="1:38">
      <c r="A16" s="82">
        <f t="shared" si="0"/>
        <v>2021</v>
      </c>
      <c r="B16" s="82">
        <f t="shared" si="1"/>
        <v>1</v>
      </c>
      <c r="C16" s="82">
        <f t="shared" si="2"/>
        <v>13</v>
      </c>
      <c r="D16" s="105">
        <v>44209</v>
      </c>
      <c r="E16" s="82" t="str">
        <f t="shared" si="3"/>
        <v>śr</v>
      </c>
      <c r="F16" s="81"/>
      <c r="G16" s="81">
        <v>1</v>
      </c>
      <c r="H16" s="81"/>
      <c r="I16" s="81">
        <v>1</v>
      </c>
      <c r="J16" s="81">
        <v>1</v>
      </c>
      <c r="K16" s="81">
        <v>2</v>
      </c>
      <c r="L16" s="81">
        <v>1</v>
      </c>
      <c r="M16" s="81">
        <v>1</v>
      </c>
      <c r="N16" s="81">
        <v>2</v>
      </c>
      <c r="O16" s="81">
        <v>2</v>
      </c>
      <c r="P16" s="81"/>
      <c r="Q16" s="81">
        <v>1</v>
      </c>
      <c r="R16" s="83">
        <v>1</v>
      </c>
      <c r="S16" s="84"/>
      <c r="T16" s="84"/>
      <c r="U16" s="84"/>
      <c r="V16" s="84"/>
      <c r="W16" s="84"/>
      <c r="X16" s="84"/>
      <c r="Y16" s="84"/>
      <c r="Z16" s="84"/>
      <c r="AA16" s="85"/>
      <c r="AB16" s="81"/>
      <c r="AC16" s="84"/>
    </row>
    <row r="17" spans="1:29">
      <c r="A17" s="82">
        <f t="shared" si="0"/>
        <v>2021</v>
      </c>
      <c r="B17" s="82">
        <f t="shared" si="1"/>
        <v>1</v>
      </c>
      <c r="C17" s="82">
        <f t="shared" si="2"/>
        <v>14</v>
      </c>
      <c r="D17" s="105">
        <v>44210</v>
      </c>
      <c r="E17" s="82" t="str">
        <f t="shared" si="3"/>
        <v>czw</v>
      </c>
      <c r="F17" s="81"/>
      <c r="G17" s="81">
        <v>2</v>
      </c>
      <c r="H17" s="81"/>
      <c r="I17" s="81">
        <v>1</v>
      </c>
      <c r="J17" s="81">
        <v>1</v>
      </c>
      <c r="K17" s="81">
        <v>2</v>
      </c>
      <c r="L17" s="81">
        <v>3</v>
      </c>
      <c r="M17" s="81">
        <v>1</v>
      </c>
      <c r="N17" s="81">
        <v>2</v>
      </c>
      <c r="O17" s="81">
        <v>2</v>
      </c>
      <c r="P17" s="81"/>
      <c r="Q17" s="81">
        <v>1</v>
      </c>
      <c r="R17" s="83">
        <v>1</v>
      </c>
      <c r="S17" s="84"/>
      <c r="T17" s="84"/>
      <c r="U17" s="84"/>
      <c r="V17" s="84"/>
      <c r="W17" s="84"/>
      <c r="X17" s="84"/>
      <c r="Y17" s="84"/>
      <c r="Z17" s="84"/>
      <c r="AA17" s="85"/>
      <c r="AB17" s="81"/>
      <c r="AC17" s="84"/>
    </row>
    <row r="18" spans="1:29">
      <c r="A18" s="82">
        <f t="shared" si="0"/>
        <v>2021</v>
      </c>
      <c r="B18" s="82">
        <f t="shared" si="1"/>
        <v>1</v>
      </c>
      <c r="C18" s="82">
        <f t="shared" si="2"/>
        <v>15</v>
      </c>
      <c r="D18" s="105">
        <v>44211</v>
      </c>
      <c r="E18" s="82" t="str">
        <f t="shared" si="3"/>
        <v>pia</v>
      </c>
      <c r="F18" s="81"/>
      <c r="G18" s="81">
        <v>2</v>
      </c>
      <c r="H18" s="81"/>
      <c r="I18" s="81">
        <v>1</v>
      </c>
      <c r="J18" s="81">
        <v>1</v>
      </c>
      <c r="K18" s="81">
        <v>2</v>
      </c>
      <c r="L18" s="81">
        <v>1</v>
      </c>
      <c r="M18" s="81">
        <v>1</v>
      </c>
      <c r="N18" s="81">
        <v>2</v>
      </c>
      <c r="O18" s="81">
        <v>2</v>
      </c>
      <c r="P18" s="81"/>
      <c r="Q18" s="81">
        <v>2</v>
      </c>
      <c r="R18" s="83">
        <v>1</v>
      </c>
      <c r="S18" s="84"/>
      <c r="T18" s="84"/>
      <c r="U18" s="84"/>
      <c r="V18" s="84"/>
      <c r="W18" s="84"/>
      <c r="X18" s="84"/>
      <c r="Y18" s="84"/>
      <c r="Z18" s="84"/>
      <c r="AA18" s="85"/>
      <c r="AB18" s="81"/>
      <c r="AC18" s="84"/>
    </row>
    <row r="19" spans="1:29">
      <c r="A19" s="82">
        <f t="shared" si="0"/>
        <v>2021</v>
      </c>
      <c r="B19" s="82">
        <f t="shared" si="1"/>
        <v>1</v>
      </c>
      <c r="C19" s="82">
        <f t="shared" si="2"/>
        <v>16</v>
      </c>
      <c r="D19" s="105">
        <v>44212</v>
      </c>
      <c r="E19" s="82" t="str">
        <f t="shared" si="3"/>
        <v>sob</v>
      </c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3"/>
      <c r="S19" s="84"/>
      <c r="T19" s="84"/>
      <c r="U19" s="84"/>
      <c r="V19" s="84"/>
      <c r="W19" s="84"/>
      <c r="X19" s="84"/>
      <c r="Y19" s="84"/>
      <c r="Z19" s="84"/>
      <c r="AA19" s="85"/>
      <c r="AB19" s="81"/>
      <c r="AC19" s="84"/>
    </row>
    <row r="20" spans="1:29">
      <c r="A20" s="82">
        <f t="shared" si="0"/>
        <v>2021</v>
      </c>
      <c r="B20" s="82">
        <f t="shared" si="1"/>
        <v>1</v>
      </c>
      <c r="C20" s="82">
        <f t="shared" si="2"/>
        <v>17</v>
      </c>
      <c r="D20" s="105">
        <v>44213</v>
      </c>
      <c r="E20" s="82" t="str">
        <f t="shared" si="3"/>
        <v>nie</v>
      </c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3"/>
      <c r="S20" s="84"/>
      <c r="T20" s="84"/>
      <c r="U20" s="84"/>
      <c r="V20" s="84"/>
      <c r="W20" s="84"/>
      <c r="X20" s="84"/>
      <c r="Y20" s="84"/>
      <c r="Z20" s="84"/>
      <c r="AA20" s="85"/>
      <c r="AB20" s="81"/>
      <c r="AC20" s="84"/>
    </row>
    <row r="21" spans="1:29">
      <c r="A21" s="82">
        <f t="shared" si="0"/>
        <v>2021</v>
      </c>
      <c r="B21" s="82">
        <f t="shared" si="1"/>
        <v>1</v>
      </c>
      <c r="C21" s="82">
        <f t="shared" si="2"/>
        <v>18</v>
      </c>
      <c r="D21" s="105">
        <v>44214</v>
      </c>
      <c r="E21" s="82" t="str">
        <f t="shared" si="3"/>
        <v>pon</v>
      </c>
      <c r="F21" s="81"/>
      <c r="G21" s="81">
        <v>2</v>
      </c>
      <c r="H21" s="81"/>
      <c r="I21" s="81">
        <v>2</v>
      </c>
      <c r="J21" s="81">
        <v>1</v>
      </c>
      <c r="K21" s="81">
        <v>2</v>
      </c>
      <c r="L21" s="81">
        <v>1</v>
      </c>
      <c r="M21" s="81">
        <v>1</v>
      </c>
      <c r="N21" s="81">
        <v>2</v>
      </c>
      <c r="O21" s="81">
        <v>2</v>
      </c>
      <c r="P21" s="81"/>
      <c r="Q21" s="81">
        <v>1</v>
      </c>
      <c r="R21" s="83">
        <v>1</v>
      </c>
      <c r="S21" s="84"/>
      <c r="T21" s="84"/>
      <c r="U21" s="84"/>
      <c r="V21" s="84"/>
      <c r="W21" s="84"/>
      <c r="X21" s="84"/>
      <c r="Y21" s="84"/>
      <c r="Z21" s="84"/>
      <c r="AA21" s="85"/>
      <c r="AB21" s="81"/>
      <c r="AC21" s="84"/>
    </row>
    <row r="22" spans="1:29">
      <c r="A22" s="82">
        <f t="shared" si="0"/>
        <v>2021</v>
      </c>
      <c r="B22" s="82">
        <f t="shared" si="1"/>
        <v>1</v>
      </c>
      <c r="C22" s="82">
        <f t="shared" si="2"/>
        <v>19</v>
      </c>
      <c r="D22" s="105">
        <v>44215</v>
      </c>
      <c r="E22" s="82" t="str">
        <f t="shared" si="3"/>
        <v>wt</v>
      </c>
      <c r="F22" s="81"/>
      <c r="G22" s="81">
        <v>1</v>
      </c>
      <c r="H22" s="81"/>
      <c r="I22" s="81">
        <v>2</v>
      </c>
      <c r="J22" s="81">
        <v>1</v>
      </c>
      <c r="K22" s="81">
        <v>2</v>
      </c>
      <c r="L22" s="81">
        <v>1</v>
      </c>
      <c r="M22" s="81">
        <v>1</v>
      </c>
      <c r="N22" s="81">
        <v>2</v>
      </c>
      <c r="O22" s="81">
        <v>2</v>
      </c>
      <c r="P22" s="81"/>
      <c r="Q22" s="81">
        <v>1</v>
      </c>
      <c r="R22" s="83">
        <v>1</v>
      </c>
      <c r="S22" s="84"/>
      <c r="T22" s="84"/>
      <c r="U22" s="84"/>
      <c r="V22" s="84"/>
      <c r="W22" s="84"/>
      <c r="X22" s="84"/>
      <c r="Y22" s="84"/>
      <c r="Z22" s="84"/>
      <c r="AA22" s="85"/>
      <c r="AB22" s="81"/>
      <c r="AC22" s="84"/>
    </row>
    <row r="23" spans="1:29">
      <c r="A23" s="82">
        <f t="shared" si="0"/>
        <v>2021</v>
      </c>
      <c r="B23" s="82">
        <f t="shared" si="1"/>
        <v>1</v>
      </c>
      <c r="C23" s="82">
        <f t="shared" si="2"/>
        <v>20</v>
      </c>
      <c r="D23" s="105">
        <v>44216</v>
      </c>
      <c r="E23" s="82" t="str">
        <f t="shared" si="3"/>
        <v>śr</v>
      </c>
      <c r="F23" s="81"/>
      <c r="G23" s="81">
        <v>1</v>
      </c>
      <c r="H23" s="81"/>
      <c r="I23" s="81">
        <v>2</v>
      </c>
      <c r="J23" s="81">
        <v>1</v>
      </c>
      <c r="K23" s="81">
        <v>2</v>
      </c>
      <c r="L23" s="81">
        <v>1</v>
      </c>
      <c r="M23" s="81">
        <v>1</v>
      </c>
      <c r="N23" s="81">
        <v>2</v>
      </c>
      <c r="O23" s="81">
        <v>2</v>
      </c>
      <c r="P23" s="81"/>
      <c r="Q23" s="81">
        <v>1</v>
      </c>
      <c r="R23" s="83">
        <v>1</v>
      </c>
      <c r="S23" s="84"/>
      <c r="T23" s="84"/>
      <c r="U23" s="84"/>
      <c r="V23" s="84"/>
      <c r="W23" s="84"/>
      <c r="X23" s="84"/>
      <c r="Y23" s="84"/>
      <c r="Z23" s="84"/>
      <c r="AA23" s="85"/>
      <c r="AB23" s="81"/>
      <c r="AC23" s="84"/>
    </row>
    <row r="24" spans="1:29">
      <c r="A24" s="82">
        <f t="shared" si="0"/>
        <v>2021</v>
      </c>
      <c r="B24" s="82">
        <f t="shared" si="1"/>
        <v>1</v>
      </c>
      <c r="C24" s="82">
        <f t="shared" si="2"/>
        <v>21</v>
      </c>
      <c r="D24" s="105">
        <v>44217</v>
      </c>
      <c r="E24" s="82" t="str">
        <f t="shared" si="3"/>
        <v>czw</v>
      </c>
      <c r="F24" s="81"/>
      <c r="G24" s="81">
        <v>1</v>
      </c>
      <c r="H24" s="81"/>
      <c r="I24" s="81">
        <v>2</v>
      </c>
      <c r="J24" s="81">
        <v>1</v>
      </c>
      <c r="K24" s="81">
        <v>2</v>
      </c>
      <c r="L24" s="81">
        <v>1</v>
      </c>
      <c r="M24" s="81">
        <v>1</v>
      </c>
      <c r="N24" s="81">
        <v>2</v>
      </c>
      <c r="O24" s="81">
        <v>2</v>
      </c>
      <c r="P24" s="81"/>
      <c r="Q24" s="81">
        <v>1</v>
      </c>
      <c r="R24" s="83">
        <v>1</v>
      </c>
      <c r="S24" s="84"/>
      <c r="T24" s="84"/>
      <c r="U24" s="84"/>
      <c r="V24" s="84"/>
      <c r="W24" s="84"/>
      <c r="X24" s="84"/>
      <c r="Y24" s="84"/>
      <c r="Z24" s="84"/>
      <c r="AA24" s="85"/>
      <c r="AB24" s="81"/>
      <c r="AC24" s="84"/>
    </row>
    <row r="25" spans="1:29">
      <c r="A25" s="82">
        <f t="shared" si="0"/>
        <v>2021</v>
      </c>
      <c r="B25" s="82">
        <f t="shared" si="1"/>
        <v>1</v>
      </c>
      <c r="C25" s="82">
        <f t="shared" si="2"/>
        <v>22</v>
      </c>
      <c r="D25" s="105">
        <v>44218</v>
      </c>
      <c r="E25" s="82" t="str">
        <f t="shared" si="3"/>
        <v>pia</v>
      </c>
      <c r="F25" s="81"/>
      <c r="G25" s="81">
        <v>2</v>
      </c>
      <c r="H25" s="81"/>
      <c r="I25" s="81">
        <v>2</v>
      </c>
      <c r="J25" s="81">
        <v>1</v>
      </c>
      <c r="K25" s="81">
        <v>2</v>
      </c>
      <c r="L25" s="81">
        <v>1</v>
      </c>
      <c r="M25" s="81">
        <v>1</v>
      </c>
      <c r="N25" s="81">
        <v>2</v>
      </c>
      <c r="O25" s="81">
        <v>2</v>
      </c>
      <c r="P25" s="81"/>
      <c r="Q25" s="81">
        <v>1</v>
      </c>
      <c r="R25" s="83">
        <v>1</v>
      </c>
      <c r="S25" s="84"/>
      <c r="T25" s="84"/>
      <c r="U25" s="84"/>
      <c r="V25" s="84"/>
      <c r="W25" s="84"/>
      <c r="X25" s="84"/>
      <c r="Y25" s="84"/>
      <c r="Z25" s="84"/>
      <c r="AA25" s="85"/>
      <c r="AB25" s="81"/>
      <c r="AC25" s="84"/>
    </row>
    <row r="26" spans="1:29">
      <c r="A26" s="82">
        <f t="shared" si="0"/>
        <v>2021</v>
      </c>
      <c r="B26" s="82">
        <f t="shared" si="1"/>
        <v>1</v>
      </c>
      <c r="C26" s="82">
        <f t="shared" si="2"/>
        <v>23</v>
      </c>
      <c r="D26" s="105">
        <v>44219</v>
      </c>
      <c r="E26" s="82" t="str">
        <f t="shared" si="3"/>
        <v>sob</v>
      </c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3"/>
      <c r="S26" s="84"/>
      <c r="T26" s="84"/>
      <c r="U26" s="84"/>
      <c r="V26" s="84"/>
      <c r="W26" s="84"/>
      <c r="X26" s="84"/>
      <c r="Y26" s="84"/>
      <c r="Z26" s="84"/>
      <c r="AA26" s="85"/>
      <c r="AB26" s="81"/>
      <c r="AC26" s="84"/>
    </row>
    <row r="27" spans="1:29">
      <c r="A27" s="82">
        <f t="shared" si="0"/>
        <v>2021</v>
      </c>
      <c r="B27" s="82">
        <f t="shared" si="1"/>
        <v>1</v>
      </c>
      <c r="C27" s="82">
        <f t="shared" si="2"/>
        <v>24</v>
      </c>
      <c r="D27" s="105">
        <v>44220</v>
      </c>
      <c r="E27" s="82" t="str">
        <f t="shared" si="3"/>
        <v>nie</v>
      </c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3"/>
      <c r="S27" s="84"/>
      <c r="T27" s="84"/>
      <c r="U27" s="84"/>
      <c r="V27" s="84"/>
      <c r="W27" s="84"/>
      <c r="X27" s="84"/>
      <c r="Y27" s="84"/>
      <c r="Z27" s="84"/>
      <c r="AA27" s="85"/>
      <c r="AB27" s="81"/>
      <c r="AC27" s="84"/>
    </row>
    <row r="28" spans="1:29">
      <c r="A28" s="82">
        <f t="shared" si="0"/>
        <v>2021</v>
      </c>
      <c r="B28" s="82">
        <f t="shared" si="1"/>
        <v>1</v>
      </c>
      <c r="C28" s="82">
        <f t="shared" si="2"/>
        <v>25</v>
      </c>
      <c r="D28" s="105">
        <v>44221</v>
      </c>
      <c r="E28" s="82" t="str">
        <f t="shared" si="3"/>
        <v>pon</v>
      </c>
      <c r="F28" s="81"/>
      <c r="G28" s="81">
        <v>1</v>
      </c>
      <c r="H28" s="81"/>
      <c r="I28" s="81">
        <v>1</v>
      </c>
      <c r="J28" s="81">
        <v>1</v>
      </c>
      <c r="K28" s="81">
        <v>2</v>
      </c>
      <c r="L28" s="81">
        <v>1</v>
      </c>
      <c r="M28" s="81">
        <v>1</v>
      </c>
      <c r="N28" s="81">
        <v>2</v>
      </c>
      <c r="O28" s="81">
        <v>2</v>
      </c>
      <c r="P28" s="81"/>
      <c r="Q28" s="81">
        <v>1</v>
      </c>
      <c r="R28" s="83">
        <v>1</v>
      </c>
      <c r="S28" s="84"/>
      <c r="T28" s="84"/>
      <c r="U28" s="84"/>
      <c r="V28" s="84"/>
      <c r="W28" s="84"/>
      <c r="X28" s="84"/>
      <c r="Y28" s="84"/>
      <c r="Z28" s="84"/>
      <c r="AA28" s="85"/>
      <c r="AB28" s="81"/>
      <c r="AC28" s="84"/>
    </row>
    <row r="29" spans="1:29">
      <c r="A29" s="82">
        <f t="shared" si="0"/>
        <v>2021</v>
      </c>
      <c r="B29" s="82">
        <f t="shared" si="1"/>
        <v>1</v>
      </c>
      <c r="C29" s="82">
        <f t="shared" si="2"/>
        <v>26</v>
      </c>
      <c r="D29" s="105">
        <v>44222</v>
      </c>
      <c r="E29" s="82" t="str">
        <f t="shared" si="3"/>
        <v>wt</v>
      </c>
      <c r="F29" s="81"/>
      <c r="G29" s="81">
        <v>2</v>
      </c>
      <c r="H29" s="81"/>
      <c r="I29" s="81">
        <v>1</v>
      </c>
      <c r="J29" s="81">
        <v>1</v>
      </c>
      <c r="K29" s="81">
        <v>2</v>
      </c>
      <c r="L29" s="81">
        <v>1</v>
      </c>
      <c r="M29" s="81">
        <v>1</v>
      </c>
      <c r="N29" s="81">
        <v>2</v>
      </c>
      <c r="O29" s="81">
        <v>2</v>
      </c>
      <c r="P29" s="81"/>
      <c r="Q29" s="81">
        <v>1</v>
      </c>
      <c r="R29" s="83">
        <v>1</v>
      </c>
      <c r="S29" s="84"/>
      <c r="T29" s="84"/>
      <c r="U29" s="84"/>
      <c r="V29" s="84"/>
      <c r="W29" s="84"/>
      <c r="X29" s="84"/>
      <c r="Y29" s="84"/>
      <c r="Z29" s="84"/>
      <c r="AA29" s="85"/>
      <c r="AB29" s="81"/>
      <c r="AC29" s="84"/>
    </row>
    <row r="30" spans="1:29">
      <c r="A30" s="82">
        <f t="shared" si="0"/>
        <v>2021</v>
      </c>
      <c r="B30" s="82">
        <f t="shared" si="1"/>
        <v>1</v>
      </c>
      <c r="C30" s="82">
        <f t="shared" si="2"/>
        <v>27</v>
      </c>
      <c r="D30" s="105">
        <v>44223</v>
      </c>
      <c r="E30" s="82" t="str">
        <f t="shared" si="3"/>
        <v>śr</v>
      </c>
      <c r="F30" s="81"/>
      <c r="G30" s="81">
        <v>2</v>
      </c>
      <c r="H30" s="81"/>
      <c r="I30" s="81">
        <v>1</v>
      </c>
      <c r="J30" s="81">
        <v>1</v>
      </c>
      <c r="K30" s="81">
        <v>2</v>
      </c>
      <c r="L30" s="81">
        <v>1</v>
      </c>
      <c r="M30" s="81">
        <v>1</v>
      </c>
      <c r="N30" s="81">
        <v>2</v>
      </c>
      <c r="O30" s="81">
        <v>2</v>
      </c>
      <c r="P30" s="81"/>
      <c r="Q30" s="81">
        <v>1</v>
      </c>
      <c r="R30" s="83">
        <v>2</v>
      </c>
      <c r="S30" s="84"/>
      <c r="T30" s="84"/>
      <c r="U30" s="84"/>
      <c r="V30" s="84"/>
      <c r="W30" s="84"/>
      <c r="X30" s="84"/>
      <c r="Y30" s="84"/>
      <c r="Z30" s="84"/>
      <c r="AA30" s="85"/>
      <c r="AB30" s="81"/>
      <c r="AC30" s="84"/>
    </row>
    <row r="31" spans="1:29">
      <c r="A31" s="82">
        <f t="shared" si="0"/>
        <v>2021</v>
      </c>
      <c r="B31" s="82">
        <f t="shared" si="1"/>
        <v>1</v>
      </c>
      <c r="C31" s="82">
        <f t="shared" si="2"/>
        <v>28</v>
      </c>
      <c r="D31" s="105">
        <v>44224</v>
      </c>
      <c r="E31" s="82" t="str">
        <f t="shared" si="3"/>
        <v>czw</v>
      </c>
      <c r="F31" s="81"/>
      <c r="G31" s="81">
        <v>1</v>
      </c>
      <c r="H31" s="81"/>
      <c r="I31" s="81">
        <v>1</v>
      </c>
      <c r="J31" s="81">
        <v>1</v>
      </c>
      <c r="K31" s="81">
        <v>2</v>
      </c>
      <c r="L31" s="81">
        <v>1</v>
      </c>
      <c r="M31" s="81">
        <v>1</v>
      </c>
      <c r="N31" s="81">
        <v>2</v>
      </c>
      <c r="O31" s="81">
        <v>2</v>
      </c>
      <c r="P31" s="81"/>
      <c r="Q31" s="81">
        <v>1</v>
      </c>
      <c r="R31" s="83">
        <v>1</v>
      </c>
      <c r="S31" s="84"/>
      <c r="T31" s="84"/>
      <c r="U31" s="84"/>
      <c r="V31" s="84"/>
      <c r="W31" s="84"/>
      <c r="X31" s="84"/>
      <c r="Y31" s="84"/>
      <c r="Z31" s="84"/>
      <c r="AA31" s="85"/>
      <c r="AB31" s="81"/>
      <c r="AC31" s="84"/>
    </row>
    <row r="32" spans="1:29">
      <c r="A32" s="82">
        <f t="shared" si="0"/>
        <v>2021</v>
      </c>
      <c r="B32" s="82">
        <f t="shared" si="1"/>
        <v>1</v>
      </c>
      <c r="C32" s="82">
        <f t="shared" si="2"/>
        <v>29</v>
      </c>
      <c r="D32" s="105">
        <v>44225</v>
      </c>
      <c r="E32" s="82" t="str">
        <f t="shared" si="3"/>
        <v>pia</v>
      </c>
      <c r="F32" s="81"/>
      <c r="G32" s="81">
        <v>1</v>
      </c>
      <c r="H32" s="81"/>
      <c r="I32" s="81">
        <v>1</v>
      </c>
      <c r="J32" s="81">
        <v>1</v>
      </c>
      <c r="K32" s="81">
        <v>2</v>
      </c>
      <c r="L32" s="81">
        <v>1</v>
      </c>
      <c r="M32" s="81">
        <v>1</v>
      </c>
      <c r="N32" s="81">
        <v>2</v>
      </c>
      <c r="O32" s="81">
        <v>2</v>
      </c>
      <c r="P32" s="81"/>
      <c r="Q32" s="81">
        <v>2</v>
      </c>
      <c r="R32" s="83">
        <v>2</v>
      </c>
      <c r="S32" s="84"/>
      <c r="T32" s="84"/>
      <c r="U32" s="84"/>
      <c r="V32" s="84"/>
      <c r="W32" s="84"/>
      <c r="X32" s="84"/>
      <c r="Y32" s="84"/>
      <c r="Z32" s="84"/>
      <c r="AA32" s="85"/>
      <c r="AB32" s="81"/>
      <c r="AC32" s="84"/>
    </row>
    <row r="33" spans="1:29">
      <c r="A33" s="82">
        <f t="shared" si="0"/>
        <v>2021</v>
      </c>
      <c r="B33" s="82">
        <f t="shared" si="1"/>
        <v>1</v>
      </c>
      <c r="C33" s="82">
        <f t="shared" si="2"/>
        <v>30</v>
      </c>
      <c r="D33" s="105">
        <v>44226</v>
      </c>
      <c r="E33" s="82" t="str">
        <f t="shared" si="3"/>
        <v>sob</v>
      </c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3"/>
      <c r="S33" s="84"/>
      <c r="T33" s="84"/>
      <c r="U33" s="84"/>
      <c r="V33" s="84"/>
      <c r="W33" s="84"/>
      <c r="X33" s="84"/>
      <c r="Y33" s="84"/>
      <c r="Z33" s="84"/>
      <c r="AA33" s="85"/>
      <c r="AB33" s="81"/>
      <c r="AC33" s="84"/>
    </row>
    <row r="34" spans="1:29">
      <c r="A34" s="82">
        <f t="shared" si="0"/>
        <v>2021</v>
      </c>
      <c r="B34" s="82">
        <f t="shared" si="1"/>
        <v>1</v>
      </c>
      <c r="C34" s="82">
        <f t="shared" si="2"/>
        <v>31</v>
      </c>
      <c r="D34" s="105">
        <v>44227</v>
      </c>
      <c r="E34" s="82" t="str">
        <f t="shared" si="3"/>
        <v>nie</v>
      </c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3"/>
      <c r="S34" s="84"/>
      <c r="T34" s="84"/>
      <c r="U34" s="84"/>
      <c r="V34" s="84"/>
      <c r="W34" s="84"/>
      <c r="X34" s="84"/>
      <c r="Y34" s="84"/>
      <c r="Z34" s="84"/>
      <c r="AA34" s="85"/>
      <c r="AB34" s="81"/>
      <c r="AC34" s="84"/>
    </row>
    <row r="35" spans="1:29">
      <c r="A35" s="82">
        <f t="shared" si="0"/>
        <v>2021</v>
      </c>
      <c r="B35" s="82">
        <f t="shared" si="1"/>
        <v>2</v>
      </c>
      <c r="C35" s="82">
        <f t="shared" si="2"/>
        <v>1</v>
      </c>
      <c r="D35" s="105">
        <v>44228</v>
      </c>
      <c r="E35" s="82" t="str">
        <f t="shared" si="3"/>
        <v>pon</v>
      </c>
      <c r="F35" s="81"/>
      <c r="G35" s="81">
        <v>1</v>
      </c>
      <c r="H35" s="81"/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2</v>
      </c>
      <c r="O35" s="81">
        <v>2</v>
      </c>
      <c r="P35" s="81"/>
      <c r="Q35" s="81">
        <v>1</v>
      </c>
      <c r="R35" s="83">
        <v>2</v>
      </c>
      <c r="S35" s="84"/>
      <c r="T35" s="84"/>
      <c r="U35" s="84"/>
      <c r="V35" s="84"/>
      <c r="W35" s="84"/>
      <c r="X35" s="84"/>
      <c r="Y35" s="84"/>
      <c r="Z35" s="84"/>
      <c r="AA35" s="85"/>
      <c r="AB35" s="81"/>
      <c r="AC35" s="84"/>
    </row>
    <row r="36" spans="1:29">
      <c r="A36" s="82">
        <f t="shared" si="0"/>
        <v>2021</v>
      </c>
      <c r="B36" s="82">
        <f t="shared" si="1"/>
        <v>2</v>
      </c>
      <c r="C36" s="82">
        <f t="shared" si="2"/>
        <v>2</v>
      </c>
      <c r="D36" s="105">
        <v>44229</v>
      </c>
      <c r="E36" s="82" t="str">
        <f t="shared" si="3"/>
        <v>wt</v>
      </c>
      <c r="F36" s="81"/>
      <c r="G36" s="81">
        <v>1</v>
      </c>
      <c r="H36" s="81"/>
      <c r="I36" s="81">
        <v>1</v>
      </c>
      <c r="J36" s="81">
        <v>1</v>
      </c>
      <c r="K36" s="81">
        <v>1</v>
      </c>
      <c r="L36" s="81">
        <v>1</v>
      </c>
      <c r="M36" s="81">
        <v>1</v>
      </c>
      <c r="N36" s="81">
        <v>2</v>
      </c>
      <c r="O36" s="81">
        <v>2</v>
      </c>
      <c r="P36" s="81"/>
      <c r="Q36" s="81">
        <v>1</v>
      </c>
      <c r="R36" s="83">
        <v>1</v>
      </c>
      <c r="S36" s="84"/>
      <c r="T36" s="84"/>
      <c r="U36" s="84"/>
      <c r="V36" s="84"/>
      <c r="W36" s="84"/>
      <c r="X36" s="84"/>
      <c r="Y36" s="84"/>
      <c r="Z36" s="84"/>
      <c r="AA36" s="85"/>
      <c r="AB36" s="81"/>
      <c r="AC36" s="84"/>
    </row>
    <row r="37" spans="1:29">
      <c r="A37" s="82">
        <f t="shared" si="0"/>
        <v>2021</v>
      </c>
      <c r="B37" s="82">
        <f t="shared" si="1"/>
        <v>2</v>
      </c>
      <c r="C37" s="82">
        <f t="shared" si="2"/>
        <v>3</v>
      </c>
      <c r="D37" s="105">
        <v>44230</v>
      </c>
      <c r="E37" s="82" t="str">
        <f t="shared" si="3"/>
        <v>śr</v>
      </c>
      <c r="F37" s="81"/>
      <c r="G37" s="81">
        <v>1</v>
      </c>
      <c r="H37" s="81"/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2</v>
      </c>
      <c r="O37" s="81">
        <v>2</v>
      </c>
      <c r="P37" s="81"/>
      <c r="Q37" s="81">
        <v>1</v>
      </c>
      <c r="R37" s="83">
        <v>1</v>
      </c>
      <c r="S37" s="84"/>
      <c r="T37" s="84"/>
      <c r="U37" s="84"/>
      <c r="V37" s="84"/>
      <c r="W37" s="84"/>
      <c r="X37" s="84"/>
      <c r="Y37" s="84"/>
      <c r="Z37" s="84"/>
      <c r="AA37" s="85"/>
      <c r="AB37" s="81"/>
      <c r="AC37" s="84"/>
    </row>
    <row r="38" spans="1:29">
      <c r="A38" s="82">
        <f t="shared" si="0"/>
        <v>2021</v>
      </c>
      <c r="B38" s="82">
        <f t="shared" si="1"/>
        <v>2</v>
      </c>
      <c r="C38" s="82">
        <f t="shared" si="2"/>
        <v>4</v>
      </c>
      <c r="D38" s="105">
        <v>44231</v>
      </c>
      <c r="E38" s="82" t="str">
        <f t="shared" si="3"/>
        <v>czw</v>
      </c>
      <c r="F38" s="81"/>
      <c r="G38" s="81">
        <v>2</v>
      </c>
      <c r="H38" s="81"/>
      <c r="I38" s="81">
        <v>1</v>
      </c>
      <c r="J38" s="81">
        <v>1</v>
      </c>
      <c r="K38" s="81">
        <v>1</v>
      </c>
      <c r="L38" s="81">
        <v>1</v>
      </c>
      <c r="M38" s="81">
        <v>1</v>
      </c>
      <c r="N38" s="81">
        <v>2</v>
      </c>
      <c r="O38" s="81">
        <v>2</v>
      </c>
      <c r="P38" s="81"/>
      <c r="Q38" s="81">
        <v>1</v>
      </c>
      <c r="R38" s="83">
        <v>1</v>
      </c>
      <c r="S38" s="84"/>
      <c r="T38" s="84"/>
      <c r="U38" s="84"/>
      <c r="V38" s="84"/>
      <c r="W38" s="84"/>
      <c r="X38" s="84"/>
      <c r="Y38" s="84"/>
      <c r="Z38" s="84">
        <v>1</v>
      </c>
      <c r="AA38" s="85"/>
      <c r="AB38" s="81"/>
      <c r="AC38" s="84"/>
    </row>
    <row r="39" spans="1:29">
      <c r="A39" s="82">
        <f t="shared" si="0"/>
        <v>2021</v>
      </c>
      <c r="B39" s="82">
        <f t="shared" si="1"/>
        <v>2</v>
      </c>
      <c r="C39" s="82">
        <f t="shared" si="2"/>
        <v>5</v>
      </c>
      <c r="D39" s="105">
        <v>44232</v>
      </c>
      <c r="E39" s="82" t="str">
        <f t="shared" si="3"/>
        <v>pia</v>
      </c>
      <c r="F39" s="81"/>
      <c r="G39" s="81">
        <v>1</v>
      </c>
      <c r="H39" s="81"/>
      <c r="I39" s="81">
        <v>1</v>
      </c>
      <c r="J39" s="81">
        <v>1</v>
      </c>
      <c r="K39" s="81">
        <v>1</v>
      </c>
      <c r="L39" s="81">
        <v>1</v>
      </c>
      <c r="M39" s="81">
        <v>1</v>
      </c>
      <c r="N39" s="81">
        <v>2</v>
      </c>
      <c r="O39" s="81">
        <v>2</v>
      </c>
      <c r="P39" s="81"/>
      <c r="Q39" s="81">
        <v>1</v>
      </c>
      <c r="R39" s="83">
        <v>1</v>
      </c>
      <c r="S39" s="84"/>
      <c r="T39" s="84"/>
      <c r="U39" s="84"/>
      <c r="V39" s="84"/>
      <c r="W39" s="84"/>
      <c r="X39" s="84"/>
      <c r="Y39" s="84"/>
      <c r="Z39" s="84">
        <v>1</v>
      </c>
      <c r="AA39" s="85"/>
      <c r="AB39" s="81"/>
      <c r="AC39" s="84"/>
    </row>
    <row r="40" spans="1:29">
      <c r="A40" s="82">
        <f t="shared" si="0"/>
        <v>2021</v>
      </c>
      <c r="B40" s="82">
        <f t="shared" si="1"/>
        <v>2</v>
      </c>
      <c r="C40" s="82">
        <f t="shared" si="2"/>
        <v>6</v>
      </c>
      <c r="D40" s="105">
        <v>44233</v>
      </c>
      <c r="E40" s="82" t="str">
        <f t="shared" si="3"/>
        <v>sob</v>
      </c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3"/>
      <c r="S40" s="84"/>
      <c r="T40" s="84"/>
      <c r="U40" s="84"/>
      <c r="V40" s="84"/>
      <c r="W40" s="84"/>
      <c r="X40" s="84"/>
      <c r="Y40" s="84"/>
      <c r="Z40" s="84"/>
      <c r="AA40" s="85"/>
      <c r="AB40" s="81"/>
      <c r="AC40" s="84"/>
    </row>
    <row r="41" spans="1:29">
      <c r="A41" s="82">
        <f t="shared" si="0"/>
        <v>2021</v>
      </c>
      <c r="B41" s="82">
        <f t="shared" si="1"/>
        <v>2</v>
      </c>
      <c r="C41" s="82">
        <f t="shared" si="2"/>
        <v>7</v>
      </c>
      <c r="D41" s="105">
        <v>44234</v>
      </c>
      <c r="E41" s="82" t="str">
        <f t="shared" si="3"/>
        <v>nie</v>
      </c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3"/>
      <c r="S41" s="84"/>
      <c r="T41" s="84"/>
      <c r="U41" s="84"/>
      <c r="V41" s="84"/>
      <c r="W41" s="84"/>
      <c r="X41" s="84"/>
      <c r="Y41" s="84"/>
      <c r="Z41" s="84"/>
      <c r="AA41" s="85"/>
      <c r="AB41" s="81"/>
      <c r="AC41" s="84"/>
    </row>
    <row r="42" spans="1:29">
      <c r="A42" s="82">
        <f t="shared" si="0"/>
        <v>2021</v>
      </c>
      <c r="B42" s="82">
        <f t="shared" si="1"/>
        <v>2</v>
      </c>
      <c r="C42" s="82">
        <f t="shared" si="2"/>
        <v>8</v>
      </c>
      <c r="D42" s="105">
        <v>44235</v>
      </c>
      <c r="E42" s="82" t="str">
        <f t="shared" si="3"/>
        <v>pon</v>
      </c>
      <c r="F42" s="81"/>
      <c r="G42" s="81">
        <v>1</v>
      </c>
      <c r="H42" s="81"/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2</v>
      </c>
      <c r="O42" s="81">
        <v>2</v>
      </c>
      <c r="P42" s="81"/>
      <c r="Q42" s="81">
        <v>1</v>
      </c>
      <c r="R42" s="83">
        <v>2</v>
      </c>
      <c r="S42" s="84"/>
      <c r="T42" s="84"/>
      <c r="U42" s="84"/>
      <c r="V42" s="84"/>
      <c r="W42" s="84"/>
      <c r="X42" s="84"/>
      <c r="Y42" s="84"/>
      <c r="Z42" s="84">
        <v>1</v>
      </c>
      <c r="AA42" s="85"/>
      <c r="AB42" s="81"/>
      <c r="AC42" s="84"/>
    </row>
    <row r="43" spans="1:29">
      <c r="A43" s="82">
        <f t="shared" si="0"/>
        <v>2021</v>
      </c>
      <c r="B43" s="82">
        <f t="shared" si="1"/>
        <v>2</v>
      </c>
      <c r="C43" s="82">
        <f t="shared" si="2"/>
        <v>9</v>
      </c>
      <c r="D43" s="105">
        <v>44236</v>
      </c>
      <c r="E43" s="82" t="str">
        <f t="shared" si="3"/>
        <v>wt</v>
      </c>
      <c r="F43" s="81"/>
      <c r="G43" s="81">
        <v>2</v>
      </c>
      <c r="H43" s="81"/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2</v>
      </c>
      <c r="O43" s="81">
        <v>2</v>
      </c>
      <c r="P43" s="81"/>
      <c r="Q43" s="81">
        <v>1</v>
      </c>
      <c r="R43" s="83">
        <v>2</v>
      </c>
      <c r="S43" s="84"/>
      <c r="T43" s="84"/>
      <c r="U43" s="84"/>
      <c r="V43" s="84"/>
      <c r="W43" s="84"/>
      <c r="X43" s="84"/>
      <c r="Y43" s="84"/>
      <c r="Z43" s="84">
        <v>1</v>
      </c>
      <c r="AA43" s="85"/>
      <c r="AB43" s="81"/>
      <c r="AC43" s="84"/>
    </row>
    <row r="44" spans="1:29">
      <c r="A44" s="82">
        <f t="shared" si="0"/>
        <v>2021</v>
      </c>
      <c r="B44" s="82">
        <f t="shared" si="1"/>
        <v>2</v>
      </c>
      <c r="C44" s="82">
        <f t="shared" si="2"/>
        <v>10</v>
      </c>
      <c r="D44" s="105">
        <v>44237</v>
      </c>
      <c r="E44" s="82" t="str">
        <f t="shared" si="3"/>
        <v>śr</v>
      </c>
      <c r="F44" s="81"/>
      <c r="G44" s="81">
        <v>1</v>
      </c>
      <c r="H44" s="81"/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2</v>
      </c>
      <c r="O44" s="81">
        <v>2</v>
      </c>
      <c r="P44" s="81"/>
      <c r="Q44" s="81">
        <v>1</v>
      </c>
      <c r="R44" s="83">
        <v>2</v>
      </c>
      <c r="S44" s="84"/>
      <c r="T44" s="84"/>
      <c r="U44" s="84"/>
      <c r="V44" s="84"/>
      <c r="W44" s="84"/>
      <c r="X44" s="84"/>
      <c r="Y44" s="84"/>
      <c r="Z44" s="84">
        <v>1</v>
      </c>
      <c r="AA44" s="85"/>
      <c r="AB44" s="81"/>
      <c r="AC44" s="84"/>
    </row>
    <row r="45" spans="1:29">
      <c r="A45" s="82">
        <f t="shared" si="0"/>
        <v>2021</v>
      </c>
      <c r="B45" s="82">
        <f t="shared" si="1"/>
        <v>2</v>
      </c>
      <c r="C45" s="82">
        <f t="shared" si="2"/>
        <v>11</v>
      </c>
      <c r="D45" s="105">
        <v>44238</v>
      </c>
      <c r="E45" s="82" t="str">
        <f t="shared" si="3"/>
        <v>czw</v>
      </c>
      <c r="F45" s="81"/>
      <c r="G45" s="81">
        <v>1</v>
      </c>
      <c r="H45" s="81"/>
      <c r="I45" s="81">
        <v>1</v>
      </c>
      <c r="J45" s="81">
        <v>1</v>
      </c>
      <c r="K45" s="81">
        <v>1</v>
      </c>
      <c r="L45" s="81">
        <v>1</v>
      </c>
      <c r="M45" s="81">
        <v>1</v>
      </c>
      <c r="N45" s="81">
        <v>2</v>
      </c>
      <c r="O45" s="81">
        <v>2</v>
      </c>
      <c r="P45" s="81"/>
      <c r="Q45" s="81">
        <v>1</v>
      </c>
      <c r="R45" s="83">
        <v>1</v>
      </c>
      <c r="S45" s="84"/>
      <c r="T45" s="84"/>
      <c r="U45" s="84"/>
      <c r="V45" s="84"/>
      <c r="W45" s="84"/>
      <c r="X45" s="84"/>
      <c r="Y45" s="84"/>
      <c r="Z45" s="84">
        <v>1</v>
      </c>
      <c r="AA45" s="85"/>
      <c r="AB45" s="81"/>
      <c r="AC45" s="84"/>
    </row>
    <row r="46" spans="1:29">
      <c r="A46" s="82">
        <f t="shared" si="0"/>
        <v>2021</v>
      </c>
      <c r="B46" s="82">
        <f t="shared" si="1"/>
        <v>2</v>
      </c>
      <c r="C46" s="82">
        <f t="shared" si="2"/>
        <v>12</v>
      </c>
      <c r="D46" s="105">
        <v>44239</v>
      </c>
      <c r="E46" s="82" t="str">
        <f t="shared" si="3"/>
        <v>pia</v>
      </c>
      <c r="F46" s="81"/>
      <c r="G46" s="81">
        <v>1</v>
      </c>
      <c r="H46" s="81"/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2</v>
      </c>
      <c r="O46" s="81">
        <v>2</v>
      </c>
      <c r="P46" s="81"/>
      <c r="Q46" s="81">
        <v>2</v>
      </c>
      <c r="R46" s="83">
        <v>1</v>
      </c>
      <c r="S46" s="84"/>
      <c r="T46" s="84"/>
      <c r="U46" s="84"/>
      <c r="V46" s="84"/>
      <c r="W46" s="84"/>
      <c r="X46" s="84"/>
      <c r="Y46" s="84"/>
      <c r="Z46" s="84">
        <v>1</v>
      </c>
      <c r="AA46" s="85"/>
      <c r="AB46" s="81"/>
      <c r="AC46" s="84"/>
    </row>
    <row r="47" spans="1:29">
      <c r="A47" s="82">
        <f t="shared" si="0"/>
        <v>2021</v>
      </c>
      <c r="B47" s="82">
        <f t="shared" si="1"/>
        <v>2</v>
      </c>
      <c r="C47" s="82">
        <f t="shared" si="2"/>
        <v>13</v>
      </c>
      <c r="D47" s="105">
        <v>44240</v>
      </c>
      <c r="E47" s="82" t="str">
        <f t="shared" si="3"/>
        <v>sob</v>
      </c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3"/>
      <c r="S47" s="84"/>
      <c r="T47" s="84"/>
      <c r="U47" s="84"/>
      <c r="V47" s="84"/>
      <c r="W47" s="84"/>
      <c r="X47" s="84"/>
      <c r="Y47" s="84"/>
      <c r="Z47" s="84"/>
      <c r="AA47" s="85"/>
      <c r="AB47" s="81"/>
      <c r="AC47" s="84"/>
    </row>
    <row r="48" spans="1:29">
      <c r="A48" s="82">
        <f t="shared" si="0"/>
        <v>2021</v>
      </c>
      <c r="B48" s="82">
        <f t="shared" si="1"/>
        <v>2</v>
      </c>
      <c r="C48" s="82">
        <f t="shared" si="2"/>
        <v>14</v>
      </c>
      <c r="D48" s="105">
        <v>44241</v>
      </c>
      <c r="E48" s="82" t="str">
        <f t="shared" si="3"/>
        <v>nie</v>
      </c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3"/>
      <c r="S48" s="84"/>
      <c r="T48" s="84"/>
      <c r="U48" s="84"/>
      <c r="V48" s="84"/>
      <c r="W48" s="84"/>
      <c r="X48" s="84"/>
      <c r="Y48" s="84"/>
      <c r="Z48" s="84"/>
      <c r="AA48" s="85"/>
      <c r="AB48" s="81"/>
      <c r="AC48" s="84"/>
    </row>
    <row r="49" spans="1:30">
      <c r="A49" s="82">
        <f t="shared" si="0"/>
        <v>2021</v>
      </c>
      <c r="B49" s="82">
        <f t="shared" si="1"/>
        <v>2</v>
      </c>
      <c r="C49" s="82">
        <f t="shared" si="2"/>
        <v>15</v>
      </c>
      <c r="D49" s="105">
        <v>44242</v>
      </c>
      <c r="E49" s="82" t="str">
        <f t="shared" si="3"/>
        <v>pon</v>
      </c>
      <c r="F49" s="81"/>
      <c r="G49" s="81">
        <v>1</v>
      </c>
      <c r="H49" s="81"/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2</v>
      </c>
      <c r="O49" s="81">
        <v>2</v>
      </c>
      <c r="P49" s="81"/>
      <c r="Q49" s="81">
        <v>1</v>
      </c>
      <c r="R49" s="83">
        <v>2</v>
      </c>
      <c r="S49" s="84"/>
      <c r="T49" s="84"/>
      <c r="U49" s="84"/>
      <c r="V49" s="84"/>
      <c r="W49" s="84"/>
      <c r="X49" s="84"/>
      <c r="Y49" s="84"/>
      <c r="Z49" s="84">
        <v>1</v>
      </c>
      <c r="AA49" s="85"/>
      <c r="AB49" s="81"/>
      <c r="AC49" s="84"/>
      <c r="AD49" s="121"/>
    </row>
    <row r="50" spans="1:30">
      <c r="A50" s="82">
        <f t="shared" si="0"/>
        <v>2021</v>
      </c>
      <c r="B50" s="82">
        <f t="shared" si="1"/>
        <v>2</v>
      </c>
      <c r="C50" s="82">
        <f t="shared" si="2"/>
        <v>16</v>
      </c>
      <c r="D50" s="105">
        <v>44243</v>
      </c>
      <c r="E50" s="82" t="str">
        <f t="shared" si="3"/>
        <v>wt</v>
      </c>
      <c r="F50" s="81"/>
      <c r="G50" s="81">
        <v>1</v>
      </c>
      <c r="H50" s="81"/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2</v>
      </c>
      <c r="O50" s="81">
        <v>2</v>
      </c>
      <c r="P50" s="81"/>
      <c r="Q50" s="81">
        <v>1</v>
      </c>
      <c r="R50" s="83">
        <v>1</v>
      </c>
      <c r="S50" s="84"/>
      <c r="T50" s="84"/>
      <c r="U50" s="84"/>
      <c r="V50" s="84"/>
      <c r="W50" s="84"/>
      <c r="X50" s="84"/>
      <c r="Y50" s="84"/>
      <c r="Z50" s="84">
        <v>1</v>
      </c>
      <c r="AA50" s="85"/>
      <c r="AB50" s="81"/>
      <c r="AC50" s="84"/>
    </row>
    <row r="51" spans="1:30">
      <c r="A51" s="82">
        <f t="shared" si="0"/>
        <v>2021</v>
      </c>
      <c r="B51" s="82">
        <f t="shared" si="1"/>
        <v>2</v>
      </c>
      <c r="C51" s="82">
        <f t="shared" si="2"/>
        <v>17</v>
      </c>
      <c r="D51" s="105">
        <v>44244</v>
      </c>
      <c r="E51" s="82" t="str">
        <f t="shared" si="3"/>
        <v>śr</v>
      </c>
      <c r="F51" s="81"/>
      <c r="G51" s="81">
        <v>1</v>
      </c>
      <c r="H51" s="81"/>
      <c r="I51" s="81">
        <v>1</v>
      </c>
      <c r="J51" s="81">
        <v>1</v>
      </c>
      <c r="K51" s="81">
        <v>1</v>
      </c>
      <c r="L51" s="81">
        <v>1</v>
      </c>
      <c r="M51" s="81">
        <v>1</v>
      </c>
      <c r="N51" s="81">
        <v>2</v>
      </c>
      <c r="O51" s="81">
        <v>2</v>
      </c>
      <c r="P51" s="81"/>
      <c r="Q51" s="81">
        <v>1</v>
      </c>
      <c r="R51" s="83">
        <v>1</v>
      </c>
      <c r="S51" s="84"/>
      <c r="T51" s="84"/>
      <c r="U51" s="84"/>
      <c r="V51" s="84"/>
      <c r="W51" s="84"/>
      <c r="X51" s="84"/>
      <c r="Y51" s="84"/>
      <c r="Z51" s="84">
        <v>1</v>
      </c>
      <c r="AA51" s="85"/>
      <c r="AB51" s="81"/>
      <c r="AC51" s="84"/>
    </row>
    <row r="52" spans="1:30">
      <c r="A52" s="82">
        <f t="shared" si="0"/>
        <v>2021</v>
      </c>
      <c r="B52" s="82">
        <f t="shared" si="1"/>
        <v>2</v>
      </c>
      <c r="C52" s="82">
        <f t="shared" si="2"/>
        <v>18</v>
      </c>
      <c r="D52" s="105">
        <v>44245</v>
      </c>
      <c r="E52" s="82" t="str">
        <f t="shared" si="3"/>
        <v>czw</v>
      </c>
      <c r="F52" s="81"/>
      <c r="G52" s="81">
        <v>1</v>
      </c>
      <c r="H52" s="81"/>
      <c r="I52" s="81">
        <v>1</v>
      </c>
      <c r="J52" s="81">
        <v>1</v>
      </c>
      <c r="K52" s="81">
        <v>1</v>
      </c>
      <c r="L52" s="81">
        <v>1</v>
      </c>
      <c r="M52" s="81">
        <v>3</v>
      </c>
      <c r="N52" s="81">
        <v>2</v>
      </c>
      <c r="O52" s="81">
        <v>2</v>
      </c>
      <c r="P52" s="81"/>
      <c r="Q52" s="81">
        <v>1</v>
      </c>
      <c r="R52" s="83">
        <v>1</v>
      </c>
      <c r="S52" s="84"/>
      <c r="T52" s="84"/>
      <c r="U52" s="84"/>
      <c r="V52" s="84"/>
      <c r="W52" s="84"/>
      <c r="X52" s="84"/>
      <c r="Y52" s="84"/>
      <c r="Z52" s="84">
        <v>1</v>
      </c>
      <c r="AA52" s="85"/>
      <c r="AB52" s="81"/>
      <c r="AC52" s="84"/>
    </row>
    <row r="53" spans="1:30">
      <c r="A53" s="82">
        <f t="shared" si="0"/>
        <v>2021</v>
      </c>
      <c r="B53" s="82">
        <f t="shared" si="1"/>
        <v>2</v>
      </c>
      <c r="C53" s="82">
        <f t="shared" si="2"/>
        <v>19</v>
      </c>
      <c r="D53" s="105">
        <v>44246</v>
      </c>
      <c r="E53" s="82" t="str">
        <f t="shared" si="3"/>
        <v>pia</v>
      </c>
      <c r="F53" s="81"/>
      <c r="G53" s="81">
        <v>1</v>
      </c>
      <c r="H53" s="81"/>
      <c r="I53" s="81">
        <v>1</v>
      </c>
      <c r="J53" s="81">
        <v>1</v>
      </c>
      <c r="K53" s="81">
        <v>1</v>
      </c>
      <c r="L53" s="81">
        <v>3</v>
      </c>
      <c r="M53" s="81">
        <v>3</v>
      </c>
      <c r="N53" s="81">
        <v>2</v>
      </c>
      <c r="O53" s="81">
        <v>2</v>
      </c>
      <c r="P53" s="81"/>
      <c r="Q53" s="81">
        <v>1</v>
      </c>
      <c r="R53" s="83">
        <v>1</v>
      </c>
      <c r="S53" s="84"/>
      <c r="T53" s="84"/>
      <c r="U53" s="84"/>
      <c r="V53" s="84"/>
      <c r="W53" s="84"/>
      <c r="X53" s="84"/>
      <c r="Y53" s="84"/>
      <c r="Z53" s="84">
        <v>1</v>
      </c>
      <c r="AA53" s="85"/>
      <c r="AB53" s="81"/>
      <c r="AC53" s="84"/>
    </row>
    <row r="54" spans="1:30">
      <c r="A54" s="82">
        <f t="shared" si="0"/>
        <v>2021</v>
      </c>
      <c r="B54" s="82">
        <f t="shared" si="1"/>
        <v>2</v>
      </c>
      <c r="C54" s="82">
        <f t="shared" si="2"/>
        <v>20</v>
      </c>
      <c r="D54" s="105">
        <v>44247</v>
      </c>
      <c r="E54" s="82" t="str">
        <f t="shared" si="3"/>
        <v>sob</v>
      </c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3"/>
      <c r="S54" s="84"/>
      <c r="T54" s="84"/>
      <c r="U54" s="84"/>
      <c r="V54" s="84"/>
      <c r="W54" s="84"/>
      <c r="X54" s="84"/>
      <c r="Y54" s="84"/>
      <c r="Z54" s="84"/>
      <c r="AA54" s="85"/>
      <c r="AB54" s="81"/>
      <c r="AC54" s="84"/>
    </row>
    <row r="55" spans="1:30">
      <c r="A55" s="82">
        <f t="shared" si="0"/>
        <v>2021</v>
      </c>
      <c r="B55" s="82">
        <f t="shared" si="1"/>
        <v>2</v>
      </c>
      <c r="C55" s="82">
        <f t="shared" si="2"/>
        <v>21</v>
      </c>
      <c r="D55" s="105">
        <v>44248</v>
      </c>
      <c r="E55" s="82" t="str">
        <f t="shared" si="3"/>
        <v>nie</v>
      </c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3"/>
      <c r="S55" s="84"/>
      <c r="T55" s="84"/>
      <c r="U55" s="84"/>
      <c r="V55" s="84"/>
      <c r="W55" s="84"/>
      <c r="X55" s="84"/>
      <c r="Y55" s="84"/>
      <c r="Z55" s="84"/>
      <c r="AA55" s="85"/>
      <c r="AB55" s="81"/>
      <c r="AC55" s="84"/>
    </row>
    <row r="56" spans="1:30">
      <c r="A56" s="82">
        <f t="shared" si="0"/>
        <v>2021</v>
      </c>
      <c r="B56" s="82">
        <f t="shared" si="1"/>
        <v>2</v>
      </c>
      <c r="C56" s="82">
        <f t="shared" si="2"/>
        <v>22</v>
      </c>
      <c r="D56" s="105">
        <v>44249</v>
      </c>
      <c r="E56" s="82" t="str">
        <f t="shared" si="3"/>
        <v>pon</v>
      </c>
      <c r="F56" s="81">
        <v>2</v>
      </c>
      <c r="G56" s="81">
        <v>1</v>
      </c>
      <c r="H56" s="81"/>
      <c r="I56" s="81">
        <v>1</v>
      </c>
      <c r="J56" s="81">
        <v>1</v>
      </c>
      <c r="K56" s="81">
        <v>1</v>
      </c>
      <c r="L56" s="81">
        <v>1</v>
      </c>
      <c r="M56" s="81">
        <v>3</v>
      </c>
      <c r="N56" s="81">
        <v>2</v>
      </c>
      <c r="O56" s="81">
        <v>2</v>
      </c>
      <c r="P56" s="81"/>
      <c r="Q56" s="81">
        <v>1</v>
      </c>
      <c r="R56" s="83">
        <v>1</v>
      </c>
      <c r="S56" s="84"/>
      <c r="T56" s="84"/>
      <c r="U56" s="84"/>
      <c r="V56" s="84"/>
      <c r="W56" s="84"/>
      <c r="X56" s="84"/>
      <c r="Y56" s="84"/>
      <c r="Z56" s="84">
        <v>1</v>
      </c>
      <c r="AA56" s="85"/>
      <c r="AB56" s="81"/>
      <c r="AC56" s="84"/>
    </row>
    <row r="57" spans="1:30">
      <c r="A57" s="82">
        <f t="shared" si="0"/>
        <v>2021</v>
      </c>
      <c r="B57" s="82">
        <f t="shared" si="1"/>
        <v>2</v>
      </c>
      <c r="C57" s="82">
        <f t="shared" si="2"/>
        <v>23</v>
      </c>
      <c r="D57" s="105">
        <v>44250</v>
      </c>
      <c r="E57" s="82" t="str">
        <f t="shared" si="3"/>
        <v>wt</v>
      </c>
      <c r="F57" s="81">
        <v>2</v>
      </c>
      <c r="G57" s="81">
        <v>1</v>
      </c>
      <c r="H57" s="81"/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2</v>
      </c>
      <c r="O57" s="81">
        <v>2</v>
      </c>
      <c r="P57" s="81"/>
      <c r="Q57" s="81">
        <v>3</v>
      </c>
      <c r="R57" s="83">
        <v>1</v>
      </c>
      <c r="S57" s="84"/>
      <c r="T57" s="84"/>
      <c r="U57" s="84"/>
      <c r="V57" s="84"/>
      <c r="W57" s="84"/>
      <c r="X57" s="84"/>
      <c r="Y57" s="84"/>
      <c r="Z57" s="84">
        <v>1</v>
      </c>
      <c r="AA57" s="85"/>
      <c r="AB57" s="81"/>
      <c r="AC57" s="84"/>
    </row>
    <row r="58" spans="1:30">
      <c r="A58" s="82">
        <f t="shared" si="0"/>
        <v>2021</v>
      </c>
      <c r="B58" s="82">
        <f t="shared" si="1"/>
        <v>2</v>
      </c>
      <c r="C58" s="82">
        <f t="shared" si="2"/>
        <v>24</v>
      </c>
      <c r="D58" s="105">
        <v>44251</v>
      </c>
      <c r="E58" s="82" t="str">
        <f t="shared" si="3"/>
        <v>śr</v>
      </c>
      <c r="F58" s="81">
        <v>2</v>
      </c>
      <c r="G58" s="81">
        <v>1</v>
      </c>
      <c r="H58" s="81"/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2</v>
      </c>
      <c r="O58" s="81">
        <v>2</v>
      </c>
      <c r="P58" s="81"/>
      <c r="Q58" s="81">
        <v>2</v>
      </c>
      <c r="R58" s="83">
        <v>1</v>
      </c>
      <c r="S58" s="84"/>
      <c r="T58" s="84"/>
      <c r="U58" s="84"/>
      <c r="V58" s="84"/>
      <c r="W58" s="84"/>
      <c r="X58" s="84"/>
      <c r="Y58" s="84"/>
      <c r="Z58" s="84">
        <v>1</v>
      </c>
      <c r="AA58" s="85"/>
      <c r="AB58" s="81"/>
      <c r="AC58" s="84"/>
    </row>
    <row r="59" spans="1:30">
      <c r="A59" s="82">
        <f t="shared" si="0"/>
        <v>2021</v>
      </c>
      <c r="B59" s="82">
        <f t="shared" si="1"/>
        <v>2</v>
      </c>
      <c r="C59" s="82">
        <f t="shared" si="2"/>
        <v>25</v>
      </c>
      <c r="D59" s="105">
        <v>44252</v>
      </c>
      <c r="E59" s="82" t="str">
        <f t="shared" si="3"/>
        <v>czw</v>
      </c>
      <c r="F59" s="81">
        <v>2</v>
      </c>
      <c r="G59" s="81">
        <v>1</v>
      </c>
      <c r="H59" s="81"/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2</v>
      </c>
      <c r="O59" s="81">
        <v>2</v>
      </c>
      <c r="P59" s="81"/>
      <c r="Q59" s="81">
        <v>1</v>
      </c>
      <c r="R59" s="83">
        <v>1</v>
      </c>
      <c r="S59" s="84"/>
      <c r="T59" s="84"/>
      <c r="U59" s="84"/>
      <c r="V59" s="84"/>
      <c r="W59" s="84"/>
      <c r="X59" s="84"/>
      <c r="Y59" s="84"/>
      <c r="Z59" s="84">
        <v>1</v>
      </c>
      <c r="AA59" s="85"/>
      <c r="AB59" s="81"/>
      <c r="AC59" s="84"/>
    </row>
    <row r="60" spans="1:30">
      <c r="A60" s="82">
        <f t="shared" si="0"/>
        <v>2021</v>
      </c>
      <c r="B60" s="82">
        <f t="shared" si="1"/>
        <v>2</v>
      </c>
      <c r="C60" s="82">
        <f t="shared" si="2"/>
        <v>26</v>
      </c>
      <c r="D60" s="105">
        <v>44253</v>
      </c>
      <c r="E60" s="82" t="str">
        <f t="shared" si="3"/>
        <v>pia</v>
      </c>
      <c r="F60" s="81">
        <v>2</v>
      </c>
      <c r="G60" s="81">
        <v>2</v>
      </c>
      <c r="H60" s="81"/>
      <c r="I60" s="81">
        <v>3</v>
      </c>
      <c r="J60" s="81">
        <v>1</v>
      </c>
      <c r="K60" s="81">
        <v>1</v>
      </c>
      <c r="L60" s="81">
        <v>1</v>
      </c>
      <c r="M60" s="81">
        <v>1</v>
      </c>
      <c r="N60" s="81">
        <v>2</v>
      </c>
      <c r="O60" s="81">
        <v>2</v>
      </c>
      <c r="P60" s="81"/>
      <c r="Q60" s="81">
        <v>1</v>
      </c>
      <c r="R60" s="83">
        <v>1</v>
      </c>
      <c r="S60" s="84"/>
      <c r="T60" s="84"/>
      <c r="U60" s="84"/>
      <c r="V60" s="84"/>
      <c r="W60" s="84"/>
      <c r="X60" s="84"/>
      <c r="Y60" s="84"/>
      <c r="Z60" s="84">
        <v>1</v>
      </c>
      <c r="AA60" s="85"/>
      <c r="AB60" s="81"/>
      <c r="AC60" s="84"/>
    </row>
    <row r="61" spans="1:30">
      <c r="A61" s="82">
        <f t="shared" si="0"/>
        <v>2021</v>
      </c>
      <c r="B61" s="82">
        <f t="shared" si="1"/>
        <v>2</v>
      </c>
      <c r="C61" s="82">
        <f t="shared" si="2"/>
        <v>27</v>
      </c>
      <c r="D61" s="105">
        <v>44254</v>
      </c>
      <c r="E61" s="82" t="str">
        <f t="shared" si="3"/>
        <v>sob</v>
      </c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3"/>
      <c r="S61" s="84"/>
      <c r="T61" s="84"/>
      <c r="U61" s="84"/>
      <c r="V61" s="84"/>
      <c r="W61" s="84"/>
      <c r="X61" s="84"/>
      <c r="Y61" s="84"/>
      <c r="Z61" s="84"/>
      <c r="AA61" s="85"/>
      <c r="AB61" s="81"/>
      <c r="AC61" s="84"/>
    </row>
    <row r="62" spans="1:30">
      <c r="A62" s="82">
        <f t="shared" si="0"/>
        <v>2021</v>
      </c>
      <c r="B62" s="82">
        <f t="shared" si="1"/>
        <v>2</v>
      </c>
      <c r="C62" s="82">
        <f t="shared" si="2"/>
        <v>28</v>
      </c>
      <c r="D62" s="105">
        <v>44255</v>
      </c>
      <c r="E62" s="82" t="str">
        <f t="shared" si="3"/>
        <v>nie</v>
      </c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3"/>
      <c r="S62" s="84"/>
      <c r="T62" s="84"/>
      <c r="U62" s="84"/>
      <c r="V62" s="84"/>
      <c r="W62" s="84"/>
      <c r="X62" s="84"/>
      <c r="Y62" s="84"/>
      <c r="Z62" s="84"/>
      <c r="AA62" s="85"/>
      <c r="AB62" s="81"/>
      <c r="AC62" s="84"/>
    </row>
    <row r="63" spans="1:30">
      <c r="A63" s="82">
        <f t="shared" si="0"/>
        <v>2021</v>
      </c>
      <c r="B63" s="82">
        <f t="shared" si="1"/>
        <v>3</v>
      </c>
      <c r="C63" s="82">
        <f t="shared" si="2"/>
        <v>1</v>
      </c>
      <c r="D63" s="105">
        <v>44256</v>
      </c>
      <c r="E63" s="82" t="str">
        <f t="shared" si="3"/>
        <v>pon</v>
      </c>
      <c r="F63" s="81">
        <v>2</v>
      </c>
      <c r="G63" s="81">
        <v>1</v>
      </c>
      <c r="H63" s="81">
        <v>2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2</v>
      </c>
      <c r="O63" s="81">
        <v>3</v>
      </c>
      <c r="P63" s="81"/>
      <c r="Q63" s="81">
        <v>1</v>
      </c>
      <c r="R63" s="83">
        <v>1</v>
      </c>
      <c r="S63" s="84"/>
      <c r="T63" s="84"/>
      <c r="U63" s="84"/>
      <c r="V63" s="84"/>
      <c r="W63" s="84"/>
      <c r="X63" s="84">
        <v>3</v>
      </c>
      <c r="Y63" s="84"/>
      <c r="Z63" s="84">
        <v>1</v>
      </c>
      <c r="AA63" s="85"/>
      <c r="AB63" s="81"/>
      <c r="AC63" s="84"/>
    </row>
    <row r="64" spans="1:30">
      <c r="A64" s="82">
        <f t="shared" si="0"/>
        <v>2021</v>
      </c>
      <c r="B64" s="82">
        <f t="shared" si="1"/>
        <v>3</v>
      </c>
      <c r="C64" s="82">
        <f t="shared" si="2"/>
        <v>2</v>
      </c>
      <c r="D64" s="105">
        <v>44257</v>
      </c>
      <c r="E64" s="82" t="str">
        <f t="shared" si="3"/>
        <v>wt</v>
      </c>
      <c r="F64" s="81">
        <v>2</v>
      </c>
      <c r="G64" s="81">
        <v>1</v>
      </c>
      <c r="H64" s="81">
        <v>2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3</v>
      </c>
      <c r="O64" s="81">
        <v>2</v>
      </c>
      <c r="P64" s="81"/>
      <c r="Q64" s="81">
        <v>1</v>
      </c>
      <c r="R64" s="83">
        <v>1</v>
      </c>
      <c r="S64" s="84"/>
      <c r="T64" s="84"/>
      <c r="U64" s="84"/>
      <c r="V64" s="84"/>
      <c r="W64" s="84"/>
      <c r="X64" s="84">
        <v>2</v>
      </c>
      <c r="Y64" s="84"/>
      <c r="Z64" s="84">
        <v>1</v>
      </c>
      <c r="AA64" s="85"/>
      <c r="AB64" s="81"/>
      <c r="AC64" s="84"/>
    </row>
    <row r="65" spans="1:29">
      <c r="A65" s="82">
        <f t="shared" si="0"/>
        <v>2021</v>
      </c>
      <c r="B65" s="82">
        <f t="shared" si="1"/>
        <v>3</v>
      </c>
      <c r="C65" s="82">
        <f t="shared" si="2"/>
        <v>3</v>
      </c>
      <c r="D65" s="105">
        <v>44258</v>
      </c>
      <c r="E65" s="82" t="str">
        <f t="shared" si="3"/>
        <v>śr</v>
      </c>
      <c r="F65" s="81">
        <v>2</v>
      </c>
      <c r="G65" s="81">
        <v>1</v>
      </c>
      <c r="H65" s="81">
        <v>2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2</v>
      </c>
      <c r="O65" s="81">
        <v>2</v>
      </c>
      <c r="P65" s="81"/>
      <c r="Q65" s="81">
        <v>3</v>
      </c>
      <c r="R65" s="83">
        <v>1</v>
      </c>
      <c r="S65" s="84"/>
      <c r="T65" s="84"/>
      <c r="U65" s="84"/>
      <c r="V65" s="84"/>
      <c r="W65" s="84"/>
      <c r="X65" s="84">
        <v>2</v>
      </c>
      <c r="Y65" s="84"/>
      <c r="Z65" s="84">
        <v>1</v>
      </c>
      <c r="AA65" s="85"/>
      <c r="AB65" s="81"/>
      <c r="AC65" s="84"/>
    </row>
    <row r="66" spans="1:29">
      <c r="A66" s="82">
        <f t="shared" si="0"/>
        <v>2021</v>
      </c>
      <c r="B66" s="82">
        <f t="shared" si="1"/>
        <v>3</v>
      </c>
      <c r="C66" s="82">
        <f t="shared" si="2"/>
        <v>4</v>
      </c>
      <c r="D66" s="105">
        <v>44259</v>
      </c>
      <c r="E66" s="82" t="str">
        <f t="shared" si="3"/>
        <v>czw</v>
      </c>
      <c r="F66" s="81">
        <v>2</v>
      </c>
      <c r="G66" s="81">
        <v>2</v>
      </c>
      <c r="H66" s="81">
        <v>2</v>
      </c>
      <c r="I66" s="81">
        <v>1</v>
      </c>
      <c r="J66" s="81">
        <v>1</v>
      </c>
      <c r="K66" s="81">
        <v>1</v>
      </c>
      <c r="L66" s="81">
        <v>1</v>
      </c>
      <c r="M66" s="81">
        <v>1</v>
      </c>
      <c r="N66" s="81">
        <v>2</v>
      </c>
      <c r="O66" s="81">
        <v>2</v>
      </c>
      <c r="P66" s="81"/>
      <c r="Q66" s="81">
        <v>3</v>
      </c>
      <c r="R66" s="83">
        <v>1</v>
      </c>
      <c r="S66" s="84"/>
      <c r="T66" s="84"/>
      <c r="U66" s="84"/>
      <c r="V66" s="84"/>
      <c r="W66" s="84"/>
      <c r="X66" s="84">
        <v>2</v>
      </c>
      <c r="Y66" s="84"/>
      <c r="Z66" s="84">
        <v>1</v>
      </c>
      <c r="AA66" s="85"/>
      <c r="AB66" s="81"/>
      <c r="AC66" s="84"/>
    </row>
    <row r="67" spans="1:29">
      <c r="A67" s="82">
        <f t="shared" si="0"/>
        <v>2021</v>
      </c>
      <c r="B67" s="82">
        <f t="shared" si="1"/>
        <v>3</v>
      </c>
      <c r="C67" s="82">
        <f t="shared" si="2"/>
        <v>5</v>
      </c>
      <c r="D67" s="105">
        <v>44260</v>
      </c>
      <c r="E67" s="82" t="str">
        <f t="shared" si="3"/>
        <v>pia</v>
      </c>
      <c r="F67" s="81">
        <v>2</v>
      </c>
      <c r="G67" s="81">
        <v>1</v>
      </c>
      <c r="H67" s="81">
        <v>2</v>
      </c>
      <c r="I67" s="81">
        <v>1</v>
      </c>
      <c r="J67" s="81">
        <v>1</v>
      </c>
      <c r="K67" s="81">
        <v>1</v>
      </c>
      <c r="L67" s="81">
        <v>1</v>
      </c>
      <c r="M67" s="81">
        <v>1</v>
      </c>
      <c r="N67" s="81">
        <v>2</v>
      </c>
      <c r="O67" s="81">
        <v>2</v>
      </c>
      <c r="P67" s="81"/>
      <c r="Q67" s="81">
        <v>3</v>
      </c>
      <c r="R67" s="83">
        <v>1</v>
      </c>
      <c r="S67" s="84"/>
      <c r="T67" s="84"/>
      <c r="U67" s="84"/>
      <c r="V67" s="84"/>
      <c r="W67" s="84"/>
      <c r="X67" s="84">
        <v>2</v>
      </c>
      <c r="Y67" s="84"/>
      <c r="Z67" s="84">
        <v>1</v>
      </c>
      <c r="AA67" s="85"/>
      <c r="AB67" s="81"/>
      <c r="AC67" s="84"/>
    </row>
    <row r="68" spans="1:29">
      <c r="A68" s="82">
        <f t="shared" ref="A68:A131" si="4">YEAR(D68)</f>
        <v>2021</v>
      </c>
      <c r="B68" s="82">
        <f t="shared" ref="B68:B131" si="5">MONTH(D68)</f>
        <v>3</v>
      </c>
      <c r="C68" s="82">
        <f t="shared" ref="C68:C131" si="6">DAY(D68)</f>
        <v>6</v>
      </c>
      <c r="D68" s="105">
        <v>44261</v>
      </c>
      <c r="E68" s="82" t="str">
        <f t="shared" si="3"/>
        <v>sob</v>
      </c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3"/>
      <c r="S68" s="84"/>
      <c r="T68" s="84"/>
      <c r="U68" s="84"/>
      <c r="V68" s="84"/>
      <c r="W68" s="84"/>
      <c r="X68" s="84"/>
      <c r="Y68" s="84"/>
      <c r="Z68" s="84"/>
      <c r="AA68" s="85"/>
      <c r="AB68" s="81"/>
      <c r="AC68" s="84"/>
    </row>
    <row r="69" spans="1:29">
      <c r="A69" s="82">
        <f t="shared" si="4"/>
        <v>2021</v>
      </c>
      <c r="B69" s="82">
        <f t="shared" si="5"/>
        <v>3</v>
      </c>
      <c r="C69" s="82">
        <f t="shared" si="6"/>
        <v>7</v>
      </c>
      <c r="D69" s="105">
        <v>44262</v>
      </c>
      <c r="E69" s="82" t="str">
        <f t="shared" ref="E69:E132" si="7">IF(WEEKDAY(D69)=1,"nie",IF(WEEKDAY(D69)=2,"pon",IF(WEEKDAY(D69)=3,"wt",IF(WEEKDAY(D69)=4,"śr",IF(WEEKDAY(D69)=5,"czw",IF(WEEKDAY(D69)=6,"pia",IF(WEEKDAY(D69)=7,"sob","blad")))))))</f>
        <v>nie</v>
      </c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3"/>
      <c r="S69" s="84"/>
      <c r="T69" s="84"/>
      <c r="U69" s="84"/>
      <c r="V69" s="84"/>
      <c r="W69" s="84"/>
      <c r="X69" s="84"/>
      <c r="Y69" s="84"/>
      <c r="Z69" s="84"/>
      <c r="AA69" s="85"/>
      <c r="AB69" s="81"/>
      <c r="AC69" s="84"/>
    </row>
    <row r="70" spans="1:29">
      <c r="A70" s="82">
        <f t="shared" si="4"/>
        <v>2021</v>
      </c>
      <c r="B70" s="82">
        <f t="shared" si="5"/>
        <v>3</v>
      </c>
      <c r="C70" s="82">
        <f t="shared" si="6"/>
        <v>8</v>
      </c>
      <c r="D70" s="105">
        <v>44263</v>
      </c>
      <c r="E70" s="82" t="str">
        <f t="shared" si="7"/>
        <v>pon</v>
      </c>
      <c r="F70" s="81">
        <v>1</v>
      </c>
      <c r="G70" s="81">
        <v>1</v>
      </c>
      <c r="H70" s="81">
        <v>2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2</v>
      </c>
      <c r="O70" s="81">
        <v>2</v>
      </c>
      <c r="P70" s="81"/>
      <c r="Q70" s="81">
        <v>1</v>
      </c>
      <c r="R70" s="83">
        <v>1</v>
      </c>
      <c r="S70" s="84">
        <v>2</v>
      </c>
      <c r="T70" s="83">
        <v>1</v>
      </c>
      <c r="U70" s="83">
        <v>1</v>
      </c>
      <c r="V70" s="84">
        <v>2</v>
      </c>
      <c r="W70" s="84">
        <v>2</v>
      </c>
      <c r="X70" s="84">
        <v>2</v>
      </c>
      <c r="Y70" s="84"/>
      <c r="Z70" s="84">
        <v>1</v>
      </c>
      <c r="AA70" s="85"/>
      <c r="AB70" s="81"/>
      <c r="AC70" s="84"/>
    </row>
    <row r="71" spans="1:29">
      <c r="A71" s="82">
        <f t="shared" si="4"/>
        <v>2021</v>
      </c>
      <c r="B71" s="82">
        <f t="shared" si="5"/>
        <v>3</v>
      </c>
      <c r="C71" s="82">
        <f t="shared" si="6"/>
        <v>9</v>
      </c>
      <c r="D71" s="105">
        <v>44264</v>
      </c>
      <c r="E71" s="82" t="str">
        <f t="shared" si="7"/>
        <v>wt</v>
      </c>
      <c r="F71" s="81">
        <v>1</v>
      </c>
      <c r="G71" s="81">
        <v>1</v>
      </c>
      <c r="H71" s="81">
        <v>2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2</v>
      </c>
      <c r="O71" s="81">
        <v>2</v>
      </c>
      <c r="P71" s="81"/>
      <c r="Q71" s="81">
        <v>1</v>
      </c>
      <c r="R71" s="83">
        <v>1</v>
      </c>
      <c r="S71" s="84">
        <v>2</v>
      </c>
      <c r="T71" s="83">
        <v>1</v>
      </c>
      <c r="U71" s="68">
        <v>2</v>
      </c>
      <c r="V71" s="84">
        <v>2</v>
      </c>
      <c r="W71" s="84">
        <v>1</v>
      </c>
      <c r="X71" s="84">
        <v>2</v>
      </c>
      <c r="Y71" s="84"/>
      <c r="Z71" s="84">
        <v>1</v>
      </c>
      <c r="AA71" s="85"/>
      <c r="AB71" s="81"/>
      <c r="AC71" s="84"/>
    </row>
    <row r="72" spans="1:29">
      <c r="A72" s="82">
        <f t="shared" si="4"/>
        <v>2021</v>
      </c>
      <c r="B72" s="82">
        <f t="shared" si="5"/>
        <v>3</v>
      </c>
      <c r="C72" s="82">
        <f t="shared" si="6"/>
        <v>10</v>
      </c>
      <c r="D72" s="105">
        <v>44265</v>
      </c>
      <c r="E72" s="82" t="str">
        <f t="shared" si="7"/>
        <v>śr</v>
      </c>
      <c r="F72" s="81">
        <v>1</v>
      </c>
      <c r="G72" s="81">
        <v>1</v>
      </c>
      <c r="H72" s="81">
        <v>2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2</v>
      </c>
      <c r="O72" s="81">
        <v>2</v>
      </c>
      <c r="P72" s="81"/>
      <c r="Q72" s="81">
        <v>1</v>
      </c>
      <c r="R72" s="83">
        <v>1</v>
      </c>
      <c r="S72" s="84">
        <v>2</v>
      </c>
      <c r="T72" s="83">
        <v>1</v>
      </c>
      <c r="U72" s="83">
        <v>1</v>
      </c>
      <c r="V72" s="84">
        <v>2</v>
      </c>
      <c r="W72" s="84">
        <v>2</v>
      </c>
      <c r="X72" s="84">
        <v>2</v>
      </c>
      <c r="Y72" s="84"/>
      <c r="Z72" s="84">
        <v>1</v>
      </c>
      <c r="AA72" s="85"/>
      <c r="AB72" s="81"/>
      <c r="AC72" s="84"/>
    </row>
    <row r="73" spans="1:29">
      <c r="A73" s="82">
        <f t="shared" si="4"/>
        <v>2021</v>
      </c>
      <c r="B73" s="82">
        <f t="shared" si="5"/>
        <v>3</v>
      </c>
      <c r="C73" s="82">
        <f t="shared" si="6"/>
        <v>11</v>
      </c>
      <c r="D73" s="105">
        <v>44266</v>
      </c>
      <c r="E73" s="82" t="str">
        <f t="shared" si="7"/>
        <v>czw</v>
      </c>
      <c r="F73" s="81">
        <v>1</v>
      </c>
      <c r="G73" s="81">
        <v>2</v>
      </c>
      <c r="H73" s="81">
        <v>2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2</v>
      </c>
      <c r="O73" s="81">
        <v>2</v>
      </c>
      <c r="P73" s="81"/>
      <c r="Q73" s="81">
        <v>1</v>
      </c>
      <c r="R73" s="83">
        <v>1</v>
      </c>
      <c r="S73" s="84">
        <v>2</v>
      </c>
      <c r="T73" s="83">
        <v>1</v>
      </c>
      <c r="U73" s="83">
        <v>1</v>
      </c>
      <c r="V73" s="84">
        <v>2</v>
      </c>
      <c r="W73" s="84">
        <v>2</v>
      </c>
      <c r="X73" s="84">
        <v>2</v>
      </c>
      <c r="Y73" s="84"/>
      <c r="Z73" s="84">
        <v>1</v>
      </c>
      <c r="AA73" s="85"/>
      <c r="AB73" s="81"/>
      <c r="AC73" s="84"/>
    </row>
    <row r="74" spans="1:29">
      <c r="A74" s="82">
        <f t="shared" si="4"/>
        <v>2021</v>
      </c>
      <c r="B74" s="82">
        <f t="shared" si="5"/>
        <v>3</v>
      </c>
      <c r="C74" s="82">
        <f t="shared" si="6"/>
        <v>12</v>
      </c>
      <c r="D74" s="105">
        <v>44267</v>
      </c>
      <c r="E74" s="82" t="str">
        <f t="shared" si="7"/>
        <v>pia</v>
      </c>
      <c r="F74" s="81">
        <v>1</v>
      </c>
      <c r="G74" s="81">
        <v>1</v>
      </c>
      <c r="H74" s="81">
        <v>2</v>
      </c>
      <c r="I74" s="81">
        <v>1</v>
      </c>
      <c r="J74" s="81">
        <v>1</v>
      </c>
      <c r="K74" s="81">
        <v>1</v>
      </c>
      <c r="L74" s="81">
        <v>1</v>
      </c>
      <c r="M74" s="81">
        <v>1</v>
      </c>
      <c r="N74" s="81">
        <v>2</v>
      </c>
      <c r="O74" s="81">
        <v>2</v>
      </c>
      <c r="P74" s="81"/>
      <c r="Q74" s="81">
        <v>1</v>
      </c>
      <c r="R74" s="83">
        <v>1</v>
      </c>
      <c r="S74" s="84">
        <v>2</v>
      </c>
      <c r="T74" s="83">
        <v>1</v>
      </c>
      <c r="U74" s="83">
        <v>1</v>
      </c>
      <c r="V74" s="84">
        <v>2</v>
      </c>
      <c r="W74" s="84">
        <v>2</v>
      </c>
      <c r="X74" s="84">
        <v>2</v>
      </c>
      <c r="Y74" s="84"/>
      <c r="Z74" s="84">
        <v>1</v>
      </c>
      <c r="AA74" s="85"/>
      <c r="AB74" s="81"/>
      <c r="AC74" s="84"/>
    </row>
    <row r="75" spans="1:29">
      <c r="A75" s="82">
        <f t="shared" si="4"/>
        <v>2021</v>
      </c>
      <c r="B75" s="82">
        <f t="shared" si="5"/>
        <v>3</v>
      </c>
      <c r="C75" s="82">
        <f t="shared" si="6"/>
        <v>13</v>
      </c>
      <c r="D75" s="105">
        <v>44268</v>
      </c>
      <c r="E75" s="82" t="str">
        <f t="shared" si="7"/>
        <v>sob</v>
      </c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3"/>
      <c r="S75" s="84"/>
      <c r="T75" s="84"/>
      <c r="U75" s="84"/>
      <c r="V75" s="84"/>
      <c r="W75" s="84"/>
      <c r="X75" s="84"/>
      <c r="Y75" s="84"/>
      <c r="Z75" s="84"/>
      <c r="AA75" s="85"/>
      <c r="AB75" s="81"/>
      <c r="AC75" s="84"/>
    </row>
    <row r="76" spans="1:29">
      <c r="A76" s="82">
        <f t="shared" si="4"/>
        <v>2021</v>
      </c>
      <c r="B76" s="82">
        <f t="shared" si="5"/>
        <v>3</v>
      </c>
      <c r="C76" s="82">
        <f t="shared" si="6"/>
        <v>14</v>
      </c>
      <c r="D76" s="105">
        <v>44269</v>
      </c>
      <c r="E76" s="82" t="str">
        <f t="shared" si="7"/>
        <v>nie</v>
      </c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3"/>
      <c r="S76" s="84"/>
      <c r="T76" s="84"/>
      <c r="U76" s="84"/>
      <c r="V76" s="84"/>
      <c r="W76" s="84"/>
      <c r="X76" s="84"/>
      <c r="Y76" s="84"/>
      <c r="Z76" s="84"/>
      <c r="AA76" s="85"/>
      <c r="AB76" s="81"/>
      <c r="AC76" s="84"/>
    </row>
    <row r="77" spans="1:29">
      <c r="A77" s="82">
        <f t="shared" si="4"/>
        <v>2021</v>
      </c>
      <c r="B77" s="82">
        <f t="shared" si="5"/>
        <v>3</v>
      </c>
      <c r="C77" s="82">
        <f t="shared" si="6"/>
        <v>15</v>
      </c>
      <c r="D77" s="105">
        <v>44270</v>
      </c>
      <c r="E77" s="82" t="str">
        <f t="shared" si="7"/>
        <v>pon</v>
      </c>
      <c r="F77" s="81">
        <v>2</v>
      </c>
      <c r="G77" s="81">
        <v>1</v>
      </c>
      <c r="H77" s="81">
        <v>2</v>
      </c>
      <c r="I77" s="81">
        <v>1</v>
      </c>
      <c r="J77" s="81">
        <v>1</v>
      </c>
      <c r="K77" s="81">
        <v>1</v>
      </c>
      <c r="L77" s="81">
        <v>1</v>
      </c>
      <c r="M77" s="81">
        <v>1</v>
      </c>
      <c r="N77" s="81">
        <v>2</v>
      </c>
      <c r="O77" s="81">
        <v>2</v>
      </c>
      <c r="P77" s="81"/>
      <c r="Q77" s="81">
        <v>1</v>
      </c>
      <c r="R77" s="83">
        <v>1</v>
      </c>
      <c r="S77" s="83">
        <v>1</v>
      </c>
      <c r="T77" s="81">
        <v>2</v>
      </c>
      <c r="U77" s="83">
        <v>1</v>
      </c>
      <c r="V77" s="84">
        <v>3</v>
      </c>
      <c r="W77" s="84">
        <v>2</v>
      </c>
      <c r="X77" s="84">
        <v>2</v>
      </c>
      <c r="Y77" s="84"/>
      <c r="Z77" s="84">
        <v>1</v>
      </c>
      <c r="AA77" s="85"/>
      <c r="AB77" s="81"/>
      <c r="AC77" s="84"/>
    </row>
    <row r="78" spans="1:29">
      <c r="A78" s="82">
        <f t="shared" si="4"/>
        <v>2021</v>
      </c>
      <c r="B78" s="82">
        <f t="shared" si="5"/>
        <v>3</v>
      </c>
      <c r="C78" s="82">
        <f t="shared" si="6"/>
        <v>16</v>
      </c>
      <c r="D78" s="105">
        <v>44271</v>
      </c>
      <c r="E78" s="82" t="str">
        <f t="shared" si="7"/>
        <v>wt</v>
      </c>
      <c r="F78" s="81">
        <v>2</v>
      </c>
      <c r="G78" s="81">
        <v>1</v>
      </c>
      <c r="H78" s="81">
        <v>2</v>
      </c>
      <c r="I78" s="81">
        <v>1</v>
      </c>
      <c r="J78" s="81">
        <v>1</v>
      </c>
      <c r="K78" s="81">
        <v>1</v>
      </c>
      <c r="L78" s="81">
        <v>1</v>
      </c>
      <c r="M78" s="81">
        <v>1</v>
      </c>
      <c r="N78" s="81">
        <v>2</v>
      </c>
      <c r="O78" s="81">
        <v>2</v>
      </c>
      <c r="P78" s="81"/>
      <c r="Q78" s="81">
        <v>1</v>
      </c>
      <c r="R78" s="83">
        <v>1</v>
      </c>
      <c r="S78" s="83">
        <v>1</v>
      </c>
      <c r="T78" s="83">
        <v>1</v>
      </c>
      <c r="U78" s="83">
        <v>1</v>
      </c>
      <c r="V78" s="84">
        <v>2</v>
      </c>
      <c r="W78" s="84">
        <v>2</v>
      </c>
      <c r="X78" s="84">
        <v>2</v>
      </c>
      <c r="Y78" s="84"/>
      <c r="Z78" s="84">
        <v>1</v>
      </c>
      <c r="AA78" s="85"/>
      <c r="AB78" s="81"/>
      <c r="AC78" s="84"/>
    </row>
    <row r="79" spans="1:29">
      <c r="A79" s="82">
        <f t="shared" si="4"/>
        <v>2021</v>
      </c>
      <c r="B79" s="82">
        <f t="shared" si="5"/>
        <v>3</v>
      </c>
      <c r="C79" s="82">
        <f t="shared" si="6"/>
        <v>17</v>
      </c>
      <c r="D79" s="105">
        <v>44272</v>
      </c>
      <c r="E79" s="82" t="str">
        <f t="shared" si="7"/>
        <v>śr</v>
      </c>
      <c r="F79" s="81">
        <v>1</v>
      </c>
      <c r="G79" s="81">
        <v>1</v>
      </c>
      <c r="H79" s="81">
        <v>2</v>
      </c>
      <c r="I79" s="81">
        <v>1</v>
      </c>
      <c r="J79" s="81">
        <v>1</v>
      </c>
      <c r="K79" s="81">
        <v>1</v>
      </c>
      <c r="L79" s="81">
        <v>1</v>
      </c>
      <c r="M79" s="81">
        <v>1</v>
      </c>
      <c r="N79" s="81">
        <v>2</v>
      </c>
      <c r="O79" s="81">
        <v>2</v>
      </c>
      <c r="P79" s="81"/>
      <c r="Q79" s="81">
        <v>1</v>
      </c>
      <c r="R79" s="83">
        <v>1</v>
      </c>
      <c r="S79" s="83">
        <v>1</v>
      </c>
      <c r="T79" s="83">
        <v>1</v>
      </c>
      <c r="U79" s="83">
        <v>1</v>
      </c>
      <c r="V79" s="84">
        <v>2</v>
      </c>
      <c r="W79" s="84">
        <v>2</v>
      </c>
      <c r="X79" s="84">
        <v>2</v>
      </c>
      <c r="Y79" s="84"/>
      <c r="Z79" s="84">
        <v>1</v>
      </c>
      <c r="AA79" s="85"/>
      <c r="AB79" s="81"/>
      <c r="AC79" s="84"/>
    </row>
    <row r="80" spans="1:29">
      <c r="A80" s="82">
        <f t="shared" si="4"/>
        <v>2021</v>
      </c>
      <c r="B80" s="82">
        <f t="shared" si="5"/>
        <v>3</v>
      </c>
      <c r="C80" s="82">
        <f t="shared" si="6"/>
        <v>18</v>
      </c>
      <c r="D80" s="105">
        <v>44273</v>
      </c>
      <c r="E80" s="82" t="str">
        <f t="shared" si="7"/>
        <v>czw</v>
      </c>
      <c r="F80" s="81">
        <v>1</v>
      </c>
      <c r="G80" s="81">
        <v>2</v>
      </c>
      <c r="H80" s="81">
        <v>2</v>
      </c>
      <c r="I80" s="81">
        <v>1</v>
      </c>
      <c r="J80" s="81">
        <v>1</v>
      </c>
      <c r="K80" s="81">
        <v>1</v>
      </c>
      <c r="L80" s="81">
        <v>1</v>
      </c>
      <c r="M80" s="81">
        <v>1</v>
      </c>
      <c r="N80" s="81">
        <v>2</v>
      </c>
      <c r="O80" s="81">
        <v>2</v>
      </c>
      <c r="P80" s="81"/>
      <c r="Q80" s="81">
        <v>1</v>
      </c>
      <c r="R80" s="81">
        <v>3</v>
      </c>
      <c r="S80" s="83">
        <v>2</v>
      </c>
      <c r="T80" s="83">
        <v>1</v>
      </c>
      <c r="U80" s="83">
        <v>1</v>
      </c>
      <c r="V80" s="84">
        <v>2</v>
      </c>
      <c r="W80" s="84">
        <v>2</v>
      </c>
      <c r="X80" s="84">
        <v>2</v>
      </c>
      <c r="Y80" s="84"/>
      <c r="Z80" s="84">
        <v>1</v>
      </c>
      <c r="AA80" s="85"/>
      <c r="AB80" s="81"/>
      <c r="AC80" s="84"/>
    </row>
    <row r="81" spans="1:29">
      <c r="A81" s="82">
        <f t="shared" si="4"/>
        <v>2021</v>
      </c>
      <c r="B81" s="82">
        <f t="shared" si="5"/>
        <v>3</v>
      </c>
      <c r="C81" s="82">
        <f t="shared" si="6"/>
        <v>19</v>
      </c>
      <c r="D81" s="105">
        <v>44274</v>
      </c>
      <c r="E81" s="82" t="str">
        <f t="shared" si="7"/>
        <v>pia</v>
      </c>
      <c r="F81" s="81">
        <v>1</v>
      </c>
      <c r="G81" s="81">
        <v>1</v>
      </c>
      <c r="H81" s="81">
        <v>2</v>
      </c>
      <c r="I81" s="81">
        <v>1</v>
      </c>
      <c r="J81" s="81">
        <v>1</v>
      </c>
      <c r="K81" s="81">
        <v>1</v>
      </c>
      <c r="L81" s="81">
        <v>3</v>
      </c>
      <c r="M81" s="81">
        <v>1</v>
      </c>
      <c r="N81" s="81">
        <v>2</v>
      </c>
      <c r="O81" s="81">
        <v>2</v>
      </c>
      <c r="P81" s="81"/>
      <c r="Q81" s="81">
        <v>1</v>
      </c>
      <c r="R81" s="83">
        <v>1</v>
      </c>
      <c r="S81" s="83">
        <v>1</v>
      </c>
      <c r="T81" s="83">
        <v>1</v>
      </c>
      <c r="U81" s="83">
        <v>1</v>
      </c>
      <c r="V81" s="84">
        <v>2</v>
      </c>
      <c r="W81" s="84">
        <v>2</v>
      </c>
      <c r="X81" s="84">
        <v>2</v>
      </c>
      <c r="Y81" s="84"/>
      <c r="Z81" s="84">
        <v>1</v>
      </c>
      <c r="AA81" s="85"/>
      <c r="AB81" s="81"/>
      <c r="AC81" s="84"/>
    </row>
    <row r="82" spans="1:29">
      <c r="A82" s="82">
        <f t="shared" si="4"/>
        <v>2021</v>
      </c>
      <c r="B82" s="82">
        <f t="shared" si="5"/>
        <v>3</v>
      </c>
      <c r="C82" s="82">
        <f t="shared" si="6"/>
        <v>20</v>
      </c>
      <c r="D82" s="105">
        <v>44275</v>
      </c>
      <c r="E82" s="82" t="str">
        <f t="shared" si="7"/>
        <v>sob</v>
      </c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3"/>
      <c r="S82" s="84"/>
      <c r="T82" s="84"/>
      <c r="U82" s="84"/>
      <c r="V82" s="84"/>
      <c r="W82" s="84"/>
      <c r="X82" s="84"/>
      <c r="Y82" s="84"/>
      <c r="Z82" s="84"/>
      <c r="AA82" s="85"/>
      <c r="AB82" s="81"/>
      <c r="AC82" s="84"/>
    </row>
    <row r="83" spans="1:29">
      <c r="A83" s="82">
        <f t="shared" si="4"/>
        <v>2021</v>
      </c>
      <c r="B83" s="82">
        <f t="shared" si="5"/>
        <v>3</v>
      </c>
      <c r="C83" s="82">
        <f t="shared" si="6"/>
        <v>21</v>
      </c>
      <c r="D83" s="105">
        <v>44276</v>
      </c>
      <c r="E83" s="82" t="str">
        <f t="shared" si="7"/>
        <v>nie</v>
      </c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3"/>
      <c r="S83" s="84"/>
      <c r="T83" s="84"/>
      <c r="U83" s="84"/>
      <c r="V83" s="84"/>
      <c r="W83" s="84"/>
      <c r="X83" s="84"/>
      <c r="Y83" s="84"/>
      <c r="Z83" s="84"/>
      <c r="AA83" s="85"/>
      <c r="AB83" s="81"/>
      <c r="AC83" s="84"/>
    </row>
    <row r="84" spans="1:29">
      <c r="A84" s="82">
        <f t="shared" si="4"/>
        <v>2021</v>
      </c>
      <c r="B84" s="82">
        <f t="shared" si="5"/>
        <v>3</v>
      </c>
      <c r="C84" s="82">
        <f t="shared" si="6"/>
        <v>22</v>
      </c>
      <c r="D84" s="105">
        <v>44277</v>
      </c>
      <c r="E84" s="82" t="str">
        <f t="shared" si="7"/>
        <v>pon</v>
      </c>
      <c r="F84" s="81">
        <v>1</v>
      </c>
      <c r="G84" s="81">
        <v>1</v>
      </c>
      <c r="H84" s="81">
        <v>2</v>
      </c>
      <c r="I84" s="81">
        <v>1</v>
      </c>
      <c r="J84" s="81">
        <v>1</v>
      </c>
      <c r="K84" s="81">
        <v>1</v>
      </c>
      <c r="L84" s="81">
        <v>1</v>
      </c>
      <c r="M84" s="81">
        <v>1</v>
      </c>
      <c r="N84" s="81">
        <v>2</v>
      </c>
      <c r="O84" s="81">
        <v>2</v>
      </c>
      <c r="P84" s="81"/>
      <c r="Q84" s="81">
        <v>1</v>
      </c>
      <c r="R84" s="83">
        <v>1</v>
      </c>
      <c r="S84" s="84">
        <v>2</v>
      </c>
      <c r="T84" s="84">
        <v>2</v>
      </c>
      <c r="U84" s="83">
        <v>1</v>
      </c>
      <c r="V84" s="84">
        <v>1</v>
      </c>
      <c r="W84" s="84">
        <v>2</v>
      </c>
      <c r="X84" s="84">
        <v>2</v>
      </c>
      <c r="Y84" s="84"/>
      <c r="Z84" s="84">
        <v>1</v>
      </c>
      <c r="AA84" s="85"/>
      <c r="AB84" s="81"/>
      <c r="AC84" s="84"/>
    </row>
    <row r="85" spans="1:29">
      <c r="A85" s="82">
        <f t="shared" si="4"/>
        <v>2021</v>
      </c>
      <c r="B85" s="82">
        <f t="shared" si="5"/>
        <v>3</v>
      </c>
      <c r="C85" s="82">
        <f t="shared" si="6"/>
        <v>23</v>
      </c>
      <c r="D85" s="105">
        <v>44278</v>
      </c>
      <c r="E85" s="82" t="str">
        <f t="shared" si="7"/>
        <v>wt</v>
      </c>
      <c r="F85" s="81">
        <v>1</v>
      </c>
      <c r="G85" s="81">
        <v>1</v>
      </c>
      <c r="H85" s="81">
        <v>2</v>
      </c>
      <c r="I85" s="81">
        <v>1</v>
      </c>
      <c r="J85" s="81">
        <v>1</v>
      </c>
      <c r="K85" s="81">
        <v>1</v>
      </c>
      <c r="L85" s="81">
        <v>1</v>
      </c>
      <c r="M85" s="81">
        <v>1</v>
      </c>
      <c r="N85" s="81">
        <v>2</v>
      </c>
      <c r="O85" s="81">
        <v>2</v>
      </c>
      <c r="P85" s="81"/>
      <c r="Q85" s="81">
        <v>1</v>
      </c>
      <c r="R85" s="81">
        <v>2</v>
      </c>
      <c r="S85" s="84">
        <v>2</v>
      </c>
      <c r="T85" s="84">
        <v>2</v>
      </c>
      <c r="U85" s="84">
        <v>2</v>
      </c>
      <c r="V85" s="84">
        <v>1</v>
      </c>
      <c r="W85" s="84">
        <v>2</v>
      </c>
      <c r="X85" s="84">
        <v>2</v>
      </c>
      <c r="Y85" s="84"/>
      <c r="Z85" s="84">
        <v>1</v>
      </c>
      <c r="AA85" s="85"/>
      <c r="AB85" s="81"/>
      <c r="AC85" s="84"/>
    </row>
    <row r="86" spans="1:29">
      <c r="A86" s="82">
        <f t="shared" si="4"/>
        <v>2021</v>
      </c>
      <c r="B86" s="82">
        <f t="shared" si="5"/>
        <v>3</v>
      </c>
      <c r="C86" s="82">
        <f t="shared" si="6"/>
        <v>24</v>
      </c>
      <c r="D86" s="105">
        <v>44279</v>
      </c>
      <c r="E86" s="82" t="str">
        <f t="shared" si="7"/>
        <v>śr</v>
      </c>
      <c r="F86" s="81">
        <v>1</v>
      </c>
      <c r="G86" s="81">
        <v>1</v>
      </c>
      <c r="H86" s="81">
        <v>2</v>
      </c>
      <c r="I86" s="81">
        <v>1</v>
      </c>
      <c r="J86" s="81">
        <v>1</v>
      </c>
      <c r="K86" s="81">
        <v>1</v>
      </c>
      <c r="L86" s="81">
        <v>1</v>
      </c>
      <c r="M86" s="81">
        <v>1</v>
      </c>
      <c r="N86" s="81">
        <v>2</v>
      </c>
      <c r="O86" s="81">
        <v>2</v>
      </c>
      <c r="P86" s="81"/>
      <c r="Q86" s="81">
        <v>3</v>
      </c>
      <c r="R86" s="81">
        <v>2</v>
      </c>
      <c r="S86" s="84">
        <v>2</v>
      </c>
      <c r="T86" s="84">
        <v>2</v>
      </c>
      <c r="U86" s="84">
        <v>2</v>
      </c>
      <c r="V86" s="84">
        <v>1</v>
      </c>
      <c r="W86" s="84">
        <v>2</v>
      </c>
      <c r="X86" s="84">
        <v>2</v>
      </c>
      <c r="Y86" s="84"/>
      <c r="Z86" s="84">
        <v>1</v>
      </c>
      <c r="AA86" s="85"/>
      <c r="AB86" s="81"/>
      <c r="AC86" s="84"/>
    </row>
    <row r="87" spans="1:29">
      <c r="A87" s="82">
        <f t="shared" si="4"/>
        <v>2021</v>
      </c>
      <c r="B87" s="82">
        <f t="shared" si="5"/>
        <v>3</v>
      </c>
      <c r="C87" s="82">
        <f t="shared" si="6"/>
        <v>25</v>
      </c>
      <c r="D87" s="105">
        <v>44280</v>
      </c>
      <c r="E87" s="82" t="str">
        <f t="shared" si="7"/>
        <v>czw</v>
      </c>
      <c r="F87" s="81">
        <v>1</v>
      </c>
      <c r="G87" s="81">
        <v>1</v>
      </c>
      <c r="H87" s="81">
        <v>2</v>
      </c>
      <c r="I87" s="81">
        <v>1</v>
      </c>
      <c r="J87" s="81">
        <v>1</v>
      </c>
      <c r="K87" s="81">
        <v>1</v>
      </c>
      <c r="L87" s="81">
        <v>1</v>
      </c>
      <c r="M87" s="81">
        <v>1</v>
      </c>
      <c r="N87" s="81">
        <v>2</v>
      </c>
      <c r="O87" s="81">
        <v>2</v>
      </c>
      <c r="P87" s="81"/>
      <c r="Q87" s="81">
        <v>2</v>
      </c>
      <c r="R87" s="83">
        <v>1</v>
      </c>
      <c r="S87" s="84">
        <v>2</v>
      </c>
      <c r="T87" s="84">
        <v>2</v>
      </c>
      <c r="U87" s="84">
        <v>2</v>
      </c>
      <c r="V87" s="84">
        <v>1</v>
      </c>
      <c r="W87" s="84">
        <v>2</v>
      </c>
      <c r="X87" s="84">
        <v>2</v>
      </c>
      <c r="Y87" s="84"/>
      <c r="Z87" s="84">
        <v>1</v>
      </c>
      <c r="AA87" s="85"/>
      <c r="AB87" s="81"/>
      <c r="AC87" s="84"/>
    </row>
    <row r="88" spans="1:29">
      <c r="A88" s="82">
        <f t="shared" si="4"/>
        <v>2021</v>
      </c>
      <c r="B88" s="82">
        <f t="shared" si="5"/>
        <v>3</v>
      </c>
      <c r="C88" s="82">
        <f t="shared" si="6"/>
        <v>26</v>
      </c>
      <c r="D88" s="105">
        <v>44281</v>
      </c>
      <c r="E88" s="82" t="str">
        <f t="shared" si="7"/>
        <v>pia</v>
      </c>
      <c r="F88" s="81">
        <v>1</v>
      </c>
      <c r="G88" s="81">
        <v>2</v>
      </c>
      <c r="H88" s="81">
        <v>2</v>
      </c>
      <c r="I88" s="81">
        <v>1</v>
      </c>
      <c r="J88" s="81">
        <v>1</v>
      </c>
      <c r="K88" s="81">
        <v>1</v>
      </c>
      <c r="L88" s="81">
        <v>1</v>
      </c>
      <c r="M88" s="81">
        <v>1</v>
      </c>
      <c r="N88" s="81">
        <v>2</v>
      </c>
      <c r="O88" s="81">
        <v>2</v>
      </c>
      <c r="P88" s="81"/>
      <c r="Q88" s="81">
        <v>2</v>
      </c>
      <c r="R88" s="83">
        <v>1</v>
      </c>
      <c r="S88" s="84">
        <v>2</v>
      </c>
      <c r="T88" s="84">
        <v>2</v>
      </c>
      <c r="U88" s="84">
        <v>2</v>
      </c>
      <c r="V88" s="84">
        <v>1</v>
      </c>
      <c r="W88" s="84">
        <v>2</v>
      </c>
      <c r="X88" s="84">
        <v>2</v>
      </c>
      <c r="Y88" s="84"/>
      <c r="Z88" s="84">
        <v>3</v>
      </c>
      <c r="AA88" s="85"/>
      <c r="AB88" s="81"/>
      <c r="AC88" s="84"/>
    </row>
    <row r="89" spans="1:29">
      <c r="A89" s="82">
        <f t="shared" si="4"/>
        <v>2021</v>
      </c>
      <c r="B89" s="82">
        <f t="shared" si="5"/>
        <v>3</v>
      </c>
      <c r="C89" s="82">
        <f t="shared" si="6"/>
        <v>27</v>
      </c>
      <c r="D89" s="105">
        <v>44282</v>
      </c>
      <c r="E89" s="82" t="str">
        <f t="shared" si="7"/>
        <v>sob</v>
      </c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3"/>
      <c r="S89" s="84"/>
      <c r="T89" s="84"/>
      <c r="U89" s="84"/>
      <c r="V89" s="84"/>
      <c r="W89" s="84"/>
      <c r="X89" s="84"/>
      <c r="Y89" s="84"/>
      <c r="Z89" s="84"/>
      <c r="AA89" s="85"/>
      <c r="AB89" s="81"/>
      <c r="AC89" s="84"/>
    </row>
    <row r="90" spans="1:29">
      <c r="A90" s="82">
        <f t="shared" si="4"/>
        <v>2021</v>
      </c>
      <c r="B90" s="82">
        <f t="shared" si="5"/>
        <v>3</v>
      </c>
      <c r="C90" s="82">
        <f t="shared" si="6"/>
        <v>28</v>
      </c>
      <c r="D90" s="105">
        <v>44283</v>
      </c>
      <c r="E90" s="82" t="str">
        <f t="shared" si="7"/>
        <v>nie</v>
      </c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3"/>
      <c r="S90" s="84"/>
      <c r="T90" s="84"/>
      <c r="U90" s="84"/>
      <c r="V90" s="84"/>
      <c r="W90" s="84"/>
      <c r="X90" s="84"/>
      <c r="Y90" s="84"/>
      <c r="Z90" s="84"/>
      <c r="AA90" s="85"/>
      <c r="AB90" s="81"/>
      <c r="AC90" s="84"/>
    </row>
    <row r="91" spans="1:29">
      <c r="A91" s="82">
        <f t="shared" si="4"/>
        <v>2021</v>
      </c>
      <c r="B91" s="82">
        <f t="shared" si="5"/>
        <v>3</v>
      </c>
      <c r="C91" s="82">
        <f t="shared" si="6"/>
        <v>29</v>
      </c>
      <c r="D91" s="105">
        <v>44284</v>
      </c>
      <c r="E91" s="82" t="str">
        <f t="shared" si="7"/>
        <v>pon</v>
      </c>
      <c r="F91" s="81">
        <v>1</v>
      </c>
      <c r="G91" s="81">
        <v>1</v>
      </c>
      <c r="H91" s="81">
        <v>2</v>
      </c>
      <c r="I91" s="81">
        <v>1</v>
      </c>
      <c r="J91" s="81">
        <v>1</v>
      </c>
      <c r="K91" s="73">
        <v>3</v>
      </c>
      <c r="L91" s="81">
        <v>1</v>
      </c>
      <c r="M91" s="81">
        <v>1</v>
      </c>
      <c r="N91" s="81">
        <v>2</v>
      </c>
      <c r="O91" s="81">
        <v>2</v>
      </c>
      <c r="P91" s="81"/>
      <c r="Q91" s="81">
        <v>1</v>
      </c>
      <c r="R91" s="83">
        <v>1</v>
      </c>
      <c r="S91" s="84">
        <v>2</v>
      </c>
      <c r="T91" s="84">
        <v>2</v>
      </c>
      <c r="U91" s="84">
        <v>2</v>
      </c>
      <c r="V91" s="84">
        <v>1</v>
      </c>
      <c r="W91" s="84">
        <v>2</v>
      </c>
      <c r="X91" s="84">
        <v>2</v>
      </c>
      <c r="Y91" s="84"/>
      <c r="Z91" s="84">
        <v>1</v>
      </c>
      <c r="AA91" s="85"/>
      <c r="AB91" s="81"/>
      <c r="AC91" s="84"/>
    </row>
    <row r="92" spans="1:29">
      <c r="A92" s="82">
        <f t="shared" si="4"/>
        <v>2021</v>
      </c>
      <c r="B92" s="82">
        <f t="shared" si="5"/>
        <v>3</v>
      </c>
      <c r="C92" s="82">
        <f t="shared" si="6"/>
        <v>30</v>
      </c>
      <c r="D92" s="105">
        <v>44285</v>
      </c>
      <c r="E92" s="82" t="str">
        <f t="shared" si="7"/>
        <v>wt</v>
      </c>
      <c r="F92" s="81">
        <v>1</v>
      </c>
      <c r="G92" s="81">
        <v>1</v>
      </c>
      <c r="H92" s="81">
        <v>2</v>
      </c>
      <c r="I92" s="81">
        <v>1</v>
      </c>
      <c r="J92" s="81">
        <v>1</v>
      </c>
      <c r="K92" s="81">
        <v>1</v>
      </c>
      <c r="L92" s="81">
        <v>1</v>
      </c>
      <c r="M92" s="81">
        <v>1</v>
      </c>
      <c r="N92" s="81">
        <v>2</v>
      </c>
      <c r="O92" s="81">
        <v>2</v>
      </c>
      <c r="P92" s="81"/>
      <c r="Q92" s="81">
        <v>1</v>
      </c>
      <c r="R92" s="83">
        <v>1</v>
      </c>
      <c r="S92" s="84">
        <v>2</v>
      </c>
      <c r="T92" s="84">
        <v>2</v>
      </c>
      <c r="U92" s="84">
        <v>2</v>
      </c>
      <c r="V92" s="84">
        <v>1</v>
      </c>
      <c r="W92" s="84">
        <v>2</v>
      </c>
      <c r="X92" s="84">
        <v>2</v>
      </c>
      <c r="Y92" s="84"/>
      <c r="Z92" s="84">
        <v>1</v>
      </c>
      <c r="AA92" s="85"/>
      <c r="AB92" s="81"/>
      <c r="AC92" s="84"/>
    </row>
    <row r="93" spans="1:29">
      <c r="A93" s="82">
        <f t="shared" si="4"/>
        <v>2021</v>
      </c>
      <c r="B93" s="82">
        <f t="shared" si="5"/>
        <v>3</v>
      </c>
      <c r="C93" s="82">
        <f t="shared" si="6"/>
        <v>31</v>
      </c>
      <c r="D93" s="105">
        <v>44286</v>
      </c>
      <c r="E93" s="82" t="str">
        <f t="shared" si="7"/>
        <v>śr</v>
      </c>
      <c r="F93" s="81">
        <v>1</v>
      </c>
      <c r="G93" s="81">
        <v>1</v>
      </c>
      <c r="H93" s="81">
        <v>2</v>
      </c>
      <c r="I93" s="81">
        <v>1</v>
      </c>
      <c r="J93" s="81">
        <v>1</v>
      </c>
      <c r="K93" s="81">
        <v>1</v>
      </c>
      <c r="L93" s="81">
        <v>1</v>
      </c>
      <c r="M93" s="81">
        <v>1</v>
      </c>
      <c r="N93" s="81">
        <v>2</v>
      </c>
      <c r="O93" s="81">
        <v>2</v>
      </c>
      <c r="P93" s="81"/>
      <c r="Q93" s="81">
        <v>1</v>
      </c>
      <c r="R93" s="83">
        <v>1</v>
      </c>
      <c r="S93" s="84">
        <v>3</v>
      </c>
      <c r="T93" s="84">
        <v>2</v>
      </c>
      <c r="U93" s="84">
        <v>2</v>
      </c>
      <c r="V93" s="84">
        <v>1</v>
      </c>
      <c r="W93" s="84">
        <v>2</v>
      </c>
      <c r="X93" s="84">
        <v>2</v>
      </c>
      <c r="Y93" s="84"/>
      <c r="Z93" s="84">
        <v>1</v>
      </c>
      <c r="AA93" s="85"/>
      <c r="AB93" s="81"/>
      <c r="AC93" s="84"/>
    </row>
    <row r="94" spans="1:29">
      <c r="A94" s="82">
        <f t="shared" si="4"/>
        <v>2021</v>
      </c>
      <c r="B94" s="82">
        <f t="shared" si="5"/>
        <v>4</v>
      </c>
      <c r="C94" s="82">
        <f t="shared" si="6"/>
        <v>1</v>
      </c>
      <c r="D94" s="105">
        <v>44287</v>
      </c>
      <c r="E94" s="82" t="str">
        <f t="shared" si="7"/>
        <v>czw</v>
      </c>
      <c r="F94" s="81">
        <v>1</v>
      </c>
      <c r="G94" s="81">
        <v>2</v>
      </c>
      <c r="H94" s="81">
        <v>2</v>
      </c>
      <c r="I94" s="81">
        <v>1</v>
      </c>
      <c r="J94" s="81">
        <v>1</v>
      </c>
      <c r="K94" s="81">
        <v>1</v>
      </c>
      <c r="L94" s="81">
        <v>1</v>
      </c>
      <c r="M94" s="81">
        <v>1</v>
      </c>
      <c r="N94" s="81">
        <v>2</v>
      </c>
      <c r="O94" s="81">
        <v>1</v>
      </c>
      <c r="P94" s="81"/>
      <c r="Q94" s="81">
        <v>1</v>
      </c>
      <c r="R94" s="83">
        <v>1</v>
      </c>
      <c r="S94" s="84">
        <v>1</v>
      </c>
      <c r="T94" s="81">
        <v>3</v>
      </c>
      <c r="U94" s="84">
        <v>2</v>
      </c>
      <c r="V94" s="84">
        <v>1</v>
      </c>
      <c r="W94" s="84">
        <v>1</v>
      </c>
      <c r="X94" s="84">
        <v>2</v>
      </c>
      <c r="Y94" s="81">
        <v>1</v>
      </c>
      <c r="Z94" s="84">
        <v>1</v>
      </c>
      <c r="AA94" s="83">
        <v>1</v>
      </c>
      <c r="AB94" s="81"/>
      <c r="AC94" s="84"/>
    </row>
    <row r="95" spans="1:29">
      <c r="A95" s="82">
        <f t="shared" si="4"/>
        <v>2021</v>
      </c>
      <c r="B95" s="82">
        <f t="shared" si="5"/>
        <v>4</v>
      </c>
      <c r="C95" s="82">
        <f t="shared" si="6"/>
        <v>2</v>
      </c>
      <c r="D95" s="105">
        <v>44288</v>
      </c>
      <c r="E95" s="82" t="str">
        <f t="shared" si="7"/>
        <v>pia</v>
      </c>
      <c r="F95" s="81">
        <v>1</v>
      </c>
      <c r="G95" s="81">
        <v>2</v>
      </c>
      <c r="H95" s="81">
        <v>2</v>
      </c>
      <c r="I95" s="81">
        <v>1</v>
      </c>
      <c r="J95" s="81">
        <v>1</v>
      </c>
      <c r="K95" s="81">
        <v>1</v>
      </c>
      <c r="L95" s="81">
        <v>1</v>
      </c>
      <c r="M95" s="81">
        <v>1</v>
      </c>
      <c r="N95" s="81">
        <v>2</v>
      </c>
      <c r="O95" s="81">
        <v>1</v>
      </c>
      <c r="P95" s="81"/>
      <c r="Q95" s="81">
        <v>2</v>
      </c>
      <c r="R95" s="81">
        <v>2</v>
      </c>
      <c r="S95" s="84">
        <v>1</v>
      </c>
      <c r="T95" s="81">
        <v>3</v>
      </c>
      <c r="U95" s="84">
        <v>2</v>
      </c>
      <c r="V95" s="84">
        <v>1</v>
      </c>
      <c r="W95" s="84">
        <v>1</v>
      </c>
      <c r="X95" s="84">
        <v>3</v>
      </c>
      <c r="Y95" s="81">
        <v>1</v>
      </c>
      <c r="Z95" s="84">
        <v>1</v>
      </c>
      <c r="AA95" s="83">
        <v>1</v>
      </c>
      <c r="AB95" s="81"/>
      <c r="AC95" s="84"/>
    </row>
    <row r="96" spans="1:29">
      <c r="A96" s="82">
        <f t="shared" si="4"/>
        <v>2021</v>
      </c>
      <c r="B96" s="82">
        <f t="shared" si="5"/>
        <v>4</v>
      </c>
      <c r="C96" s="82">
        <f t="shared" si="6"/>
        <v>3</v>
      </c>
      <c r="D96" s="105">
        <v>44289</v>
      </c>
      <c r="E96" s="82" t="str">
        <f t="shared" si="7"/>
        <v>sob</v>
      </c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3"/>
      <c r="S96" s="84"/>
      <c r="T96" s="84"/>
      <c r="U96" s="84"/>
      <c r="V96" s="84"/>
      <c r="W96" s="84"/>
      <c r="X96" s="84"/>
      <c r="Y96" s="84"/>
      <c r="Z96" s="84"/>
      <c r="AA96" s="85"/>
      <c r="AB96" s="81"/>
      <c r="AC96" s="84"/>
    </row>
    <row r="97" spans="1:29">
      <c r="A97" s="82">
        <f t="shared" si="4"/>
        <v>2021</v>
      </c>
      <c r="B97" s="82">
        <f t="shared" si="5"/>
        <v>4</v>
      </c>
      <c r="C97" s="82">
        <f t="shared" si="6"/>
        <v>4</v>
      </c>
      <c r="D97" s="105">
        <v>44290</v>
      </c>
      <c r="E97" s="82" t="str">
        <f t="shared" si="7"/>
        <v>nie</v>
      </c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3"/>
      <c r="S97" s="84"/>
      <c r="T97" s="84"/>
      <c r="U97" s="84"/>
      <c r="V97" s="84"/>
      <c r="W97" s="84"/>
      <c r="X97" s="84"/>
      <c r="Y97" s="84"/>
      <c r="Z97" s="84"/>
      <c r="AA97" s="85"/>
      <c r="AB97" s="81"/>
      <c r="AC97" s="84"/>
    </row>
    <row r="98" spans="1:29">
      <c r="A98" s="75">
        <f t="shared" si="4"/>
        <v>2021</v>
      </c>
      <c r="B98" s="75">
        <f t="shared" si="5"/>
        <v>4</v>
      </c>
      <c r="C98" s="75">
        <f t="shared" si="6"/>
        <v>5</v>
      </c>
      <c r="D98" s="76">
        <v>44291</v>
      </c>
      <c r="E98" s="75" t="str">
        <f t="shared" si="7"/>
        <v>pon</v>
      </c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8"/>
      <c r="S98" s="79"/>
      <c r="T98" s="79"/>
      <c r="U98" s="79"/>
      <c r="V98" s="79"/>
      <c r="W98" s="79"/>
      <c r="X98" s="79"/>
      <c r="Y98" s="79"/>
      <c r="Z98" s="79"/>
      <c r="AA98" s="80"/>
      <c r="AB98" s="77"/>
      <c r="AC98" s="84"/>
    </row>
    <row r="99" spans="1:29">
      <c r="A99" s="82">
        <f t="shared" si="4"/>
        <v>2021</v>
      </c>
      <c r="B99" s="82">
        <f t="shared" si="5"/>
        <v>4</v>
      </c>
      <c r="C99" s="82">
        <f t="shared" si="6"/>
        <v>6</v>
      </c>
      <c r="D99" s="105">
        <v>44292</v>
      </c>
      <c r="E99" s="82" t="str">
        <f t="shared" si="7"/>
        <v>wt</v>
      </c>
      <c r="F99" s="81">
        <v>2</v>
      </c>
      <c r="G99" s="81">
        <v>1</v>
      </c>
      <c r="H99" s="81">
        <v>2</v>
      </c>
      <c r="I99" s="81">
        <v>3</v>
      </c>
      <c r="J99" s="81">
        <v>1</v>
      </c>
      <c r="K99" s="81">
        <v>3</v>
      </c>
      <c r="L99" s="81">
        <v>1</v>
      </c>
      <c r="M99" s="81">
        <v>1</v>
      </c>
      <c r="N99" s="81">
        <v>2</v>
      </c>
      <c r="O99" s="81">
        <v>1</v>
      </c>
      <c r="P99" s="81"/>
      <c r="Q99" s="81">
        <v>2</v>
      </c>
      <c r="R99" s="81">
        <v>2</v>
      </c>
      <c r="S99" s="84">
        <v>2</v>
      </c>
      <c r="T99" s="81">
        <v>3</v>
      </c>
      <c r="U99" s="84">
        <v>1</v>
      </c>
      <c r="V99" s="84">
        <v>2</v>
      </c>
      <c r="W99" s="84">
        <v>2</v>
      </c>
      <c r="X99" s="84">
        <v>2</v>
      </c>
      <c r="Y99" s="81">
        <v>1</v>
      </c>
      <c r="Z99" s="84">
        <v>1</v>
      </c>
      <c r="AA99" s="83">
        <v>1</v>
      </c>
      <c r="AB99" s="81"/>
      <c r="AC99" s="84"/>
    </row>
    <row r="100" spans="1:29">
      <c r="A100" s="82">
        <f t="shared" si="4"/>
        <v>2021</v>
      </c>
      <c r="B100" s="82">
        <f t="shared" si="5"/>
        <v>4</v>
      </c>
      <c r="C100" s="82">
        <f t="shared" si="6"/>
        <v>7</v>
      </c>
      <c r="D100" s="105">
        <v>44293</v>
      </c>
      <c r="E100" s="82" t="str">
        <f t="shared" si="7"/>
        <v>śr</v>
      </c>
      <c r="F100" s="81">
        <v>2</v>
      </c>
      <c r="G100" s="81">
        <v>1</v>
      </c>
      <c r="H100" s="81">
        <v>2</v>
      </c>
      <c r="I100" s="81">
        <v>1</v>
      </c>
      <c r="J100" s="81">
        <v>1</v>
      </c>
      <c r="K100" s="81">
        <v>1</v>
      </c>
      <c r="L100" s="81">
        <v>1</v>
      </c>
      <c r="M100" s="81">
        <v>1</v>
      </c>
      <c r="N100" s="81">
        <v>2</v>
      </c>
      <c r="O100" s="81">
        <v>1</v>
      </c>
      <c r="P100" s="81"/>
      <c r="Q100" s="81">
        <v>1</v>
      </c>
      <c r="R100" s="81">
        <v>2</v>
      </c>
      <c r="S100" s="84">
        <v>2</v>
      </c>
      <c r="T100" s="84">
        <v>2</v>
      </c>
      <c r="U100" s="84">
        <v>1</v>
      </c>
      <c r="V100" s="84">
        <v>1</v>
      </c>
      <c r="W100" s="84">
        <v>2</v>
      </c>
      <c r="X100" s="84">
        <v>2</v>
      </c>
      <c r="Y100" s="81">
        <v>1</v>
      </c>
      <c r="Z100" s="84">
        <v>1</v>
      </c>
      <c r="AA100" s="83">
        <v>1</v>
      </c>
      <c r="AB100" s="81"/>
      <c r="AC100" s="84"/>
    </row>
    <row r="101" spans="1:29">
      <c r="A101" s="82">
        <f t="shared" si="4"/>
        <v>2021</v>
      </c>
      <c r="B101" s="82">
        <f t="shared" si="5"/>
        <v>4</v>
      </c>
      <c r="C101" s="82">
        <f t="shared" si="6"/>
        <v>8</v>
      </c>
      <c r="D101" s="105">
        <v>44294</v>
      </c>
      <c r="E101" s="82" t="str">
        <f t="shared" si="7"/>
        <v>czw</v>
      </c>
      <c r="F101" s="81">
        <v>2</v>
      </c>
      <c r="G101" s="81">
        <v>1</v>
      </c>
      <c r="H101" s="81">
        <v>2</v>
      </c>
      <c r="I101" s="81">
        <v>1</v>
      </c>
      <c r="J101" s="81">
        <v>1</v>
      </c>
      <c r="K101" s="81">
        <v>1</v>
      </c>
      <c r="L101" s="81">
        <v>1</v>
      </c>
      <c r="M101" s="81">
        <v>1</v>
      </c>
      <c r="N101" s="81">
        <v>2</v>
      </c>
      <c r="O101" s="81">
        <v>1</v>
      </c>
      <c r="P101" s="81"/>
      <c r="Q101" s="81">
        <v>1</v>
      </c>
      <c r="R101" s="81">
        <v>2</v>
      </c>
      <c r="S101" s="84">
        <v>2</v>
      </c>
      <c r="T101" s="84">
        <v>2</v>
      </c>
      <c r="U101" s="84">
        <v>1</v>
      </c>
      <c r="V101" s="84">
        <v>1</v>
      </c>
      <c r="W101" s="84">
        <v>2</v>
      </c>
      <c r="X101" s="84">
        <v>2</v>
      </c>
      <c r="Y101" s="81">
        <v>1</v>
      </c>
      <c r="Z101" s="84">
        <v>1</v>
      </c>
      <c r="AA101" s="83">
        <v>1</v>
      </c>
      <c r="AB101" s="81"/>
      <c r="AC101" s="84"/>
    </row>
    <row r="102" spans="1:29">
      <c r="A102" s="82">
        <f t="shared" si="4"/>
        <v>2021</v>
      </c>
      <c r="B102" s="82">
        <f t="shared" si="5"/>
        <v>4</v>
      </c>
      <c r="C102" s="82">
        <f t="shared" si="6"/>
        <v>9</v>
      </c>
      <c r="D102" s="105">
        <v>44295</v>
      </c>
      <c r="E102" s="82" t="str">
        <f t="shared" si="7"/>
        <v>pia</v>
      </c>
      <c r="F102" s="81">
        <v>2</v>
      </c>
      <c r="G102" s="81">
        <v>1</v>
      </c>
      <c r="H102" s="81">
        <v>2</v>
      </c>
      <c r="I102" s="81">
        <v>1</v>
      </c>
      <c r="J102" s="81">
        <v>1</v>
      </c>
      <c r="K102" s="81">
        <v>1</v>
      </c>
      <c r="L102" s="81">
        <v>1</v>
      </c>
      <c r="M102" s="81">
        <v>1</v>
      </c>
      <c r="N102" s="81">
        <v>2</v>
      </c>
      <c r="O102" s="81">
        <v>1</v>
      </c>
      <c r="P102" s="81"/>
      <c r="Q102" s="81">
        <v>1</v>
      </c>
      <c r="R102" s="81">
        <v>2</v>
      </c>
      <c r="S102" s="84">
        <v>2</v>
      </c>
      <c r="T102" s="84">
        <v>2</v>
      </c>
      <c r="U102" s="84">
        <v>1</v>
      </c>
      <c r="V102" s="84">
        <v>2</v>
      </c>
      <c r="W102" s="84">
        <v>2</v>
      </c>
      <c r="X102" s="84">
        <v>2</v>
      </c>
      <c r="Y102" s="81">
        <v>1</v>
      </c>
      <c r="Z102" s="84">
        <v>1</v>
      </c>
      <c r="AA102" s="83">
        <v>1</v>
      </c>
      <c r="AB102" s="81"/>
      <c r="AC102" s="84"/>
    </row>
    <row r="103" spans="1:29">
      <c r="A103" s="82">
        <f t="shared" si="4"/>
        <v>2021</v>
      </c>
      <c r="B103" s="82">
        <f t="shared" si="5"/>
        <v>4</v>
      </c>
      <c r="C103" s="82">
        <f t="shared" si="6"/>
        <v>10</v>
      </c>
      <c r="D103" s="105">
        <v>44296</v>
      </c>
      <c r="E103" s="82" t="str">
        <f t="shared" si="7"/>
        <v>sob</v>
      </c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3"/>
      <c r="S103" s="84"/>
      <c r="T103" s="84"/>
      <c r="U103" s="84"/>
      <c r="V103" s="84"/>
      <c r="W103" s="84"/>
      <c r="X103" s="84"/>
      <c r="Y103" s="84"/>
      <c r="Z103" s="84"/>
      <c r="AA103" s="85"/>
      <c r="AB103" s="81"/>
      <c r="AC103" s="84"/>
    </row>
    <row r="104" spans="1:29">
      <c r="A104" s="82">
        <f t="shared" si="4"/>
        <v>2021</v>
      </c>
      <c r="B104" s="82">
        <f t="shared" si="5"/>
        <v>4</v>
      </c>
      <c r="C104" s="82">
        <f t="shared" si="6"/>
        <v>11</v>
      </c>
      <c r="D104" s="105">
        <v>44297</v>
      </c>
      <c r="E104" s="82" t="str">
        <f t="shared" si="7"/>
        <v>nie</v>
      </c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3"/>
      <c r="S104" s="84"/>
      <c r="T104" s="84"/>
      <c r="U104" s="84"/>
      <c r="V104" s="84"/>
      <c r="W104" s="84"/>
      <c r="X104" s="84"/>
      <c r="Y104" s="84"/>
      <c r="Z104" s="84"/>
      <c r="AA104" s="85"/>
      <c r="AB104" s="81"/>
      <c r="AC104" s="84"/>
    </row>
    <row r="105" spans="1:29">
      <c r="A105" s="82">
        <f t="shared" si="4"/>
        <v>2021</v>
      </c>
      <c r="B105" s="82">
        <f t="shared" si="5"/>
        <v>4</v>
      </c>
      <c r="C105" s="82">
        <f t="shared" si="6"/>
        <v>12</v>
      </c>
      <c r="D105" s="105">
        <v>44298</v>
      </c>
      <c r="E105" s="82" t="str">
        <f t="shared" si="7"/>
        <v>pon</v>
      </c>
      <c r="F105" s="81">
        <v>3</v>
      </c>
      <c r="G105" s="81">
        <v>1</v>
      </c>
      <c r="H105" s="81">
        <v>2</v>
      </c>
      <c r="I105" s="81">
        <v>1</v>
      </c>
      <c r="J105" s="81">
        <v>1</v>
      </c>
      <c r="K105" s="81">
        <v>1</v>
      </c>
      <c r="L105" s="81">
        <v>1</v>
      </c>
      <c r="M105" s="81">
        <v>1</v>
      </c>
      <c r="N105" s="81">
        <v>3</v>
      </c>
      <c r="O105" s="81">
        <v>1</v>
      </c>
      <c r="P105" s="81"/>
      <c r="Q105" s="81">
        <v>1</v>
      </c>
      <c r="R105" s="81">
        <v>1</v>
      </c>
      <c r="S105" s="84">
        <v>1</v>
      </c>
      <c r="T105" s="84">
        <v>2</v>
      </c>
      <c r="U105" s="84">
        <v>1</v>
      </c>
      <c r="V105" s="84">
        <v>2</v>
      </c>
      <c r="W105" s="84">
        <v>2</v>
      </c>
      <c r="X105" s="84">
        <v>2</v>
      </c>
      <c r="Y105" s="81">
        <v>1</v>
      </c>
      <c r="Z105" s="84">
        <v>1</v>
      </c>
      <c r="AA105" s="83">
        <v>1</v>
      </c>
      <c r="AB105" s="81"/>
      <c r="AC105" s="84"/>
    </row>
    <row r="106" spans="1:29">
      <c r="A106" s="82">
        <f t="shared" si="4"/>
        <v>2021</v>
      </c>
      <c r="B106" s="82">
        <f t="shared" si="5"/>
        <v>4</v>
      </c>
      <c r="C106" s="82">
        <f t="shared" si="6"/>
        <v>13</v>
      </c>
      <c r="D106" s="105">
        <v>44299</v>
      </c>
      <c r="E106" s="82" t="str">
        <f t="shared" si="7"/>
        <v>wt</v>
      </c>
      <c r="F106" s="81">
        <v>3</v>
      </c>
      <c r="G106" s="81">
        <v>1</v>
      </c>
      <c r="H106" s="81">
        <v>2</v>
      </c>
      <c r="I106" s="81">
        <v>1</v>
      </c>
      <c r="J106" s="81">
        <v>1</v>
      </c>
      <c r="K106" s="81">
        <v>1</v>
      </c>
      <c r="L106" s="81">
        <v>1</v>
      </c>
      <c r="M106" s="81">
        <v>1</v>
      </c>
      <c r="N106" s="81">
        <v>2</v>
      </c>
      <c r="O106" s="81">
        <v>1</v>
      </c>
      <c r="P106" s="81"/>
      <c r="Q106" s="81">
        <v>1</v>
      </c>
      <c r="R106" s="81">
        <v>1</v>
      </c>
      <c r="S106" s="84">
        <v>1</v>
      </c>
      <c r="T106" s="84">
        <v>2</v>
      </c>
      <c r="U106" s="84">
        <v>1</v>
      </c>
      <c r="V106" s="84">
        <v>2</v>
      </c>
      <c r="W106" s="84">
        <v>2</v>
      </c>
      <c r="X106" s="84">
        <v>2</v>
      </c>
      <c r="Y106" s="81">
        <v>1</v>
      </c>
      <c r="Z106" s="84">
        <v>1</v>
      </c>
      <c r="AA106" s="83">
        <v>1</v>
      </c>
      <c r="AB106" s="81"/>
      <c r="AC106" s="84"/>
    </row>
    <row r="107" spans="1:29">
      <c r="A107" s="82">
        <f t="shared" si="4"/>
        <v>2021</v>
      </c>
      <c r="B107" s="82">
        <f t="shared" si="5"/>
        <v>4</v>
      </c>
      <c r="C107" s="82">
        <f t="shared" si="6"/>
        <v>14</v>
      </c>
      <c r="D107" s="105">
        <v>44300</v>
      </c>
      <c r="E107" s="82" t="str">
        <f t="shared" si="7"/>
        <v>śr</v>
      </c>
      <c r="F107" s="81">
        <v>3</v>
      </c>
      <c r="G107" s="81">
        <v>1</v>
      </c>
      <c r="H107" s="81">
        <v>2</v>
      </c>
      <c r="I107" s="81">
        <v>1</v>
      </c>
      <c r="J107" s="81">
        <v>1</v>
      </c>
      <c r="K107" s="81">
        <v>1</v>
      </c>
      <c r="L107" s="81">
        <v>1</v>
      </c>
      <c r="M107" s="81">
        <v>1</v>
      </c>
      <c r="N107" s="81">
        <v>2</v>
      </c>
      <c r="O107" s="81">
        <v>1</v>
      </c>
      <c r="P107" s="81"/>
      <c r="Q107" s="81">
        <v>1</v>
      </c>
      <c r="R107" s="81">
        <v>1</v>
      </c>
      <c r="S107" s="84">
        <v>1</v>
      </c>
      <c r="T107" s="84">
        <v>2</v>
      </c>
      <c r="U107" s="84">
        <v>2</v>
      </c>
      <c r="V107" s="84">
        <v>2</v>
      </c>
      <c r="W107" s="84">
        <v>2</v>
      </c>
      <c r="X107" s="84">
        <v>2</v>
      </c>
      <c r="Y107" s="81">
        <v>1</v>
      </c>
      <c r="Z107" s="84">
        <v>1</v>
      </c>
      <c r="AA107" s="83">
        <v>1</v>
      </c>
      <c r="AB107" s="81"/>
      <c r="AC107" s="84"/>
    </row>
    <row r="108" spans="1:29">
      <c r="A108" s="82">
        <f t="shared" si="4"/>
        <v>2021</v>
      </c>
      <c r="B108" s="82">
        <f t="shared" si="5"/>
        <v>4</v>
      </c>
      <c r="C108" s="82">
        <f t="shared" si="6"/>
        <v>15</v>
      </c>
      <c r="D108" s="105">
        <v>44301</v>
      </c>
      <c r="E108" s="82" t="str">
        <f t="shared" si="7"/>
        <v>czw</v>
      </c>
      <c r="F108" s="81">
        <v>3</v>
      </c>
      <c r="G108" s="81">
        <v>1</v>
      </c>
      <c r="H108" s="81">
        <v>2</v>
      </c>
      <c r="I108" s="81">
        <v>1</v>
      </c>
      <c r="J108" s="81">
        <v>1</v>
      </c>
      <c r="K108" s="81">
        <v>1</v>
      </c>
      <c r="L108" s="81">
        <v>1</v>
      </c>
      <c r="M108" s="81">
        <v>1</v>
      </c>
      <c r="N108" s="81">
        <v>2</v>
      </c>
      <c r="O108" s="81">
        <v>1</v>
      </c>
      <c r="P108" s="81"/>
      <c r="Q108" s="81">
        <v>1</v>
      </c>
      <c r="R108" s="81">
        <v>1</v>
      </c>
      <c r="S108" s="84">
        <v>1</v>
      </c>
      <c r="T108" s="84">
        <v>2</v>
      </c>
      <c r="U108" s="84">
        <v>2</v>
      </c>
      <c r="V108" s="84">
        <v>1</v>
      </c>
      <c r="W108" s="84">
        <v>2</v>
      </c>
      <c r="X108" s="84">
        <v>2</v>
      </c>
      <c r="Y108" s="81">
        <v>1</v>
      </c>
      <c r="Z108" s="84">
        <v>1</v>
      </c>
      <c r="AA108" s="83">
        <v>1</v>
      </c>
      <c r="AB108" s="81"/>
      <c r="AC108" s="84"/>
    </row>
    <row r="109" spans="1:29">
      <c r="A109" s="82">
        <f t="shared" si="4"/>
        <v>2021</v>
      </c>
      <c r="B109" s="82">
        <f t="shared" si="5"/>
        <v>4</v>
      </c>
      <c r="C109" s="82">
        <f t="shared" si="6"/>
        <v>16</v>
      </c>
      <c r="D109" s="105">
        <v>44302</v>
      </c>
      <c r="E109" s="82" t="str">
        <f t="shared" si="7"/>
        <v>pia</v>
      </c>
      <c r="F109" s="81">
        <v>3</v>
      </c>
      <c r="G109" s="81">
        <v>2</v>
      </c>
      <c r="H109" s="81">
        <v>2</v>
      </c>
      <c r="I109" s="81">
        <v>1</v>
      </c>
      <c r="J109" s="81">
        <v>1</v>
      </c>
      <c r="K109" s="81">
        <v>1</v>
      </c>
      <c r="L109" s="81">
        <v>1</v>
      </c>
      <c r="M109" s="81">
        <v>1</v>
      </c>
      <c r="N109" s="81">
        <v>2</v>
      </c>
      <c r="O109" s="81">
        <v>2</v>
      </c>
      <c r="P109" s="81"/>
      <c r="Q109" s="81">
        <v>1</v>
      </c>
      <c r="R109" s="81">
        <v>1</v>
      </c>
      <c r="S109" s="84">
        <v>1</v>
      </c>
      <c r="T109" s="84">
        <v>2</v>
      </c>
      <c r="U109" s="84">
        <v>2</v>
      </c>
      <c r="V109" s="84">
        <v>1</v>
      </c>
      <c r="W109" s="84">
        <v>2</v>
      </c>
      <c r="X109" s="84">
        <v>2</v>
      </c>
      <c r="Y109" s="81">
        <v>1</v>
      </c>
      <c r="Z109" s="84">
        <v>1</v>
      </c>
      <c r="AA109" s="83">
        <v>1</v>
      </c>
      <c r="AB109" s="81"/>
      <c r="AC109" s="84"/>
    </row>
    <row r="110" spans="1:29">
      <c r="A110" s="82">
        <f t="shared" si="4"/>
        <v>2021</v>
      </c>
      <c r="B110" s="82">
        <f t="shared" si="5"/>
        <v>4</v>
      </c>
      <c r="C110" s="82">
        <f t="shared" si="6"/>
        <v>17</v>
      </c>
      <c r="D110" s="105">
        <v>44303</v>
      </c>
      <c r="E110" s="82" t="str">
        <f t="shared" si="7"/>
        <v>sob</v>
      </c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3"/>
      <c r="S110" s="84"/>
      <c r="T110" s="84"/>
      <c r="U110" s="84"/>
      <c r="V110" s="84"/>
      <c r="W110" s="84"/>
      <c r="X110" s="84"/>
      <c r="Y110" s="84"/>
      <c r="Z110" s="84"/>
      <c r="AA110" s="85"/>
      <c r="AB110" s="81"/>
      <c r="AC110" s="84"/>
    </row>
    <row r="111" spans="1:29">
      <c r="A111" s="82">
        <f t="shared" si="4"/>
        <v>2021</v>
      </c>
      <c r="B111" s="82">
        <f t="shared" si="5"/>
        <v>4</v>
      </c>
      <c r="C111" s="82">
        <f t="shared" si="6"/>
        <v>18</v>
      </c>
      <c r="D111" s="105">
        <v>44304</v>
      </c>
      <c r="E111" s="82" t="str">
        <f t="shared" si="7"/>
        <v>nie</v>
      </c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3"/>
      <c r="S111" s="84"/>
      <c r="T111" s="84"/>
      <c r="U111" s="84"/>
      <c r="V111" s="84"/>
      <c r="W111" s="84"/>
      <c r="X111" s="84"/>
      <c r="Y111" s="84"/>
      <c r="Z111" s="84"/>
      <c r="AA111" s="85"/>
      <c r="AB111" s="81"/>
      <c r="AC111" s="84"/>
    </row>
    <row r="112" spans="1:29">
      <c r="A112" s="82">
        <f t="shared" si="4"/>
        <v>2021</v>
      </c>
      <c r="B112" s="82">
        <f t="shared" si="5"/>
        <v>4</v>
      </c>
      <c r="C112" s="82">
        <f t="shared" si="6"/>
        <v>19</v>
      </c>
      <c r="D112" s="105">
        <v>44305</v>
      </c>
      <c r="E112" s="82" t="str">
        <f t="shared" si="7"/>
        <v>pon</v>
      </c>
      <c r="F112" s="81">
        <v>1</v>
      </c>
      <c r="G112" s="81">
        <v>1</v>
      </c>
      <c r="H112" s="81">
        <v>2</v>
      </c>
      <c r="I112" s="81">
        <v>1</v>
      </c>
      <c r="J112" s="81">
        <v>1</v>
      </c>
      <c r="K112" s="81">
        <v>1</v>
      </c>
      <c r="L112" s="81">
        <v>1</v>
      </c>
      <c r="M112" s="81">
        <v>1</v>
      </c>
      <c r="N112" s="81">
        <v>2</v>
      </c>
      <c r="O112" s="81">
        <v>1</v>
      </c>
      <c r="P112" s="81"/>
      <c r="Q112" s="81">
        <v>1</v>
      </c>
      <c r="R112" s="81">
        <v>1</v>
      </c>
      <c r="S112" s="84">
        <v>2</v>
      </c>
      <c r="T112" s="84">
        <v>2</v>
      </c>
      <c r="U112" s="84">
        <v>1</v>
      </c>
      <c r="V112" s="84">
        <v>2</v>
      </c>
      <c r="W112" s="84">
        <v>2</v>
      </c>
      <c r="X112" s="84">
        <v>2</v>
      </c>
      <c r="Y112" s="81">
        <v>1</v>
      </c>
      <c r="Z112" s="84">
        <v>1</v>
      </c>
      <c r="AA112" s="83">
        <v>1</v>
      </c>
      <c r="AB112" s="81"/>
      <c r="AC112" s="84"/>
    </row>
    <row r="113" spans="1:29">
      <c r="A113" s="82">
        <f t="shared" si="4"/>
        <v>2021</v>
      </c>
      <c r="B113" s="82">
        <f t="shared" si="5"/>
        <v>4</v>
      </c>
      <c r="C113" s="82">
        <f t="shared" si="6"/>
        <v>20</v>
      </c>
      <c r="D113" s="105">
        <v>44306</v>
      </c>
      <c r="E113" s="82" t="str">
        <f t="shared" si="7"/>
        <v>wt</v>
      </c>
      <c r="F113" s="81">
        <v>1</v>
      </c>
      <c r="G113" s="81">
        <v>1</v>
      </c>
      <c r="H113" s="81">
        <v>2</v>
      </c>
      <c r="I113" s="81">
        <v>1</v>
      </c>
      <c r="J113" s="81">
        <v>1</v>
      </c>
      <c r="K113" s="81">
        <v>1</v>
      </c>
      <c r="L113" s="81">
        <v>1</v>
      </c>
      <c r="M113" s="81">
        <v>1</v>
      </c>
      <c r="N113" s="81">
        <v>2</v>
      </c>
      <c r="O113" s="81">
        <v>1</v>
      </c>
      <c r="P113" s="81"/>
      <c r="Q113" s="81">
        <v>1</v>
      </c>
      <c r="R113" s="81">
        <v>1</v>
      </c>
      <c r="S113" s="84">
        <v>1</v>
      </c>
      <c r="T113" s="84">
        <v>2</v>
      </c>
      <c r="U113" s="84">
        <v>1</v>
      </c>
      <c r="V113" s="84">
        <v>2</v>
      </c>
      <c r="W113" s="84">
        <v>2</v>
      </c>
      <c r="X113" s="84">
        <v>2</v>
      </c>
      <c r="Y113" s="81">
        <v>1</v>
      </c>
      <c r="Z113" s="84">
        <v>1</v>
      </c>
      <c r="AA113" s="83">
        <v>1</v>
      </c>
      <c r="AB113" s="81"/>
      <c r="AC113" s="84"/>
    </row>
    <row r="114" spans="1:29">
      <c r="A114" s="82">
        <f t="shared" si="4"/>
        <v>2021</v>
      </c>
      <c r="B114" s="82">
        <f t="shared" si="5"/>
        <v>4</v>
      </c>
      <c r="C114" s="82">
        <f t="shared" si="6"/>
        <v>21</v>
      </c>
      <c r="D114" s="105">
        <v>44307</v>
      </c>
      <c r="E114" s="82" t="str">
        <f t="shared" si="7"/>
        <v>śr</v>
      </c>
      <c r="F114" s="81">
        <v>1</v>
      </c>
      <c r="G114" s="81">
        <v>1</v>
      </c>
      <c r="H114" s="81">
        <v>2</v>
      </c>
      <c r="I114" s="81">
        <v>1</v>
      </c>
      <c r="J114" s="81">
        <v>1</v>
      </c>
      <c r="K114" s="81">
        <v>1</v>
      </c>
      <c r="L114" s="81">
        <v>1</v>
      </c>
      <c r="M114" s="81">
        <v>1</v>
      </c>
      <c r="N114" s="81">
        <v>2</v>
      </c>
      <c r="O114" s="81">
        <v>1</v>
      </c>
      <c r="P114" s="81"/>
      <c r="Q114" s="81">
        <v>1</v>
      </c>
      <c r="R114" s="81">
        <v>1</v>
      </c>
      <c r="S114" s="84">
        <v>1</v>
      </c>
      <c r="T114" s="84">
        <v>2</v>
      </c>
      <c r="U114" s="84">
        <v>1</v>
      </c>
      <c r="V114" s="84">
        <v>2</v>
      </c>
      <c r="W114" s="84">
        <v>2</v>
      </c>
      <c r="X114" s="84">
        <v>2</v>
      </c>
      <c r="Y114" s="81">
        <v>1</v>
      </c>
      <c r="Z114" s="84">
        <v>1</v>
      </c>
      <c r="AA114" s="83">
        <v>1</v>
      </c>
      <c r="AB114" s="81"/>
      <c r="AC114" s="84"/>
    </row>
    <row r="115" spans="1:29">
      <c r="A115" s="82">
        <f t="shared" si="4"/>
        <v>2021</v>
      </c>
      <c r="B115" s="82">
        <f t="shared" si="5"/>
        <v>4</v>
      </c>
      <c r="C115" s="82">
        <f t="shared" si="6"/>
        <v>22</v>
      </c>
      <c r="D115" s="105">
        <v>44308</v>
      </c>
      <c r="E115" s="82" t="str">
        <f t="shared" si="7"/>
        <v>czw</v>
      </c>
      <c r="F115" s="81">
        <v>1</v>
      </c>
      <c r="G115" s="81">
        <v>1</v>
      </c>
      <c r="H115" s="81">
        <v>2</v>
      </c>
      <c r="I115" s="81">
        <v>1</v>
      </c>
      <c r="J115" s="81">
        <v>1</v>
      </c>
      <c r="K115" s="81">
        <v>1</v>
      </c>
      <c r="L115" s="81">
        <v>1</v>
      </c>
      <c r="M115" s="81">
        <v>1</v>
      </c>
      <c r="N115" s="81">
        <v>2</v>
      </c>
      <c r="O115" s="81">
        <v>1</v>
      </c>
      <c r="P115" s="81"/>
      <c r="Q115" s="81">
        <v>1</v>
      </c>
      <c r="R115" s="81">
        <v>1</v>
      </c>
      <c r="S115" s="84">
        <v>1</v>
      </c>
      <c r="T115" s="84">
        <v>2</v>
      </c>
      <c r="U115" s="84">
        <v>1</v>
      </c>
      <c r="V115" s="84">
        <v>2</v>
      </c>
      <c r="W115" s="84">
        <v>2</v>
      </c>
      <c r="X115" s="84">
        <v>3</v>
      </c>
      <c r="Y115" s="81">
        <v>1</v>
      </c>
      <c r="Z115" s="84">
        <v>1</v>
      </c>
      <c r="AA115" s="83">
        <v>1</v>
      </c>
      <c r="AB115" s="81"/>
      <c r="AC115" s="84"/>
    </row>
    <row r="116" spans="1:29">
      <c r="A116" s="82">
        <f t="shared" si="4"/>
        <v>2021</v>
      </c>
      <c r="B116" s="82">
        <f t="shared" si="5"/>
        <v>4</v>
      </c>
      <c r="C116" s="82">
        <f t="shared" si="6"/>
        <v>23</v>
      </c>
      <c r="D116" s="105">
        <v>44309</v>
      </c>
      <c r="E116" s="82" t="str">
        <f t="shared" si="7"/>
        <v>pia</v>
      </c>
      <c r="F116" s="81">
        <v>1</v>
      </c>
      <c r="G116" s="81">
        <v>1</v>
      </c>
      <c r="H116" s="81">
        <v>2</v>
      </c>
      <c r="I116" s="81">
        <v>1</v>
      </c>
      <c r="J116" s="81">
        <v>1</v>
      </c>
      <c r="K116" s="81">
        <v>1</v>
      </c>
      <c r="L116" s="81">
        <v>3</v>
      </c>
      <c r="M116" s="81">
        <v>1</v>
      </c>
      <c r="N116" s="81">
        <v>2</v>
      </c>
      <c r="O116" s="81">
        <v>1</v>
      </c>
      <c r="P116" s="81"/>
      <c r="Q116" s="81">
        <v>2</v>
      </c>
      <c r="R116" s="81">
        <v>1</v>
      </c>
      <c r="S116" s="84">
        <v>1</v>
      </c>
      <c r="T116" s="84">
        <v>2</v>
      </c>
      <c r="U116" s="84">
        <v>1</v>
      </c>
      <c r="V116" s="84">
        <v>2</v>
      </c>
      <c r="W116" s="84">
        <v>2</v>
      </c>
      <c r="X116" s="84">
        <v>2</v>
      </c>
      <c r="Y116" s="81">
        <v>1</v>
      </c>
      <c r="Z116" s="84">
        <v>1</v>
      </c>
      <c r="AA116" s="83">
        <v>1</v>
      </c>
      <c r="AB116" s="81"/>
      <c r="AC116" s="84"/>
    </row>
    <row r="117" spans="1:29">
      <c r="A117" s="82">
        <f t="shared" si="4"/>
        <v>2021</v>
      </c>
      <c r="B117" s="82">
        <f t="shared" si="5"/>
        <v>4</v>
      </c>
      <c r="C117" s="82">
        <f t="shared" si="6"/>
        <v>24</v>
      </c>
      <c r="D117" s="105">
        <v>44310</v>
      </c>
      <c r="E117" s="82" t="str">
        <f t="shared" si="7"/>
        <v>sob</v>
      </c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3"/>
      <c r="S117" s="84"/>
      <c r="T117" s="84"/>
      <c r="U117" s="84"/>
      <c r="V117" s="84"/>
      <c r="W117" s="84"/>
      <c r="X117" s="84"/>
      <c r="Y117" s="84"/>
      <c r="Z117" s="84"/>
      <c r="AA117" s="85"/>
      <c r="AB117" s="81"/>
      <c r="AC117" s="84"/>
    </row>
    <row r="118" spans="1:29">
      <c r="A118" s="82">
        <f t="shared" si="4"/>
        <v>2021</v>
      </c>
      <c r="B118" s="82">
        <f t="shared" si="5"/>
        <v>4</v>
      </c>
      <c r="C118" s="82">
        <f t="shared" si="6"/>
        <v>25</v>
      </c>
      <c r="D118" s="105">
        <v>44311</v>
      </c>
      <c r="E118" s="82" t="str">
        <f t="shared" si="7"/>
        <v>nie</v>
      </c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3"/>
      <c r="S118" s="84"/>
      <c r="T118" s="84"/>
      <c r="U118" s="84"/>
      <c r="V118" s="84"/>
      <c r="W118" s="84"/>
      <c r="X118" s="84"/>
      <c r="Y118" s="84"/>
      <c r="Z118" s="84"/>
      <c r="AA118" s="85"/>
      <c r="AB118" s="81"/>
      <c r="AC118" s="84"/>
    </row>
    <row r="119" spans="1:29">
      <c r="A119" s="82">
        <f t="shared" si="4"/>
        <v>2021</v>
      </c>
      <c r="B119" s="82">
        <f t="shared" si="5"/>
        <v>4</v>
      </c>
      <c r="C119" s="82">
        <f t="shared" si="6"/>
        <v>26</v>
      </c>
      <c r="D119" s="105">
        <v>44312</v>
      </c>
      <c r="E119" s="82" t="str">
        <f t="shared" si="7"/>
        <v>pon</v>
      </c>
      <c r="F119" s="81">
        <v>2</v>
      </c>
      <c r="G119" s="81">
        <v>1</v>
      </c>
      <c r="H119" s="81">
        <v>2</v>
      </c>
      <c r="I119" s="81">
        <v>1</v>
      </c>
      <c r="J119" s="81">
        <v>1</v>
      </c>
      <c r="K119" s="81">
        <v>1</v>
      </c>
      <c r="L119" s="81">
        <v>1</v>
      </c>
      <c r="M119" s="81">
        <v>1</v>
      </c>
      <c r="N119" s="81">
        <v>2</v>
      </c>
      <c r="O119" s="81">
        <v>1</v>
      </c>
      <c r="P119" s="81"/>
      <c r="Q119" s="81">
        <v>1</v>
      </c>
      <c r="R119" s="81">
        <v>1</v>
      </c>
      <c r="S119" s="84">
        <v>2</v>
      </c>
      <c r="T119" s="84">
        <v>2</v>
      </c>
      <c r="U119" s="84">
        <v>1</v>
      </c>
      <c r="V119" s="84">
        <v>2</v>
      </c>
      <c r="W119" s="84">
        <v>2</v>
      </c>
      <c r="X119" s="84">
        <v>2</v>
      </c>
      <c r="Y119" s="81">
        <v>1</v>
      </c>
      <c r="Z119" s="84">
        <v>1</v>
      </c>
      <c r="AA119" s="83">
        <v>1</v>
      </c>
      <c r="AB119" s="81"/>
      <c r="AC119" s="84"/>
    </row>
    <row r="120" spans="1:29">
      <c r="A120" s="82">
        <f t="shared" si="4"/>
        <v>2021</v>
      </c>
      <c r="B120" s="82">
        <f t="shared" si="5"/>
        <v>4</v>
      </c>
      <c r="C120" s="82">
        <f t="shared" si="6"/>
        <v>27</v>
      </c>
      <c r="D120" s="105">
        <v>44313</v>
      </c>
      <c r="E120" s="82" t="str">
        <f t="shared" si="7"/>
        <v>wt</v>
      </c>
      <c r="F120" s="81">
        <v>1</v>
      </c>
      <c r="G120" s="81">
        <v>3</v>
      </c>
      <c r="H120" s="81">
        <v>2</v>
      </c>
      <c r="I120" s="81">
        <v>1</v>
      </c>
      <c r="J120" s="81">
        <v>1</v>
      </c>
      <c r="K120" s="81">
        <v>1</v>
      </c>
      <c r="L120" s="81">
        <v>1</v>
      </c>
      <c r="M120" s="81">
        <v>1</v>
      </c>
      <c r="N120" s="81">
        <v>2</v>
      </c>
      <c r="O120" s="81">
        <v>1</v>
      </c>
      <c r="P120" s="81"/>
      <c r="Q120" s="81">
        <v>1</v>
      </c>
      <c r="R120" s="81">
        <v>1</v>
      </c>
      <c r="S120" s="84">
        <v>2</v>
      </c>
      <c r="T120" s="84">
        <v>2</v>
      </c>
      <c r="U120" s="84">
        <v>1</v>
      </c>
      <c r="V120" s="84">
        <v>2</v>
      </c>
      <c r="W120" s="84">
        <v>2</v>
      </c>
      <c r="X120" s="84">
        <v>2</v>
      </c>
      <c r="Y120" s="81">
        <v>1</v>
      </c>
      <c r="Z120" s="84">
        <v>1</v>
      </c>
      <c r="AA120" s="83">
        <v>1</v>
      </c>
      <c r="AB120" s="81"/>
      <c r="AC120" s="84"/>
    </row>
    <row r="121" spans="1:29">
      <c r="A121" s="82">
        <f t="shared" si="4"/>
        <v>2021</v>
      </c>
      <c r="B121" s="82">
        <f t="shared" si="5"/>
        <v>4</v>
      </c>
      <c r="C121" s="82">
        <f t="shared" si="6"/>
        <v>28</v>
      </c>
      <c r="D121" s="105">
        <v>44314</v>
      </c>
      <c r="E121" s="82" t="str">
        <f t="shared" si="7"/>
        <v>śr</v>
      </c>
      <c r="F121" s="81">
        <v>1</v>
      </c>
      <c r="G121" s="81">
        <v>1</v>
      </c>
      <c r="H121" s="81">
        <v>2</v>
      </c>
      <c r="I121" s="81">
        <v>1</v>
      </c>
      <c r="J121" s="81">
        <v>1</v>
      </c>
      <c r="K121" s="81">
        <v>1</v>
      </c>
      <c r="L121" s="81">
        <v>1</v>
      </c>
      <c r="M121" s="81">
        <v>1</v>
      </c>
      <c r="N121" s="81">
        <v>2</v>
      </c>
      <c r="O121" s="81">
        <v>1</v>
      </c>
      <c r="P121" s="81"/>
      <c r="Q121" s="81">
        <v>1</v>
      </c>
      <c r="R121" s="81">
        <v>1</v>
      </c>
      <c r="S121" s="84">
        <v>2</v>
      </c>
      <c r="T121" s="84">
        <v>2</v>
      </c>
      <c r="U121" s="84">
        <v>1</v>
      </c>
      <c r="V121" s="84">
        <v>2</v>
      </c>
      <c r="W121" s="84">
        <v>2</v>
      </c>
      <c r="X121" s="84">
        <v>2</v>
      </c>
      <c r="Y121" s="81">
        <v>1</v>
      </c>
      <c r="Z121" s="84">
        <v>1</v>
      </c>
      <c r="AA121" s="83">
        <v>1</v>
      </c>
      <c r="AB121" s="81"/>
      <c r="AC121" s="84"/>
    </row>
    <row r="122" spans="1:29">
      <c r="A122" s="82">
        <f t="shared" si="4"/>
        <v>2021</v>
      </c>
      <c r="B122" s="82">
        <f t="shared" si="5"/>
        <v>4</v>
      </c>
      <c r="C122" s="82">
        <f t="shared" si="6"/>
        <v>29</v>
      </c>
      <c r="D122" s="105">
        <v>44315</v>
      </c>
      <c r="E122" s="82" t="str">
        <f t="shared" si="7"/>
        <v>czw</v>
      </c>
      <c r="F122" s="81">
        <v>1</v>
      </c>
      <c r="G122" s="81">
        <v>2</v>
      </c>
      <c r="H122" s="81">
        <v>2</v>
      </c>
      <c r="I122" s="81">
        <v>1</v>
      </c>
      <c r="J122" s="81">
        <v>1</v>
      </c>
      <c r="K122" s="81">
        <v>1</v>
      </c>
      <c r="L122" s="81">
        <v>1</v>
      </c>
      <c r="M122" s="81">
        <v>1</v>
      </c>
      <c r="N122" s="81">
        <v>2</v>
      </c>
      <c r="O122" s="81">
        <v>3</v>
      </c>
      <c r="P122" s="81"/>
      <c r="Q122" s="81">
        <v>1</v>
      </c>
      <c r="R122" s="81">
        <v>1</v>
      </c>
      <c r="S122" s="84">
        <v>2</v>
      </c>
      <c r="T122" s="84">
        <v>2</v>
      </c>
      <c r="U122" s="84">
        <v>1</v>
      </c>
      <c r="V122" s="84">
        <v>2</v>
      </c>
      <c r="W122" s="84">
        <v>2</v>
      </c>
      <c r="X122" s="84">
        <v>2</v>
      </c>
      <c r="Y122" s="81">
        <v>1</v>
      </c>
      <c r="Z122" s="84">
        <v>1</v>
      </c>
      <c r="AA122" s="83">
        <v>1</v>
      </c>
      <c r="AB122" s="81"/>
      <c r="AC122" s="84"/>
    </row>
    <row r="123" spans="1:29">
      <c r="A123" s="82">
        <f t="shared" si="4"/>
        <v>2021</v>
      </c>
      <c r="B123" s="82">
        <f t="shared" si="5"/>
        <v>4</v>
      </c>
      <c r="C123" s="82">
        <f t="shared" si="6"/>
        <v>30</v>
      </c>
      <c r="D123" s="105">
        <v>44316</v>
      </c>
      <c r="E123" s="82" t="str">
        <f t="shared" si="7"/>
        <v>pia</v>
      </c>
      <c r="F123" s="81">
        <v>1</v>
      </c>
      <c r="G123" s="81">
        <v>1</v>
      </c>
      <c r="H123" s="81">
        <v>2</v>
      </c>
      <c r="I123" s="81">
        <v>3</v>
      </c>
      <c r="J123" s="81">
        <v>1</v>
      </c>
      <c r="K123" s="81">
        <v>1</v>
      </c>
      <c r="L123" s="81" t="s">
        <v>167</v>
      </c>
      <c r="M123" s="81" t="s">
        <v>167</v>
      </c>
      <c r="N123" s="81">
        <v>2</v>
      </c>
      <c r="O123" s="81">
        <v>2</v>
      </c>
      <c r="P123" s="81"/>
      <c r="Q123" s="81">
        <v>2</v>
      </c>
      <c r="R123" s="81">
        <v>1</v>
      </c>
      <c r="S123" s="84">
        <v>2</v>
      </c>
      <c r="T123" s="81">
        <v>1</v>
      </c>
      <c r="U123" s="81" t="s">
        <v>167</v>
      </c>
      <c r="V123" s="84">
        <v>1</v>
      </c>
      <c r="W123" s="84">
        <v>1</v>
      </c>
      <c r="X123" s="84">
        <v>2</v>
      </c>
      <c r="Y123" s="81">
        <v>1</v>
      </c>
      <c r="Z123" s="84">
        <v>1</v>
      </c>
      <c r="AA123" s="83">
        <v>1</v>
      </c>
      <c r="AB123" s="81"/>
      <c r="AC123" s="84"/>
    </row>
    <row r="124" spans="1:29">
      <c r="A124" s="82">
        <f t="shared" si="4"/>
        <v>2021</v>
      </c>
      <c r="B124" s="82">
        <f t="shared" si="5"/>
        <v>5</v>
      </c>
      <c r="C124" s="82">
        <f t="shared" si="6"/>
        <v>1</v>
      </c>
      <c r="D124" s="105">
        <v>44317</v>
      </c>
      <c r="E124" s="82" t="str">
        <f t="shared" si="7"/>
        <v>sob</v>
      </c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3"/>
      <c r="S124" s="84"/>
      <c r="T124" s="84"/>
      <c r="U124" s="84"/>
      <c r="V124" s="84"/>
      <c r="W124" s="84"/>
      <c r="X124" s="84"/>
      <c r="Y124" s="84"/>
      <c r="Z124" s="84"/>
      <c r="AA124" s="85"/>
      <c r="AB124" s="81"/>
      <c r="AC124" s="84"/>
    </row>
    <row r="125" spans="1:29">
      <c r="A125" s="82">
        <f t="shared" si="4"/>
        <v>2021</v>
      </c>
      <c r="B125" s="82">
        <f t="shared" si="5"/>
        <v>5</v>
      </c>
      <c r="C125" s="82">
        <f t="shared" si="6"/>
        <v>2</v>
      </c>
      <c r="D125" s="105">
        <v>44318</v>
      </c>
      <c r="E125" s="82" t="str">
        <f t="shared" si="7"/>
        <v>nie</v>
      </c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3"/>
      <c r="S125" s="84"/>
      <c r="T125" s="84"/>
      <c r="U125" s="84"/>
      <c r="V125" s="84"/>
      <c r="W125" s="84"/>
      <c r="X125" s="84"/>
      <c r="Y125" s="84"/>
      <c r="Z125" s="84"/>
      <c r="AA125" s="85"/>
      <c r="AB125" s="81"/>
      <c r="AC125" s="84"/>
    </row>
    <row r="126" spans="1:29">
      <c r="A126" s="75">
        <f t="shared" si="4"/>
        <v>2021</v>
      </c>
      <c r="B126" s="75">
        <f t="shared" si="5"/>
        <v>5</v>
      </c>
      <c r="C126" s="75">
        <f t="shared" si="6"/>
        <v>3</v>
      </c>
      <c r="D126" s="76">
        <v>44319</v>
      </c>
      <c r="E126" s="75" t="str">
        <f t="shared" si="7"/>
        <v>pon</v>
      </c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8"/>
      <c r="S126" s="79"/>
      <c r="T126" s="79"/>
      <c r="U126" s="79"/>
      <c r="V126" s="79"/>
      <c r="W126" s="79"/>
      <c r="X126" s="79"/>
      <c r="Y126" s="79"/>
      <c r="Z126" s="79"/>
      <c r="AA126" s="80"/>
      <c r="AB126" s="77"/>
      <c r="AC126" s="84"/>
    </row>
    <row r="127" spans="1:29">
      <c r="A127" s="82">
        <f t="shared" si="4"/>
        <v>2021</v>
      </c>
      <c r="B127" s="82">
        <f t="shared" si="5"/>
        <v>5</v>
      </c>
      <c r="C127" s="82">
        <f t="shared" si="6"/>
        <v>4</v>
      </c>
      <c r="D127" s="105">
        <v>44320</v>
      </c>
      <c r="E127" s="82" t="str">
        <f t="shared" si="7"/>
        <v>wt</v>
      </c>
      <c r="F127" s="81">
        <v>1</v>
      </c>
      <c r="G127" s="81" t="s">
        <v>167</v>
      </c>
      <c r="H127" s="81">
        <v>2</v>
      </c>
      <c r="I127" s="81">
        <v>1</v>
      </c>
      <c r="J127" s="81">
        <v>1</v>
      </c>
      <c r="K127" s="100">
        <v>3</v>
      </c>
      <c r="L127" s="81">
        <v>1</v>
      </c>
      <c r="M127" s="81">
        <v>1</v>
      </c>
      <c r="N127" s="81">
        <v>1</v>
      </c>
      <c r="O127" s="81" t="s">
        <v>167</v>
      </c>
      <c r="P127" s="81"/>
      <c r="Q127" s="81" t="s">
        <v>167</v>
      </c>
      <c r="R127" s="81">
        <v>1</v>
      </c>
      <c r="S127" s="84">
        <v>1</v>
      </c>
      <c r="T127" s="81">
        <v>1</v>
      </c>
      <c r="U127" s="84">
        <v>1</v>
      </c>
      <c r="V127" s="84">
        <v>1</v>
      </c>
      <c r="W127" s="84">
        <v>2</v>
      </c>
      <c r="X127" s="84">
        <v>2</v>
      </c>
      <c r="Y127" s="81">
        <v>1</v>
      </c>
      <c r="Z127" s="84">
        <v>1</v>
      </c>
      <c r="AA127" s="85">
        <v>1</v>
      </c>
      <c r="AB127" s="81"/>
      <c r="AC127" s="84"/>
    </row>
    <row r="128" spans="1:29">
      <c r="A128" s="82">
        <f t="shared" si="4"/>
        <v>2021</v>
      </c>
      <c r="B128" s="82">
        <f t="shared" si="5"/>
        <v>5</v>
      </c>
      <c r="C128" s="82">
        <f t="shared" si="6"/>
        <v>5</v>
      </c>
      <c r="D128" s="105">
        <v>44321</v>
      </c>
      <c r="E128" s="82" t="str">
        <f t="shared" si="7"/>
        <v>śr</v>
      </c>
      <c r="F128" s="81">
        <v>1</v>
      </c>
      <c r="G128" s="81">
        <v>1</v>
      </c>
      <c r="H128" s="81">
        <v>2</v>
      </c>
      <c r="I128" s="81">
        <v>1</v>
      </c>
      <c r="J128" s="81">
        <v>1</v>
      </c>
      <c r="K128" s="73">
        <v>3</v>
      </c>
      <c r="L128" s="81">
        <v>1</v>
      </c>
      <c r="M128" s="81">
        <v>1</v>
      </c>
      <c r="N128" s="81">
        <v>1</v>
      </c>
      <c r="O128" s="81">
        <v>1</v>
      </c>
      <c r="P128" s="81"/>
      <c r="Q128" s="81">
        <v>2</v>
      </c>
      <c r="R128" s="81">
        <v>1</v>
      </c>
      <c r="S128" s="84">
        <v>2</v>
      </c>
      <c r="T128" s="84">
        <v>2</v>
      </c>
      <c r="U128" s="84">
        <v>1</v>
      </c>
      <c r="V128" s="84">
        <v>1</v>
      </c>
      <c r="W128" s="84">
        <v>1</v>
      </c>
      <c r="X128" s="84">
        <v>2</v>
      </c>
      <c r="Y128" s="81">
        <v>1</v>
      </c>
      <c r="Z128" s="84">
        <v>1</v>
      </c>
      <c r="AA128" s="85">
        <v>1</v>
      </c>
      <c r="AB128" s="81"/>
      <c r="AC128" s="84"/>
    </row>
    <row r="129" spans="1:29">
      <c r="A129" s="82">
        <f t="shared" si="4"/>
        <v>2021</v>
      </c>
      <c r="B129" s="82">
        <f t="shared" si="5"/>
        <v>5</v>
      </c>
      <c r="C129" s="82">
        <f t="shared" si="6"/>
        <v>6</v>
      </c>
      <c r="D129" s="105">
        <v>44322</v>
      </c>
      <c r="E129" s="82" t="str">
        <f t="shared" si="7"/>
        <v>czw</v>
      </c>
      <c r="F129" s="81">
        <v>1</v>
      </c>
      <c r="G129" s="81">
        <v>1</v>
      </c>
      <c r="H129" s="81">
        <v>2</v>
      </c>
      <c r="I129" s="81">
        <v>1</v>
      </c>
      <c r="J129" s="81">
        <v>1</v>
      </c>
      <c r="K129" s="81">
        <v>1</v>
      </c>
      <c r="L129" s="81">
        <v>1</v>
      </c>
      <c r="M129" s="81">
        <v>1</v>
      </c>
      <c r="N129" s="81">
        <v>1</v>
      </c>
      <c r="O129" s="81">
        <v>1</v>
      </c>
      <c r="P129" s="81"/>
      <c r="Q129" s="81">
        <v>2</v>
      </c>
      <c r="R129" s="81">
        <v>1</v>
      </c>
      <c r="S129" s="84">
        <v>2</v>
      </c>
      <c r="T129" s="84">
        <v>2</v>
      </c>
      <c r="U129" s="81">
        <v>3</v>
      </c>
      <c r="V129" s="84">
        <v>1</v>
      </c>
      <c r="W129" s="84">
        <v>2</v>
      </c>
      <c r="X129" s="84">
        <v>2</v>
      </c>
      <c r="Y129" s="81">
        <v>1</v>
      </c>
      <c r="Z129" s="84">
        <v>1</v>
      </c>
      <c r="AA129" s="85">
        <v>1</v>
      </c>
      <c r="AB129" s="81"/>
      <c r="AC129" s="84"/>
    </row>
    <row r="130" spans="1:29">
      <c r="A130" s="82">
        <f t="shared" si="4"/>
        <v>2021</v>
      </c>
      <c r="B130" s="82">
        <f t="shared" si="5"/>
        <v>5</v>
      </c>
      <c r="C130" s="82">
        <f t="shared" si="6"/>
        <v>7</v>
      </c>
      <c r="D130" s="105">
        <v>44323</v>
      </c>
      <c r="E130" s="82" t="str">
        <f t="shared" si="7"/>
        <v>pia</v>
      </c>
      <c r="F130" s="81">
        <v>1</v>
      </c>
      <c r="G130" s="81">
        <v>1</v>
      </c>
      <c r="H130" s="81">
        <v>2</v>
      </c>
      <c r="I130" s="81">
        <v>1</v>
      </c>
      <c r="J130" s="81">
        <v>1</v>
      </c>
      <c r="K130" s="81">
        <v>1</v>
      </c>
      <c r="L130" s="81">
        <v>1</v>
      </c>
      <c r="M130" s="81">
        <v>3</v>
      </c>
      <c r="N130" s="81">
        <v>1</v>
      </c>
      <c r="O130" s="81">
        <v>2</v>
      </c>
      <c r="P130" s="81"/>
      <c r="Q130" s="81">
        <v>2</v>
      </c>
      <c r="R130" s="81">
        <v>3</v>
      </c>
      <c r="S130" s="84">
        <v>3</v>
      </c>
      <c r="T130" s="84">
        <v>2</v>
      </c>
      <c r="U130" s="84">
        <v>1</v>
      </c>
      <c r="V130" s="84" t="s">
        <v>168</v>
      </c>
      <c r="W130" s="84">
        <v>2</v>
      </c>
      <c r="X130" s="84">
        <v>2</v>
      </c>
      <c r="Y130" s="84">
        <v>1</v>
      </c>
      <c r="Z130" s="84">
        <v>1</v>
      </c>
      <c r="AA130" s="85">
        <v>1</v>
      </c>
      <c r="AB130" s="81"/>
      <c r="AC130" s="84"/>
    </row>
    <row r="131" spans="1:29">
      <c r="A131" s="82">
        <f t="shared" si="4"/>
        <v>2021</v>
      </c>
      <c r="B131" s="82">
        <f t="shared" si="5"/>
        <v>5</v>
      </c>
      <c r="C131" s="82">
        <f t="shared" si="6"/>
        <v>8</v>
      </c>
      <c r="D131" s="105">
        <v>44324</v>
      </c>
      <c r="E131" s="82" t="str">
        <f t="shared" si="7"/>
        <v>sob</v>
      </c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3"/>
      <c r="S131" s="84"/>
      <c r="T131" s="84"/>
      <c r="U131" s="84"/>
      <c r="V131" s="84"/>
      <c r="W131" s="84"/>
      <c r="X131" s="84"/>
      <c r="Y131" s="84"/>
      <c r="Z131" s="84"/>
      <c r="AA131" s="85"/>
      <c r="AB131" s="81"/>
      <c r="AC131" s="84"/>
    </row>
    <row r="132" spans="1:29">
      <c r="A132" s="82">
        <f t="shared" ref="A132:A195" si="8">YEAR(D132)</f>
        <v>2021</v>
      </c>
      <c r="B132" s="82">
        <f t="shared" ref="B132:B195" si="9">MONTH(D132)</f>
        <v>5</v>
      </c>
      <c r="C132" s="82">
        <f t="shared" ref="C132:C195" si="10">DAY(D132)</f>
        <v>9</v>
      </c>
      <c r="D132" s="105">
        <v>44325</v>
      </c>
      <c r="E132" s="82" t="str">
        <f t="shared" si="7"/>
        <v>nie</v>
      </c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3"/>
      <c r="S132" s="84"/>
      <c r="T132" s="84"/>
      <c r="U132" s="84"/>
      <c r="V132" s="84"/>
      <c r="W132" s="84"/>
      <c r="X132" s="84"/>
      <c r="Y132" s="84"/>
      <c r="Z132" s="84"/>
      <c r="AA132" s="85"/>
      <c r="AB132" s="81"/>
      <c r="AC132" s="84"/>
    </row>
    <row r="133" spans="1:29" ht="12.75" customHeight="1">
      <c r="A133" s="82">
        <f t="shared" si="8"/>
        <v>2021</v>
      </c>
      <c r="B133" s="82">
        <f t="shared" si="9"/>
        <v>5</v>
      </c>
      <c r="C133" s="82">
        <f t="shared" si="10"/>
        <v>10</v>
      </c>
      <c r="D133" s="105">
        <v>44326</v>
      </c>
      <c r="E133" s="82" t="str">
        <f t="shared" ref="E133:E196" si="11">IF(WEEKDAY(D133)=1,"nie",IF(WEEKDAY(D133)=2,"pon",IF(WEEKDAY(D133)=3,"wt",IF(WEEKDAY(D133)=4,"śr",IF(WEEKDAY(D133)=5,"czw",IF(WEEKDAY(D133)=6,"pia",IF(WEEKDAY(D133)=7,"sob","blad")))))))</f>
        <v>pon</v>
      </c>
      <c r="F133" s="81">
        <v>1</v>
      </c>
      <c r="G133" s="81">
        <v>1</v>
      </c>
      <c r="H133" s="81" t="s">
        <v>167</v>
      </c>
      <c r="I133" s="81">
        <v>1</v>
      </c>
      <c r="J133" s="81">
        <v>1</v>
      </c>
      <c r="K133" s="81">
        <v>1</v>
      </c>
      <c r="L133" s="81">
        <v>1</v>
      </c>
      <c r="M133" s="81">
        <v>1</v>
      </c>
      <c r="N133" s="81">
        <v>1</v>
      </c>
      <c r="O133" s="81">
        <v>1</v>
      </c>
      <c r="P133" s="81"/>
      <c r="Q133" s="81">
        <v>1</v>
      </c>
      <c r="R133" s="81">
        <v>1</v>
      </c>
      <c r="S133" s="84" t="s">
        <v>168</v>
      </c>
      <c r="T133" s="81">
        <v>1</v>
      </c>
      <c r="U133" s="84">
        <v>2</v>
      </c>
      <c r="V133" s="84">
        <v>2</v>
      </c>
      <c r="W133" s="84">
        <v>2</v>
      </c>
      <c r="X133" s="84" t="s">
        <v>169</v>
      </c>
      <c r="Y133" s="84">
        <v>1</v>
      </c>
      <c r="Z133" s="122" t="s">
        <v>170</v>
      </c>
      <c r="AA133" s="85">
        <v>1</v>
      </c>
      <c r="AB133" s="81"/>
      <c r="AC133" s="84"/>
    </row>
    <row r="134" spans="1:29">
      <c r="A134" s="82">
        <f t="shared" si="8"/>
        <v>2021</v>
      </c>
      <c r="B134" s="82">
        <f t="shared" si="9"/>
        <v>5</v>
      </c>
      <c r="C134" s="82">
        <f t="shared" si="10"/>
        <v>11</v>
      </c>
      <c r="D134" s="105">
        <v>44327</v>
      </c>
      <c r="E134" s="82" t="str">
        <f t="shared" si="11"/>
        <v>wt</v>
      </c>
      <c r="F134" s="81">
        <v>1</v>
      </c>
      <c r="G134" s="81">
        <v>1</v>
      </c>
      <c r="H134" s="81">
        <v>2</v>
      </c>
      <c r="I134" s="81">
        <v>1</v>
      </c>
      <c r="J134" s="81">
        <v>1</v>
      </c>
      <c r="K134" s="81">
        <v>1</v>
      </c>
      <c r="L134" s="81">
        <v>3</v>
      </c>
      <c r="M134" s="81">
        <v>1</v>
      </c>
      <c r="N134" s="81">
        <v>1</v>
      </c>
      <c r="O134" s="81">
        <v>1</v>
      </c>
      <c r="P134" s="81"/>
      <c r="Q134" s="81">
        <v>1</v>
      </c>
      <c r="R134" s="81">
        <v>1</v>
      </c>
      <c r="S134" s="84">
        <v>1</v>
      </c>
      <c r="T134" s="81">
        <v>1</v>
      </c>
      <c r="U134" s="84">
        <v>2</v>
      </c>
      <c r="V134" s="84">
        <v>2</v>
      </c>
      <c r="W134" s="84">
        <v>2</v>
      </c>
      <c r="X134" s="84">
        <v>2</v>
      </c>
      <c r="Y134" s="84">
        <v>1</v>
      </c>
      <c r="Z134" s="84">
        <v>1</v>
      </c>
      <c r="AA134" s="85">
        <v>1</v>
      </c>
      <c r="AB134" s="81"/>
      <c r="AC134" s="84"/>
    </row>
    <row r="135" spans="1:29">
      <c r="A135" s="82">
        <f t="shared" si="8"/>
        <v>2021</v>
      </c>
      <c r="B135" s="82">
        <f t="shared" si="9"/>
        <v>5</v>
      </c>
      <c r="C135" s="82">
        <f t="shared" si="10"/>
        <v>12</v>
      </c>
      <c r="D135" s="105">
        <v>44328</v>
      </c>
      <c r="E135" s="82" t="str">
        <f t="shared" si="11"/>
        <v>śr</v>
      </c>
      <c r="F135" s="81">
        <v>1</v>
      </c>
      <c r="G135" s="81">
        <v>1</v>
      </c>
      <c r="H135" s="81">
        <v>2</v>
      </c>
      <c r="I135" s="81">
        <v>1</v>
      </c>
      <c r="J135" s="81">
        <v>1</v>
      </c>
      <c r="K135" s="81">
        <v>1</v>
      </c>
      <c r="L135" s="81">
        <v>1</v>
      </c>
      <c r="M135" s="81">
        <v>1</v>
      </c>
      <c r="N135" s="81">
        <v>1</v>
      </c>
      <c r="O135" s="81">
        <v>1</v>
      </c>
      <c r="P135" s="81"/>
      <c r="Q135" s="81">
        <v>1</v>
      </c>
      <c r="R135" s="81">
        <v>1</v>
      </c>
      <c r="S135" s="84">
        <v>2</v>
      </c>
      <c r="T135" s="81">
        <v>1</v>
      </c>
      <c r="U135" s="84">
        <v>2</v>
      </c>
      <c r="V135" s="84">
        <v>2</v>
      </c>
      <c r="W135" s="84">
        <v>2</v>
      </c>
      <c r="X135" s="84">
        <v>2</v>
      </c>
      <c r="Y135" s="84">
        <v>1</v>
      </c>
      <c r="Z135" s="84">
        <v>1</v>
      </c>
      <c r="AA135" s="85">
        <v>1</v>
      </c>
      <c r="AB135" s="81"/>
      <c r="AC135" s="84"/>
    </row>
    <row r="136" spans="1:29">
      <c r="A136" s="82">
        <f t="shared" si="8"/>
        <v>2021</v>
      </c>
      <c r="B136" s="82">
        <f t="shared" si="9"/>
        <v>5</v>
      </c>
      <c r="C136" s="82">
        <f t="shared" si="10"/>
        <v>13</v>
      </c>
      <c r="D136" s="105">
        <v>44329</v>
      </c>
      <c r="E136" s="82" t="str">
        <f t="shared" si="11"/>
        <v>czw</v>
      </c>
      <c r="F136" s="81">
        <v>2</v>
      </c>
      <c r="G136" s="81">
        <v>2</v>
      </c>
      <c r="H136" s="81">
        <v>2</v>
      </c>
      <c r="I136" s="81">
        <v>1</v>
      </c>
      <c r="J136" s="81">
        <v>1</v>
      </c>
      <c r="K136" s="81">
        <v>1</v>
      </c>
      <c r="L136" s="81">
        <v>1</v>
      </c>
      <c r="M136" s="81">
        <v>1</v>
      </c>
      <c r="N136" s="81">
        <v>3</v>
      </c>
      <c r="O136" s="81">
        <v>1</v>
      </c>
      <c r="P136" s="81"/>
      <c r="Q136" s="81">
        <v>1</v>
      </c>
      <c r="R136" s="81">
        <v>1</v>
      </c>
      <c r="S136" s="84">
        <v>2</v>
      </c>
      <c r="T136" s="84">
        <v>2</v>
      </c>
      <c r="U136" s="84">
        <v>2</v>
      </c>
      <c r="V136" s="84">
        <v>2</v>
      </c>
      <c r="W136" s="84">
        <v>1</v>
      </c>
      <c r="X136" s="84">
        <v>2</v>
      </c>
      <c r="Y136" s="84">
        <v>1</v>
      </c>
      <c r="Z136" s="84">
        <v>1</v>
      </c>
      <c r="AA136" s="85">
        <v>1</v>
      </c>
      <c r="AB136" s="81"/>
      <c r="AC136" s="84"/>
    </row>
    <row r="137" spans="1:29">
      <c r="A137" s="82">
        <f t="shared" si="8"/>
        <v>2021</v>
      </c>
      <c r="B137" s="82">
        <f t="shared" si="9"/>
        <v>5</v>
      </c>
      <c r="C137" s="82">
        <f t="shared" si="10"/>
        <v>14</v>
      </c>
      <c r="D137" s="105">
        <v>44330</v>
      </c>
      <c r="E137" s="82" t="str">
        <f t="shared" si="11"/>
        <v>pia</v>
      </c>
      <c r="F137" s="81">
        <v>3</v>
      </c>
      <c r="G137" s="81">
        <v>1</v>
      </c>
      <c r="H137" s="81">
        <v>2</v>
      </c>
      <c r="I137" s="81">
        <v>1</v>
      </c>
      <c r="J137" s="81">
        <v>1</v>
      </c>
      <c r="K137" s="81">
        <v>1</v>
      </c>
      <c r="L137" s="81">
        <v>1</v>
      </c>
      <c r="M137" s="81">
        <v>1</v>
      </c>
      <c r="N137" s="81">
        <v>1</v>
      </c>
      <c r="O137" s="81">
        <v>2</v>
      </c>
      <c r="P137" s="81"/>
      <c r="Q137" s="81">
        <v>2</v>
      </c>
      <c r="R137" s="81">
        <v>1</v>
      </c>
      <c r="S137" s="84">
        <v>2</v>
      </c>
      <c r="T137" s="84" t="s">
        <v>168</v>
      </c>
      <c r="U137" s="84">
        <v>2</v>
      </c>
      <c r="V137" s="84">
        <v>1</v>
      </c>
      <c r="W137" s="84">
        <v>2</v>
      </c>
      <c r="X137" s="84">
        <v>2</v>
      </c>
      <c r="Y137" s="84" t="s">
        <v>171</v>
      </c>
      <c r="Z137" s="84">
        <v>1</v>
      </c>
      <c r="AA137" s="85" t="s">
        <v>171</v>
      </c>
      <c r="AB137" s="81"/>
      <c r="AC137" s="84"/>
    </row>
    <row r="138" spans="1:29">
      <c r="A138" s="82">
        <f t="shared" si="8"/>
        <v>2021</v>
      </c>
      <c r="B138" s="82">
        <f t="shared" si="9"/>
        <v>5</v>
      </c>
      <c r="C138" s="82">
        <f t="shared" si="10"/>
        <v>15</v>
      </c>
      <c r="D138" s="105">
        <v>44331</v>
      </c>
      <c r="E138" s="82" t="str">
        <f t="shared" si="11"/>
        <v>sob</v>
      </c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3"/>
      <c r="S138" s="84"/>
      <c r="T138" s="84"/>
      <c r="U138" s="84"/>
      <c r="V138" s="84"/>
      <c r="W138" s="84"/>
      <c r="X138" s="84"/>
      <c r="Y138" s="84"/>
      <c r="Z138" s="84"/>
      <c r="AA138" s="85"/>
      <c r="AB138" s="81"/>
      <c r="AC138" s="84"/>
    </row>
    <row r="139" spans="1:29">
      <c r="A139" s="82">
        <f t="shared" si="8"/>
        <v>2021</v>
      </c>
      <c r="B139" s="82">
        <f t="shared" si="9"/>
        <v>5</v>
      </c>
      <c r="C139" s="82">
        <f t="shared" si="10"/>
        <v>16</v>
      </c>
      <c r="D139" s="105">
        <v>44332</v>
      </c>
      <c r="E139" s="82" t="str">
        <f t="shared" si="11"/>
        <v>nie</v>
      </c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3"/>
      <c r="S139" s="84"/>
      <c r="T139" s="81"/>
      <c r="U139" s="84"/>
      <c r="V139" s="84"/>
      <c r="W139" s="84"/>
      <c r="X139" s="84"/>
      <c r="Y139" s="84"/>
      <c r="Z139" s="84"/>
      <c r="AA139" s="85"/>
      <c r="AB139" s="81"/>
      <c r="AC139" s="84"/>
    </row>
    <row r="140" spans="1:29">
      <c r="A140" s="82">
        <f t="shared" si="8"/>
        <v>2021</v>
      </c>
      <c r="B140" s="82">
        <f t="shared" si="9"/>
        <v>5</v>
      </c>
      <c r="C140" s="82">
        <f t="shared" si="10"/>
        <v>17</v>
      </c>
      <c r="D140" s="105">
        <v>44333</v>
      </c>
      <c r="E140" s="82" t="str">
        <f t="shared" si="11"/>
        <v>pon</v>
      </c>
      <c r="F140" s="81"/>
      <c r="G140" s="81">
        <v>1</v>
      </c>
      <c r="H140" s="81">
        <v>2</v>
      </c>
      <c r="I140" s="81">
        <v>1</v>
      </c>
      <c r="J140" s="81">
        <v>1</v>
      </c>
      <c r="K140" s="81">
        <v>1</v>
      </c>
      <c r="L140" s="81">
        <v>1</v>
      </c>
      <c r="M140" s="81">
        <v>1</v>
      </c>
      <c r="N140" s="81">
        <v>1</v>
      </c>
      <c r="O140" s="81">
        <v>1</v>
      </c>
      <c r="P140" s="81"/>
      <c r="Q140" s="81">
        <v>1</v>
      </c>
      <c r="R140" s="123">
        <v>1</v>
      </c>
      <c r="S140" s="84">
        <v>1</v>
      </c>
      <c r="T140" s="81">
        <v>3</v>
      </c>
      <c r="U140" s="84">
        <v>1</v>
      </c>
      <c r="V140" s="84">
        <v>2</v>
      </c>
      <c r="W140" s="84">
        <v>2</v>
      </c>
      <c r="X140" s="84">
        <v>2</v>
      </c>
      <c r="Y140" s="84">
        <v>1</v>
      </c>
      <c r="Z140" s="84">
        <v>1</v>
      </c>
      <c r="AA140" s="85">
        <v>1</v>
      </c>
      <c r="AB140" s="81"/>
      <c r="AC140" s="84"/>
    </row>
    <row r="141" spans="1:29">
      <c r="A141" s="82">
        <f t="shared" si="8"/>
        <v>2021</v>
      </c>
      <c r="B141" s="82">
        <f t="shared" si="9"/>
        <v>5</v>
      </c>
      <c r="C141" s="82">
        <f t="shared" si="10"/>
        <v>18</v>
      </c>
      <c r="D141" s="105">
        <v>44334</v>
      </c>
      <c r="E141" s="82" t="str">
        <f t="shared" si="11"/>
        <v>wt</v>
      </c>
      <c r="F141" s="81"/>
      <c r="G141" s="81">
        <v>1</v>
      </c>
      <c r="H141" s="81">
        <v>2</v>
      </c>
      <c r="I141" s="81">
        <v>1</v>
      </c>
      <c r="J141" s="81">
        <v>1</v>
      </c>
      <c r="K141" s="81">
        <v>1</v>
      </c>
      <c r="L141" s="81">
        <v>1</v>
      </c>
      <c r="M141" s="81">
        <v>1</v>
      </c>
      <c r="N141" s="81">
        <v>1</v>
      </c>
      <c r="O141" s="81">
        <v>1</v>
      </c>
      <c r="P141" s="81"/>
      <c r="Q141" s="81">
        <v>1</v>
      </c>
      <c r="R141" s="123">
        <v>1</v>
      </c>
      <c r="S141" s="84">
        <v>1</v>
      </c>
      <c r="T141" s="81">
        <v>1</v>
      </c>
      <c r="U141" s="84">
        <v>1</v>
      </c>
      <c r="V141" s="84">
        <v>2</v>
      </c>
      <c r="W141" s="84">
        <v>2</v>
      </c>
      <c r="X141" s="84">
        <v>2</v>
      </c>
      <c r="Y141" s="84">
        <v>1</v>
      </c>
      <c r="Z141" s="84">
        <v>1</v>
      </c>
      <c r="AA141" s="85">
        <v>1</v>
      </c>
      <c r="AB141" s="81"/>
      <c r="AC141" s="84"/>
    </row>
    <row r="142" spans="1:29">
      <c r="A142" s="82">
        <f t="shared" si="8"/>
        <v>2021</v>
      </c>
      <c r="B142" s="82">
        <f t="shared" si="9"/>
        <v>5</v>
      </c>
      <c r="C142" s="82">
        <f t="shared" si="10"/>
        <v>19</v>
      </c>
      <c r="D142" s="105">
        <v>44335</v>
      </c>
      <c r="E142" s="104" t="str">
        <f t="shared" si="11"/>
        <v>śr</v>
      </c>
      <c r="F142" s="81"/>
      <c r="G142" s="81">
        <v>1</v>
      </c>
      <c r="H142" s="81">
        <v>2</v>
      </c>
      <c r="I142" s="81">
        <v>1</v>
      </c>
      <c r="J142" s="81">
        <v>1</v>
      </c>
      <c r="K142" s="81">
        <v>3</v>
      </c>
      <c r="L142" s="81">
        <v>1</v>
      </c>
      <c r="M142" s="81">
        <v>1</v>
      </c>
      <c r="N142" s="81">
        <v>1</v>
      </c>
      <c r="O142" s="81">
        <v>1</v>
      </c>
      <c r="P142" s="81"/>
      <c r="Q142" s="81">
        <v>1</v>
      </c>
      <c r="R142" s="123">
        <v>1</v>
      </c>
      <c r="S142" s="84">
        <v>1</v>
      </c>
      <c r="T142" s="84">
        <v>2</v>
      </c>
      <c r="U142" s="84">
        <v>1</v>
      </c>
      <c r="V142" s="84">
        <v>2</v>
      </c>
      <c r="W142" s="84">
        <v>1</v>
      </c>
      <c r="X142" s="84">
        <v>2</v>
      </c>
      <c r="Y142" s="84">
        <v>1</v>
      </c>
      <c r="Z142" s="84">
        <v>1</v>
      </c>
      <c r="AA142" s="85">
        <v>1</v>
      </c>
      <c r="AB142" s="81"/>
      <c r="AC142" s="84"/>
    </row>
    <row r="143" spans="1:29">
      <c r="A143" s="82">
        <f t="shared" si="8"/>
        <v>2021</v>
      </c>
      <c r="B143" s="82">
        <f t="shared" si="9"/>
        <v>5</v>
      </c>
      <c r="C143" s="82">
        <f t="shared" si="10"/>
        <v>20</v>
      </c>
      <c r="D143" s="105">
        <v>44336</v>
      </c>
      <c r="E143" s="104" t="str">
        <f t="shared" si="11"/>
        <v>czw</v>
      </c>
      <c r="F143" s="81"/>
      <c r="G143" s="81">
        <v>2</v>
      </c>
      <c r="H143" s="81">
        <v>2</v>
      </c>
      <c r="I143" s="81">
        <v>3</v>
      </c>
      <c r="J143" s="81">
        <v>1</v>
      </c>
      <c r="K143" s="81">
        <v>3</v>
      </c>
      <c r="L143" s="81">
        <v>1</v>
      </c>
      <c r="M143" s="81">
        <v>1</v>
      </c>
      <c r="N143" s="81">
        <v>1</v>
      </c>
      <c r="O143" s="81">
        <v>1</v>
      </c>
      <c r="P143" s="81"/>
      <c r="Q143" s="81">
        <v>1</v>
      </c>
      <c r="R143" s="123">
        <v>1</v>
      </c>
      <c r="S143" s="84">
        <v>1</v>
      </c>
      <c r="T143" s="84">
        <v>2</v>
      </c>
      <c r="U143" s="84">
        <v>2</v>
      </c>
      <c r="V143" s="84">
        <v>1</v>
      </c>
      <c r="W143" s="84">
        <v>2</v>
      </c>
      <c r="X143" s="84">
        <v>2</v>
      </c>
      <c r="Y143" s="84">
        <v>1</v>
      </c>
      <c r="Z143" s="84">
        <v>1</v>
      </c>
      <c r="AA143" s="85">
        <v>1</v>
      </c>
      <c r="AB143" s="81"/>
      <c r="AC143" s="84"/>
    </row>
    <row r="144" spans="1:29">
      <c r="A144" s="82">
        <f t="shared" si="8"/>
        <v>2021</v>
      </c>
      <c r="B144" s="82">
        <f t="shared" si="9"/>
        <v>5</v>
      </c>
      <c r="C144" s="82">
        <f t="shared" si="10"/>
        <v>21</v>
      </c>
      <c r="D144" s="105">
        <v>44337</v>
      </c>
      <c r="E144" s="104" t="str">
        <f t="shared" si="11"/>
        <v>pia</v>
      </c>
      <c r="F144" s="81"/>
      <c r="G144" s="81">
        <v>1</v>
      </c>
      <c r="H144" s="81">
        <v>2</v>
      </c>
      <c r="I144" s="81">
        <v>1</v>
      </c>
      <c r="J144" s="81">
        <v>1</v>
      </c>
      <c r="K144" s="81">
        <v>3</v>
      </c>
      <c r="L144" s="81">
        <v>1</v>
      </c>
      <c r="M144" s="81">
        <v>1</v>
      </c>
      <c r="N144" s="81">
        <v>1</v>
      </c>
      <c r="O144" s="81">
        <v>2</v>
      </c>
      <c r="P144" s="81"/>
      <c r="Q144" s="81">
        <v>2</v>
      </c>
      <c r="R144" s="123">
        <v>1</v>
      </c>
      <c r="S144" s="84">
        <v>1</v>
      </c>
      <c r="T144" s="81">
        <v>1</v>
      </c>
      <c r="U144" s="84">
        <v>1</v>
      </c>
      <c r="V144" s="84">
        <v>2</v>
      </c>
      <c r="W144" s="84" t="s">
        <v>172</v>
      </c>
      <c r="X144" s="84">
        <v>2</v>
      </c>
      <c r="Y144" s="84">
        <v>1</v>
      </c>
      <c r="Z144" s="84">
        <v>1</v>
      </c>
      <c r="AA144" s="85">
        <v>1</v>
      </c>
      <c r="AB144" s="81"/>
      <c r="AC144" s="84"/>
    </row>
    <row r="145" spans="1:29">
      <c r="A145" s="82">
        <f t="shared" si="8"/>
        <v>2021</v>
      </c>
      <c r="B145" s="82">
        <f t="shared" si="9"/>
        <v>5</v>
      </c>
      <c r="C145" s="82">
        <f t="shared" si="10"/>
        <v>22</v>
      </c>
      <c r="D145" s="105">
        <v>44338</v>
      </c>
      <c r="E145" s="104" t="str">
        <f t="shared" si="11"/>
        <v>sob</v>
      </c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3"/>
      <c r="S145" s="84"/>
      <c r="T145" s="84"/>
      <c r="U145" s="84"/>
      <c r="V145" s="84"/>
      <c r="W145" s="84"/>
      <c r="X145" s="84"/>
      <c r="Y145" s="84"/>
      <c r="Z145" s="84"/>
      <c r="AA145" s="85"/>
      <c r="AB145" s="81"/>
      <c r="AC145" s="84"/>
    </row>
    <row r="146" spans="1:29">
      <c r="A146" s="82">
        <f t="shared" si="8"/>
        <v>2021</v>
      </c>
      <c r="B146" s="82">
        <f t="shared" si="9"/>
        <v>5</v>
      </c>
      <c r="C146" s="82">
        <f t="shared" si="10"/>
        <v>23</v>
      </c>
      <c r="D146" s="105">
        <v>44339</v>
      </c>
      <c r="E146" s="104" t="str">
        <f t="shared" si="11"/>
        <v>nie</v>
      </c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3"/>
      <c r="S146" s="84"/>
      <c r="T146" s="84"/>
      <c r="U146" s="84"/>
      <c r="V146" s="84"/>
      <c r="W146" s="84"/>
      <c r="X146" s="84"/>
      <c r="Y146" s="84"/>
      <c r="Z146" s="84"/>
      <c r="AA146" s="85"/>
      <c r="AB146" s="81"/>
      <c r="AC146" s="84"/>
    </row>
    <row r="147" spans="1:29">
      <c r="A147" s="82">
        <f t="shared" si="8"/>
        <v>2021</v>
      </c>
      <c r="B147" s="82">
        <f t="shared" si="9"/>
        <v>5</v>
      </c>
      <c r="C147" s="82">
        <f t="shared" si="10"/>
        <v>24</v>
      </c>
      <c r="D147" s="105">
        <v>44340</v>
      </c>
      <c r="E147" s="82" t="str">
        <f t="shared" si="11"/>
        <v>pon</v>
      </c>
      <c r="F147" s="81"/>
      <c r="G147" s="81">
        <v>1</v>
      </c>
      <c r="H147" s="81">
        <v>2</v>
      </c>
      <c r="I147" s="89">
        <v>1</v>
      </c>
      <c r="J147" s="81">
        <v>1</v>
      </c>
      <c r="K147" s="81">
        <v>1</v>
      </c>
      <c r="L147" s="81">
        <v>1</v>
      </c>
      <c r="M147" s="81">
        <v>1</v>
      </c>
      <c r="N147" s="81">
        <v>1</v>
      </c>
      <c r="O147" s="81">
        <v>1</v>
      </c>
      <c r="P147" s="81"/>
      <c r="Q147" s="81">
        <v>1</v>
      </c>
      <c r="R147" s="81">
        <v>1</v>
      </c>
      <c r="S147" s="84">
        <v>1</v>
      </c>
      <c r="T147" s="84">
        <v>2</v>
      </c>
      <c r="U147" s="84">
        <v>1</v>
      </c>
      <c r="V147" s="84">
        <v>2</v>
      </c>
      <c r="W147" s="84">
        <v>2</v>
      </c>
      <c r="X147" s="84">
        <v>2</v>
      </c>
      <c r="Y147" s="84">
        <v>1</v>
      </c>
      <c r="Z147" s="84">
        <v>1</v>
      </c>
      <c r="AA147" s="85">
        <v>1</v>
      </c>
      <c r="AB147" s="81"/>
      <c r="AC147" s="84"/>
    </row>
    <row r="148" spans="1:29">
      <c r="A148" s="82">
        <f t="shared" si="8"/>
        <v>2021</v>
      </c>
      <c r="B148" s="82">
        <f t="shared" si="9"/>
        <v>5</v>
      </c>
      <c r="C148" s="82">
        <f t="shared" si="10"/>
        <v>25</v>
      </c>
      <c r="D148" s="105">
        <v>44341</v>
      </c>
      <c r="E148" s="82" t="str">
        <f t="shared" si="11"/>
        <v>wt</v>
      </c>
      <c r="F148" s="81"/>
      <c r="G148" s="81">
        <v>1</v>
      </c>
      <c r="H148" s="81">
        <v>2</v>
      </c>
      <c r="I148" s="81">
        <v>1</v>
      </c>
      <c r="J148" s="81">
        <v>1</v>
      </c>
      <c r="K148" s="81">
        <v>1</v>
      </c>
      <c r="L148" s="81">
        <v>1</v>
      </c>
      <c r="M148" s="81">
        <v>1</v>
      </c>
      <c r="N148" s="81">
        <v>1</v>
      </c>
      <c r="O148" s="81">
        <v>1</v>
      </c>
      <c r="P148" s="81"/>
      <c r="Q148" s="81">
        <v>1</v>
      </c>
      <c r="R148" s="81">
        <v>1</v>
      </c>
      <c r="S148" s="84">
        <v>1</v>
      </c>
      <c r="T148" s="81">
        <v>1</v>
      </c>
      <c r="U148" s="84">
        <v>1</v>
      </c>
      <c r="V148" s="84">
        <v>1</v>
      </c>
      <c r="W148" s="84">
        <v>2</v>
      </c>
      <c r="X148" s="84">
        <v>2</v>
      </c>
      <c r="Y148" s="84">
        <v>1</v>
      </c>
      <c r="Z148" s="84">
        <v>1</v>
      </c>
      <c r="AA148" s="85">
        <v>1</v>
      </c>
      <c r="AB148" s="81"/>
      <c r="AC148" s="84"/>
    </row>
    <row r="149" spans="1:29">
      <c r="A149" s="82">
        <f t="shared" si="8"/>
        <v>2021</v>
      </c>
      <c r="B149" s="82">
        <f t="shared" si="9"/>
        <v>5</v>
      </c>
      <c r="C149" s="82">
        <f t="shared" si="10"/>
        <v>26</v>
      </c>
      <c r="D149" s="105">
        <v>44342</v>
      </c>
      <c r="E149" s="82" t="str">
        <f t="shared" si="11"/>
        <v>śr</v>
      </c>
      <c r="F149" s="81"/>
      <c r="G149" s="81">
        <v>1</v>
      </c>
      <c r="H149" s="81">
        <v>2</v>
      </c>
      <c r="I149" s="81">
        <v>1</v>
      </c>
      <c r="J149" s="81">
        <v>1</v>
      </c>
      <c r="K149" s="81">
        <v>1</v>
      </c>
      <c r="L149" s="81">
        <v>1</v>
      </c>
      <c r="M149" s="81">
        <v>1</v>
      </c>
      <c r="N149" s="81">
        <v>1</v>
      </c>
      <c r="O149" s="81">
        <v>1</v>
      </c>
      <c r="P149" s="81"/>
      <c r="Q149" s="81">
        <v>1</v>
      </c>
      <c r="R149" s="84">
        <v>2</v>
      </c>
      <c r="S149" s="84">
        <v>1</v>
      </c>
      <c r="T149" s="84">
        <v>2</v>
      </c>
      <c r="U149" s="84">
        <v>2</v>
      </c>
      <c r="V149" s="84">
        <v>1</v>
      </c>
      <c r="W149" s="84">
        <v>2</v>
      </c>
      <c r="X149" s="84">
        <v>2</v>
      </c>
      <c r="Y149" s="84">
        <v>1</v>
      </c>
      <c r="Z149" s="84">
        <v>1</v>
      </c>
      <c r="AA149" s="85">
        <v>1</v>
      </c>
      <c r="AB149" s="81"/>
      <c r="AC149" s="84"/>
    </row>
    <row r="150" spans="1:29">
      <c r="A150" s="82">
        <f t="shared" si="8"/>
        <v>2021</v>
      </c>
      <c r="B150" s="82">
        <f t="shared" si="9"/>
        <v>5</v>
      </c>
      <c r="C150" s="82">
        <f t="shared" si="10"/>
        <v>27</v>
      </c>
      <c r="D150" s="105">
        <v>44343</v>
      </c>
      <c r="E150" s="82" t="str">
        <f t="shared" si="11"/>
        <v>czw</v>
      </c>
      <c r="F150" s="81"/>
      <c r="G150" s="81">
        <v>1</v>
      </c>
      <c r="H150" s="81">
        <v>2</v>
      </c>
      <c r="I150" s="81">
        <v>1</v>
      </c>
      <c r="J150" s="81">
        <v>1</v>
      </c>
      <c r="K150" s="81">
        <v>1</v>
      </c>
      <c r="L150" s="81">
        <v>1</v>
      </c>
      <c r="M150" s="81">
        <v>1</v>
      </c>
      <c r="N150" s="81">
        <v>1</v>
      </c>
      <c r="O150" s="81">
        <v>1</v>
      </c>
      <c r="P150" s="81"/>
      <c r="Q150" s="81">
        <v>1</v>
      </c>
      <c r="R150" s="84">
        <v>2</v>
      </c>
      <c r="S150" s="84">
        <v>2</v>
      </c>
      <c r="T150" s="84">
        <v>2</v>
      </c>
      <c r="U150" s="84">
        <v>1</v>
      </c>
      <c r="V150" s="84">
        <v>1</v>
      </c>
      <c r="W150" s="84">
        <v>1</v>
      </c>
      <c r="X150" s="84">
        <v>2</v>
      </c>
      <c r="Y150" s="73">
        <v>3</v>
      </c>
      <c r="Z150" s="84">
        <v>1</v>
      </c>
      <c r="AA150" s="85">
        <v>1</v>
      </c>
      <c r="AB150" s="81"/>
      <c r="AC150" s="84"/>
    </row>
    <row r="151" spans="1:29">
      <c r="A151" s="82">
        <f t="shared" si="8"/>
        <v>2021</v>
      </c>
      <c r="B151" s="82">
        <f t="shared" si="9"/>
        <v>5</v>
      </c>
      <c r="C151" s="82">
        <f t="shared" si="10"/>
        <v>28</v>
      </c>
      <c r="D151" s="105">
        <v>44344</v>
      </c>
      <c r="E151" s="82" t="str">
        <f t="shared" si="11"/>
        <v>pia</v>
      </c>
      <c r="F151" s="81"/>
      <c r="G151" s="81">
        <v>1</v>
      </c>
      <c r="H151" s="81">
        <v>2</v>
      </c>
      <c r="I151" s="81">
        <v>1</v>
      </c>
      <c r="J151" s="81">
        <v>1</v>
      </c>
      <c r="K151" s="81">
        <v>1</v>
      </c>
      <c r="L151" s="81">
        <v>1</v>
      </c>
      <c r="M151" s="73">
        <v>3</v>
      </c>
      <c r="N151" s="81">
        <v>1</v>
      </c>
      <c r="O151" s="81">
        <v>2</v>
      </c>
      <c r="P151" s="81"/>
      <c r="Q151" s="81">
        <v>2</v>
      </c>
      <c r="R151" s="84">
        <v>2</v>
      </c>
      <c r="S151" s="84">
        <v>2</v>
      </c>
      <c r="T151" s="81">
        <v>1</v>
      </c>
      <c r="U151" s="84">
        <v>1</v>
      </c>
      <c r="V151" s="84">
        <v>1</v>
      </c>
      <c r="W151" s="84">
        <v>2</v>
      </c>
      <c r="X151" s="84">
        <v>2</v>
      </c>
      <c r="Y151" s="84">
        <v>1</v>
      </c>
      <c r="Z151" s="84">
        <v>1</v>
      </c>
      <c r="AA151" s="73">
        <v>3</v>
      </c>
      <c r="AB151" s="81"/>
      <c r="AC151" s="84"/>
    </row>
    <row r="152" spans="1:29">
      <c r="A152" s="82">
        <f t="shared" si="8"/>
        <v>2021</v>
      </c>
      <c r="B152" s="82">
        <f t="shared" si="9"/>
        <v>5</v>
      </c>
      <c r="C152" s="82">
        <f t="shared" si="10"/>
        <v>29</v>
      </c>
      <c r="D152" s="105">
        <v>44345</v>
      </c>
      <c r="E152" s="82" t="str">
        <f t="shared" si="11"/>
        <v>sob</v>
      </c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3"/>
      <c r="S152" s="84"/>
      <c r="T152" s="84"/>
      <c r="U152" s="84"/>
      <c r="V152" s="84"/>
      <c r="W152" s="84"/>
      <c r="X152" s="84"/>
      <c r="Y152" s="84"/>
      <c r="Z152" s="84"/>
      <c r="AA152" s="85"/>
      <c r="AB152" s="81"/>
      <c r="AC152" s="84"/>
    </row>
    <row r="153" spans="1:29">
      <c r="A153" s="82">
        <f t="shared" si="8"/>
        <v>2021</v>
      </c>
      <c r="B153" s="82">
        <f t="shared" si="9"/>
        <v>5</v>
      </c>
      <c r="C153" s="82">
        <f t="shared" si="10"/>
        <v>30</v>
      </c>
      <c r="D153" s="105">
        <v>44346</v>
      </c>
      <c r="E153" s="82" t="str">
        <f t="shared" si="11"/>
        <v>nie</v>
      </c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3"/>
      <c r="S153" s="84"/>
      <c r="T153" s="84"/>
      <c r="U153" s="84"/>
      <c r="V153" s="84"/>
      <c r="W153" s="84"/>
      <c r="X153" s="84"/>
      <c r="Y153" s="84"/>
      <c r="Z153" s="84"/>
      <c r="AA153" s="85"/>
      <c r="AB153" s="81"/>
      <c r="AC153" s="84"/>
    </row>
    <row r="154" spans="1:29">
      <c r="A154" s="82">
        <f t="shared" si="8"/>
        <v>2021</v>
      </c>
      <c r="B154" s="82">
        <f t="shared" si="9"/>
        <v>5</v>
      </c>
      <c r="C154" s="82">
        <f t="shared" si="10"/>
        <v>31</v>
      </c>
      <c r="D154" s="105">
        <v>44347</v>
      </c>
      <c r="E154" s="82" t="str">
        <f t="shared" si="11"/>
        <v>pon</v>
      </c>
      <c r="F154" s="81"/>
      <c r="G154" s="81">
        <v>1</v>
      </c>
      <c r="H154" s="81">
        <v>2</v>
      </c>
      <c r="I154" s="81">
        <v>1</v>
      </c>
      <c r="J154" s="81">
        <v>1</v>
      </c>
      <c r="K154" s="81">
        <v>1</v>
      </c>
      <c r="L154" s="81">
        <v>1</v>
      </c>
      <c r="M154" s="81">
        <v>1</v>
      </c>
      <c r="N154" s="81">
        <v>1</v>
      </c>
      <c r="O154" s="81">
        <v>1</v>
      </c>
      <c r="P154" s="81"/>
      <c r="Q154" s="81">
        <v>1</v>
      </c>
      <c r="R154" s="84">
        <v>2</v>
      </c>
      <c r="S154" s="84">
        <v>2</v>
      </c>
      <c r="T154" s="84">
        <v>1</v>
      </c>
      <c r="U154" s="84">
        <v>1</v>
      </c>
      <c r="V154" s="84">
        <v>2</v>
      </c>
      <c r="W154" s="84">
        <v>2</v>
      </c>
      <c r="X154" s="84">
        <v>2</v>
      </c>
      <c r="Y154" s="84">
        <v>1</v>
      </c>
      <c r="Z154" s="84">
        <v>1</v>
      </c>
      <c r="AA154" s="85">
        <v>1</v>
      </c>
      <c r="AB154" s="81"/>
      <c r="AC154" s="84"/>
    </row>
    <row r="155" spans="1:29">
      <c r="A155" s="82">
        <f t="shared" si="8"/>
        <v>2021</v>
      </c>
      <c r="B155" s="82">
        <f t="shared" si="9"/>
        <v>6</v>
      </c>
      <c r="C155" s="82">
        <f t="shared" si="10"/>
        <v>1</v>
      </c>
      <c r="D155" s="105">
        <v>44348</v>
      </c>
      <c r="E155" s="82" t="str">
        <f t="shared" si="11"/>
        <v>wt</v>
      </c>
      <c r="F155" s="81"/>
      <c r="G155" s="81">
        <v>1</v>
      </c>
      <c r="H155" s="81">
        <v>2</v>
      </c>
      <c r="I155" s="81">
        <v>1</v>
      </c>
      <c r="J155" s="81">
        <v>1</v>
      </c>
      <c r="K155" s="81">
        <v>1</v>
      </c>
      <c r="L155" s="81">
        <v>1</v>
      </c>
      <c r="M155" s="81">
        <v>1</v>
      </c>
      <c r="N155" s="81">
        <v>1</v>
      </c>
      <c r="O155" s="81">
        <v>1</v>
      </c>
      <c r="P155" s="81"/>
      <c r="Q155" s="81">
        <v>1</v>
      </c>
      <c r="R155" s="81">
        <v>1</v>
      </c>
      <c r="S155" s="84">
        <v>2</v>
      </c>
      <c r="T155" s="84">
        <v>2</v>
      </c>
      <c r="U155" s="84">
        <v>1</v>
      </c>
      <c r="V155" s="84">
        <v>2</v>
      </c>
      <c r="W155" s="84">
        <v>2</v>
      </c>
      <c r="X155" s="84" t="s">
        <v>173</v>
      </c>
      <c r="Y155" s="84">
        <v>1</v>
      </c>
      <c r="Z155" s="84">
        <v>1</v>
      </c>
      <c r="AA155" s="85">
        <v>1</v>
      </c>
      <c r="AB155" s="81"/>
      <c r="AC155" s="84"/>
    </row>
    <row r="156" spans="1:29">
      <c r="A156" s="82">
        <f t="shared" si="8"/>
        <v>2021</v>
      </c>
      <c r="B156" s="82">
        <f t="shared" si="9"/>
        <v>6</v>
      </c>
      <c r="C156" s="82">
        <f t="shared" si="10"/>
        <v>2</v>
      </c>
      <c r="D156" s="105">
        <v>44349</v>
      </c>
      <c r="E156" s="82" t="str">
        <f t="shared" si="11"/>
        <v>śr</v>
      </c>
      <c r="F156" s="81"/>
      <c r="G156" s="81">
        <v>1</v>
      </c>
      <c r="H156" s="81">
        <v>2</v>
      </c>
      <c r="I156" s="81">
        <v>1</v>
      </c>
      <c r="J156" s="81">
        <v>1</v>
      </c>
      <c r="K156" s="81">
        <v>1</v>
      </c>
      <c r="L156" s="81">
        <v>2</v>
      </c>
      <c r="M156" s="81">
        <v>1</v>
      </c>
      <c r="N156" s="81">
        <v>3</v>
      </c>
      <c r="O156" s="81">
        <v>1</v>
      </c>
      <c r="P156" s="81"/>
      <c r="Q156" s="81">
        <v>3</v>
      </c>
      <c r="R156" s="81">
        <v>1</v>
      </c>
      <c r="S156" s="84">
        <v>1</v>
      </c>
      <c r="T156" s="84">
        <v>2</v>
      </c>
      <c r="U156" s="84">
        <v>1</v>
      </c>
      <c r="V156" s="84">
        <v>2</v>
      </c>
      <c r="W156" s="84">
        <v>2</v>
      </c>
      <c r="X156" s="84">
        <v>2</v>
      </c>
      <c r="Y156" s="84">
        <v>1</v>
      </c>
      <c r="Z156" s="84">
        <v>2</v>
      </c>
      <c r="AA156" s="85">
        <v>1</v>
      </c>
      <c r="AB156" s="81"/>
      <c r="AC156" s="84"/>
    </row>
    <row r="157" spans="1:29">
      <c r="A157" s="75">
        <f t="shared" si="8"/>
        <v>2021</v>
      </c>
      <c r="B157" s="75">
        <f t="shared" si="9"/>
        <v>6</v>
      </c>
      <c r="C157" s="75">
        <f t="shared" si="10"/>
        <v>3</v>
      </c>
      <c r="D157" s="76">
        <v>44350</v>
      </c>
      <c r="E157" s="75" t="str">
        <f t="shared" si="11"/>
        <v>czw</v>
      </c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8"/>
      <c r="S157" s="79"/>
      <c r="T157" s="79"/>
      <c r="U157" s="79"/>
      <c r="V157" s="79"/>
      <c r="W157" s="79"/>
      <c r="X157" s="79"/>
      <c r="Y157" s="79"/>
      <c r="Z157" s="79"/>
      <c r="AA157" s="80"/>
      <c r="AB157" s="77"/>
      <c r="AC157" s="84"/>
    </row>
    <row r="158" spans="1:29">
      <c r="A158" s="82">
        <f t="shared" si="8"/>
        <v>2021</v>
      </c>
      <c r="B158" s="82">
        <f t="shared" si="9"/>
        <v>6</v>
      </c>
      <c r="C158" s="82">
        <f t="shared" si="10"/>
        <v>4</v>
      </c>
      <c r="D158" s="105">
        <v>44351</v>
      </c>
      <c r="E158" s="82" t="str">
        <f t="shared" si="11"/>
        <v>pia</v>
      </c>
      <c r="F158" s="81"/>
      <c r="G158" s="81">
        <v>2</v>
      </c>
      <c r="H158" s="81">
        <v>2</v>
      </c>
      <c r="I158" s="81">
        <v>3</v>
      </c>
      <c r="J158" s="81">
        <v>1</v>
      </c>
      <c r="K158" s="73">
        <v>3</v>
      </c>
      <c r="L158" s="81">
        <v>3</v>
      </c>
      <c r="M158" s="81">
        <v>3</v>
      </c>
      <c r="N158" s="81">
        <v>2</v>
      </c>
      <c r="O158" s="81">
        <v>2</v>
      </c>
      <c r="P158" s="81"/>
      <c r="Q158" s="81">
        <v>3</v>
      </c>
      <c r="R158" s="81">
        <v>1</v>
      </c>
      <c r="S158" s="84">
        <v>1</v>
      </c>
      <c r="T158" s="84">
        <v>1</v>
      </c>
      <c r="U158" s="84">
        <v>2</v>
      </c>
      <c r="V158" s="84">
        <v>2</v>
      </c>
      <c r="W158" s="84">
        <v>2</v>
      </c>
      <c r="X158" s="84">
        <v>2</v>
      </c>
      <c r="Y158" s="84">
        <v>1</v>
      </c>
      <c r="Z158" s="84">
        <v>1</v>
      </c>
      <c r="AA158" s="85">
        <v>1</v>
      </c>
      <c r="AB158" s="81"/>
      <c r="AC158" s="84"/>
    </row>
    <row r="159" spans="1:29">
      <c r="A159" s="82">
        <f t="shared" si="8"/>
        <v>2021</v>
      </c>
      <c r="B159" s="82">
        <f t="shared" si="9"/>
        <v>6</v>
      </c>
      <c r="C159" s="82">
        <f t="shared" si="10"/>
        <v>5</v>
      </c>
      <c r="D159" s="105">
        <v>44352</v>
      </c>
      <c r="E159" s="82" t="str">
        <f t="shared" si="11"/>
        <v>sob</v>
      </c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3"/>
      <c r="S159" s="84"/>
      <c r="T159" s="84"/>
      <c r="U159" s="84"/>
      <c r="V159" s="84"/>
      <c r="W159" s="84"/>
      <c r="X159" s="84"/>
      <c r="Y159" s="84"/>
      <c r="Z159" s="84"/>
      <c r="AA159" s="85"/>
      <c r="AB159" s="81"/>
      <c r="AC159" s="84"/>
    </row>
    <row r="160" spans="1:29">
      <c r="A160" s="82">
        <f t="shared" si="8"/>
        <v>2021</v>
      </c>
      <c r="B160" s="82">
        <f t="shared" si="9"/>
        <v>6</v>
      </c>
      <c r="C160" s="82">
        <f t="shared" si="10"/>
        <v>6</v>
      </c>
      <c r="D160" s="105">
        <v>44353</v>
      </c>
      <c r="E160" s="82" t="str">
        <f t="shared" si="11"/>
        <v>nie</v>
      </c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3"/>
      <c r="S160" s="84"/>
      <c r="T160" s="84"/>
      <c r="U160" s="84"/>
      <c r="V160" s="84"/>
      <c r="W160" s="84"/>
      <c r="X160" s="84"/>
      <c r="Y160" s="84"/>
      <c r="Z160" s="84"/>
      <c r="AA160" s="85"/>
      <c r="AB160" s="81"/>
      <c r="AC160" s="84"/>
    </row>
    <row r="161" spans="1:29">
      <c r="A161" s="82">
        <f t="shared" si="8"/>
        <v>2021</v>
      </c>
      <c r="B161" s="82">
        <f t="shared" si="9"/>
        <v>6</v>
      </c>
      <c r="C161" s="82">
        <f t="shared" si="10"/>
        <v>7</v>
      </c>
      <c r="D161" s="105">
        <v>44354</v>
      </c>
      <c r="E161" s="82" t="str">
        <f t="shared" si="11"/>
        <v>pon</v>
      </c>
      <c r="F161" s="81"/>
      <c r="G161" s="81">
        <v>1</v>
      </c>
      <c r="H161" s="81">
        <v>2</v>
      </c>
      <c r="I161" s="81">
        <v>1</v>
      </c>
      <c r="J161" s="81">
        <v>1</v>
      </c>
      <c r="K161" s="73">
        <v>3</v>
      </c>
      <c r="L161" s="81">
        <v>1</v>
      </c>
      <c r="M161" s="85">
        <v>1</v>
      </c>
      <c r="N161" s="81">
        <v>1</v>
      </c>
      <c r="O161" s="81">
        <v>1</v>
      </c>
      <c r="P161" s="81"/>
      <c r="Q161" s="81">
        <v>2</v>
      </c>
      <c r="R161" s="81">
        <v>1</v>
      </c>
      <c r="S161" s="84">
        <v>1</v>
      </c>
      <c r="T161" s="84">
        <v>2</v>
      </c>
      <c r="U161" s="84">
        <v>1</v>
      </c>
      <c r="V161" s="84">
        <v>3</v>
      </c>
      <c r="W161" s="84">
        <v>2</v>
      </c>
      <c r="X161" s="84">
        <v>2</v>
      </c>
      <c r="Y161" s="84">
        <v>1</v>
      </c>
      <c r="Z161" s="84">
        <v>1</v>
      </c>
      <c r="AA161" s="85">
        <v>1</v>
      </c>
      <c r="AB161" s="81"/>
      <c r="AC161" s="84"/>
    </row>
    <row r="162" spans="1:29">
      <c r="A162" s="82">
        <f t="shared" si="8"/>
        <v>2021</v>
      </c>
      <c r="B162" s="82">
        <f t="shared" si="9"/>
        <v>6</v>
      </c>
      <c r="C162" s="82">
        <f t="shared" si="10"/>
        <v>8</v>
      </c>
      <c r="D162" s="105">
        <v>44355</v>
      </c>
      <c r="E162" s="82" t="str">
        <f t="shared" si="11"/>
        <v>wt</v>
      </c>
      <c r="F162" s="81"/>
      <c r="G162" s="81">
        <v>1</v>
      </c>
      <c r="H162" s="81">
        <v>2</v>
      </c>
      <c r="I162" s="81">
        <v>1</v>
      </c>
      <c r="J162" s="81">
        <v>1</v>
      </c>
      <c r="K162" s="81">
        <v>1</v>
      </c>
      <c r="L162" s="81">
        <v>1</v>
      </c>
      <c r="M162" s="85">
        <v>1</v>
      </c>
      <c r="N162" s="81">
        <v>1</v>
      </c>
      <c r="O162" s="81">
        <v>1</v>
      </c>
      <c r="P162" s="81"/>
      <c r="Q162" s="81">
        <v>2</v>
      </c>
      <c r="R162" s="81">
        <v>1</v>
      </c>
      <c r="S162" s="84">
        <v>1</v>
      </c>
      <c r="T162" s="84">
        <v>2</v>
      </c>
      <c r="U162" s="84">
        <v>1</v>
      </c>
      <c r="V162" s="84">
        <v>1</v>
      </c>
      <c r="W162" s="84">
        <v>2</v>
      </c>
      <c r="X162" s="84">
        <v>2</v>
      </c>
      <c r="Y162" s="84">
        <v>1</v>
      </c>
      <c r="Z162" s="84">
        <v>3</v>
      </c>
      <c r="AA162" s="85">
        <v>1</v>
      </c>
      <c r="AB162" s="81"/>
      <c r="AC162" s="84"/>
    </row>
    <row r="163" spans="1:29">
      <c r="A163" s="82">
        <f t="shared" si="8"/>
        <v>2021</v>
      </c>
      <c r="B163" s="82">
        <f t="shared" si="9"/>
        <v>6</v>
      </c>
      <c r="C163" s="82">
        <f t="shared" si="10"/>
        <v>9</v>
      </c>
      <c r="D163" s="105">
        <v>44356</v>
      </c>
      <c r="E163" s="82" t="str">
        <f t="shared" si="11"/>
        <v>śr</v>
      </c>
      <c r="F163" s="81"/>
      <c r="G163" s="81">
        <v>1</v>
      </c>
      <c r="H163" s="81">
        <v>2</v>
      </c>
      <c r="I163" s="81">
        <v>1</v>
      </c>
      <c r="J163" s="81">
        <v>1</v>
      </c>
      <c r="K163" s="81">
        <v>1</v>
      </c>
      <c r="L163" s="81">
        <v>1</v>
      </c>
      <c r="M163" s="85">
        <v>1</v>
      </c>
      <c r="N163" s="81">
        <v>1</v>
      </c>
      <c r="O163" s="81">
        <v>3</v>
      </c>
      <c r="P163" s="81"/>
      <c r="Q163" s="81">
        <v>2</v>
      </c>
      <c r="R163" s="81">
        <v>1</v>
      </c>
      <c r="S163" s="84">
        <v>1</v>
      </c>
      <c r="T163" s="84">
        <v>2</v>
      </c>
      <c r="U163" s="84">
        <v>1</v>
      </c>
      <c r="V163" s="84">
        <v>1</v>
      </c>
      <c r="W163" s="84">
        <v>2</v>
      </c>
      <c r="X163" s="84">
        <v>2</v>
      </c>
      <c r="Y163" s="84">
        <v>1</v>
      </c>
      <c r="Z163" s="84">
        <v>1</v>
      </c>
      <c r="AA163" s="85">
        <v>1</v>
      </c>
      <c r="AB163" s="81"/>
      <c r="AC163" s="84"/>
    </row>
    <row r="164" spans="1:29">
      <c r="A164" s="82">
        <f t="shared" si="8"/>
        <v>2021</v>
      </c>
      <c r="B164" s="82">
        <f t="shared" si="9"/>
        <v>6</v>
      </c>
      <c r="C164" s="82">
        <f t="shared" si="10"/>
        <v>10</v>
      </c>
      <c r="D164" s="105">
        <v>44357</v>
      </c>
      <c r="E164" s="82" t="str">
        <f t="shared" si="11"/>
        <v>czw</v>
      </c>
      <c r="F164" s="81"/>
      <c r="G164" s="81">
        <v>1</v>
      </c>
      <c r="H164" s="81">
        <v>2</v>
      </c>
      <c r="I164" s="81">
        <v>1</v>
      </c>
      <c r="J164" s="81">
        <v>1</v>
      </c>
      <c r="K164" s="81">
        <v>1</v>
      </c>
      <c r="L164" s="81">
        <v>1</v>
      </c>
      <c r="M164" s="85">
        <v>1</v>
      </c>
      <c r="N164" s="81">
        <v>3</v>
      </c>
      <c r="O164" s="81">
        <v>1</v>
      </c>
      <c r="P164" s="81"/>
      <c r="Q164" s="81">
        <v>2</v>
      </c>
      <c r="R164" s="81">
        <v>1</v>
      </c>
      <c r="S164" s="84">
        <v>1</v>
      </c>
      <c r="T164" s="84">
        <v>2</v>
      </c>
      <c r="U164" s="84">
        <v>1</v>
      </c>
      <c r="V164" s="84">
        <v>1</v>
      </c>
      <c r="W164" s="84">
        <v>1</v>
      </c>
      <c r="X164" s="84">
        <v>2</v>
      </c>
      <c r="Y164" s="84">
        <v>1</v>
      </c>
      <c r="Z164" s="84">
        <v>1</v>
      </c>
      <c r="AA164" s="85">
        <v>1</v>
      </c>
      <c r="AB164" s="81"/>
      <c r="AC164" s="84"/>
    </row>
    <row r="165" spans="1:29">
      <c r="A165" s="82">
        <f t="shared" si="8"/>
        <v>2021</v>
      </c>
      <c r="B165" s="82">
        <f t="shared" si="9"/>
        <v>6</v>
      </c>
      <c r="C165" s="82">
        <f t="shared" si="10"/>
        <v>11</v>
      </c>
      <c r="D165" s="105">
        <v>44358</v>
      </c>
      <c r="E165" s="82" t="str">
        <f t="shared" si="11"/>
        <v>pia</v>
      </c>
      <c r="F165" s="81"/>
      <c r="G165" s="81">
        <v>1</v>
      </c>
      <c r="H165" s="81">
        <v>2</v>
      </c>
      <c r="I165" s="107">
        <v>1</v>
      </c>
      <c r="J165" s="81">
        <v>1</v>
      </c>
      <c r="K165" s="81">
        <v>1</v>
      </c>
      <c r="L165" s="81">
        <v>2</v>
      </c>
      <c r="M165" s="85">
        <v>1</v>
      </c>
      <c r="N165" s="81">
        <v>1</v>
      </c>
      <c r="O165" s="81">
        <v>1</v>
      </c>
      <c r="P165" s="81"/>
      <c r="Q165" s="81">
        <v>2</v>
      </c>
      <c r="R165" s="84">
        <v>2</v>
      </c>
      <c r="S165" s="84">
        <v>1</v>
      </c>
      <c r="T165" s="84">
        <v>2</v>
      </c>
      <c r="U165" s="84">
        <v>3</v>
      </c>
      <c r="V165" s="84">
        <v>1</v>
      </c>
      <c r="W165" s="84">
        <v>2</v>
      </c>
      <c r="X165" s="84">
        <v>2</v>
      </c>
      <c r="Y165" s="84">
        <v>1</v>
      </c>
      <c r="Z165" s="84">
        <v>3</v>
      </c>
      <c r="AA165" s="85">
        <v>1</v>
      </c>
      <c r="AB165" s="81"/>
      <c r="AC165" s="84"/>
    </row>
    <row r="166" spans="1:29">
      <c r="A166" s="82">
        <f t="shared" si="8"/>
        <v>2021</v>
      </c>
      <c r="B166" s="82">
        <f t="shared" si="9"/>
        <v>6</v>
      </c>
      <c r="C166" s="82">
        <f t="shared" si="10"/>
        <v>12</v>
      </c>
      <c r="D166" s="105">
        <v>44359</v>
      </c>
      <c r="E166" s="82" t="str">
        <f t="shared" si="11"/>
        <v>sob</v>
      </c>
      <c r="F166" s="81"/>
      <c r="G166" s="81"/>
      <c r="H166" s="81"/>
      <c r="I166" s="107"/>
      <c r="J166" s="81"/>
      <c r="K166" s="81"/>
      <c r="L166" s="81"/>
      <c r="M166" s="81"/>
      <c r="N166" s="81"/>
      <c r="O166" s="81"/>
      <c r="P166" s="81"/>
      <c r="Q166" s="81"/>
      <c r="R166" s="83"/>
      <c r="S166" s="84"/>
      <c r="T166" s="84"/>
      <c r="U166" s="84"/>
      <c r="V166" s="84"/>
      <c r="W166" s="84"/>
      <c r="X166" s="84"/>
      <c r="Y166" s="84"/>
      <c r="Z166" s="84"/>
      <c r="AA166" s="85"/>
      <c r="AB166" s="81"/>
      <c r="AC166" s="84"/>
    </row>
    <row r="167" spans="1:29">
      <c r="A167" s="82">
        <f t="shared" si="8"/>
        <v>2021</v>
      </c>
      <c r="B167" s="82">
        <f t="shared" si="9"/>
        <v>6</v>
      </c>
      <c r="C167" s="82">
        <f t="shared" si="10"/>
        <v>13</v>
      </c>
      <c r="D167" s="105">
        <v>44360</v>
      </c>
      <c r="E167" s="82" t="str">
        <f t="shared" si="11"/>
        <v>nie</v>
      </c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3"/>
      <c r="S167" s="84"/>
      <c r="T167" s="84"/>
      <c r="U167" s="84"/>
      <c r="V167" s="84"/>
      <c r="W167" s="84"/>
      <c r="X167" s="84"/>
      <c r="Y167" s="84"/>
      <c r="Z167" s="84"/>
      <c r="AA167" s="85"/>
      <c r="AB167" s="81"/>
      <c r="AC167" s="84"/>
    </row>
    <row r="168" spans="1:29">
      <c r="A168" s="82">
        <f t="shared" si="8"/>
        <v>2021</v>
      </c>
      <c r="B168" s="82">
        <f t="shared" si="9"/>
        <v>6</v>
      </c>
      <c r="C168" s="82">
        <f t="shared" si="10"/>
        <v>14</v>
      </c>
      <c r="D168" s="105">
        <v>44361</v>
      </c>
      <c r="E168" s="82" t="str">
        <f t="shared" si="11"/>
        <v>pon</v>
      </c>
      <c r="F168" s="81"/>
      <c r="G168" s="81">
        <v>1</v>
      </c>
      <c r="H168" s="81">
        <v>2</v>
      </c>
      <c r="I168" s="81">
        <v>1</v>
      </c>
      <c r="J168" s="81">
        <v>1</v>
      </c>
      <c r="K168" s="225" t="s">
        <v>174</v>
      </c>
      <c r="L168" s="81">
        <v>1</v>
      </c>
      <c r="M168" s="85">
        <v>1</v>
      </c>
      <c r="N168" s="81">
        <v>1</v>
      </c>
      <c r="O168" s="81">
        <v>1</v>
      </c>
      <c r="P168" s="81"/>
      <c r="Q168" s="81">
        <v>3</v>
      </c>
      <c r="R168" s="81">
        <v>1</v>
      </c>
      <c r="S168" s="84">
        <v>2</v>
      </c>
      <c r="T168" s="84">
        <v>2</v>
      </c>
      <c r="U168" s="84">
        <v>1</v>
      </c>
      <c r="V168" s="84">
        <v>2</v>
      </c>
      <c r="W168" s="84">
        <v>2</v>
      </c>
      <c r="X168" s="84">
        <v>2</v>
      </c>
      <c r="Y168" s="84">
        <v>1</v>
      </c>
      <c r="Z168" s="84">
        <v>1</v>
      </c>
      <c r="AA168" s="85">
        <v>1</v>
      </c>
      <c r="AB168" s="81"/>
      <c r="AC168" s="84"/>
    </row>
    <row r="169" spans="1:29">
      <c r="A169" s="82">
        <f t="shared" si="8"/>
        <v>2021</v>
      </c>
      <c r="B169" s="82">
        <f t="shared" si="9"/>
        <v>6</v>
      </c>
      <c r="C169" s="82">
        <f t="shared" si="10"/>
        <v>15</v>
      </c>
      <c r="D169" s="105">
        <v>44362</v>
      </c>
      <c r="E169" s="82" t="str">
        <f t="shared" si="11"/>
        <v>wt</v>
      </c>
      <c r="F169" s="81"/>
      <c r="G169" s="81">
        <v>1</v>
      </c>
      <c r="H169" s="81">
        <v>2</v>
      </c>
      <c r="I169" s="81">
        <v>1</v>
      </c>
      <c r="J169" s="81">
        <v>1</v>
      </c>
      <c r="K169" s="226"/>
      <c r="L169" s="81">
        <v>1</v>
      </c>
      <c r="M169" s="85">
        <v>1</v>
      </c>
      <c r="N169" s="81">
        <v>2</v>
      </c>
      <c r="O169" s="81">
        <v>1</v>
      </c>
      <c r="P169" s="81"/>
      <c r="Q169" s="81">
        <v>1</v>
      </c>
      <c r="R169" s="81">
        <v>1</v>
      </c>
      <c r="S169" s="84">
        <v>1</v>
      </c>
      <c r="T169" s="84">
        <v>2</v>
      </c>
      <c r="U169" s="84">
        <v>1</v>
      </c>
      <c r="V169" s="84">
        <v>2</v>
      </c>
      <c r="W169" s="84">
        <v>2</v>
      </c>
      <c r="X169" s="84">
        <v>2</v>
      </c>
      <c r="Y169" s="84">
        <v>1</v>
      </c>
      <c r="Z169" s="84">
        <v>2</v>
      </c>
      <c r="AA169" s="85">
        <v>1</v>
      </c>
      <c r="AB169" s="81"/>
      <c r="AC169" s="84">
        <v>2</v>
      </c>
    </row>
    <row r="170" spans="1:29">
      <c r="A170" s="82">
        <f t="shared" si="8"/>
        <v>2021</v>
      </c>
      <c r="B170" s="82">
        <f t="shared" si="9"/>
        <v>6</v>
      </c>
      <c r="C170" s="82">
        <f t="shared" si="10"/>
        <v>16</v>
      </c>
      <c r="D170" s="105">
        <v>44363</v>
      </c>
      <c r="E170" s="82" t="str">
        <f t="shared" si="11"/>
        <v>śr</v>
      </c>
      <c r="F170" s="81"/>
      <c r="G170" s="81">
        <v>1</v>
      </c>
      <c r="H170" s="81">
        <v>2</v>
      </c>
      <c r="I170" s="81">
        <v>1</v>
      </c>
      <c r="J170" s="81">
        <v>1</v>
      </c>
      <c r="K170" s="226"/>
      <c r="L170" s="81">
        <v>1</v>
      </c>
      <c r="M170" s="85">
        <v>1</v>
      </c>
      <c r="N170" s="81">
        <v>3</v>
      </c>
      <c r="O170" s="81">
        <v>1</v>
      </c>
      <c r="P170" s="81"/>
      <c r="Q170" s="81">
        <v>1</v>
      </c>
      <c r="R170" s="81">
        <v>1</v>
      </c>
      <c r="S170" s="84">
        <v>1</v>
      </c>
      <c r="T170" s="84">
        <v>1</v>
      </c>
      <c r="U170" s="84">
        <v>1</v>
      </c>
      <c r="V170" s="84">
        <v>2</v>
      </c>
      <c r="W170" s="84">
        <v>2</v>
      </c>
      <c r="X170" s="84">
        <v>2</v>
      </c>
      <c r="Y170" s="84">
        <v>1</v>
      </c>
      <c r="Z170" s="84">
        <v>2</v>
      </c>
      <c r="AA170" s="85">
        <v>1</v>
      </c>
      <c r="AB170" s="81"/>
      <c r="AC170" s="84">
        <v>2</v>
      </c>
    </row>
    <row r="171" spans="1:29">
      <c r="A171" s="82">
        <f t="shared" si="8"/>
        <v>2021</v>
      </c>
      <c r="B171" s="82">
        <f t="shared" si="9"/>
        <v>6</v>
      </c>
      <c r="C171" s="82">
        <f t="shared" si="10"/>
        <v>17</v>
      </c>
      <c r="D171" s="105">
        <v>44364</v>
      </c>
      <c r="E171" s="82" t="str">
        <f t="shared" si="11"/>
        <v>czw</v>
      </c>
      <c r="F171" s="81"/>
      <c r="G171" s="81">
        <v>1</v>
      </c>
      <c r="H171" s="81">
        <v>2</v>
      </c>
      <c r="I171" s="81">
        <v>1</v>
      </c>
      <c r="J171" s="81">
        <v>1</v>
      </c>
      <c r="K171" s="226"/>
      <c r="L171" s="81">
        <v>1</v>
      </c>
      <c r="M171" s="85">
        <v>1</v>
      </c>
      <c r="N171" s="81">
        <v>3</v>
      </c>
      <c r="O171" s="81">
        <v>1</v>
      </c>
      <c r="P171" s="81"/>
      <c r="Q171" s="81">
        <v>1</v>
      </c>
      <c r="R171" s="81">
        <v>1</v>
      </c>
      <c r="S171" s="84">
        <v>1</v>
      </c>
      <c r="T171" s="84">
        <v>2</v>
      </c>
      <c r="U171" s="84">
        <v>1</v>
      </c>
      <c r="V171" s="84">
        <v>2</v>
      </c>
      <c r="W171" s="84">
        <v>1</v>
      </c>
      <c r="X171" s="84">
        <v>2</v>
      </c>
      <c r="Y171" s="84">
        <v>1</v>
      </c>
      <c r="Z171" s="84">
        <v>2</v>
      </c>
      <c r="AA171" s="85">
        <v>1</v>
      </c>
      <c r="AB171" s="81"/>
      <c r="AC171" s="84">
        <v>2</v>
      </c>
    </row>
    <row r="172" spans="1:29">
      <c r="A172" s="82">
        <f t="shared" si="8"/>
        <v>2021</v>
      </c>
      <c r="B172" s="82">
        <f t="shared" si="9"/>
        <v>6</v>
      </c>
      <c r="C172" s="82">
        <f t="shared" si="10"/>
        <v>18</v>
      </c>
      <c r="D172" s="105">
        <v>44365</v>
      </c>
      <c r="E172" s="82" t="str">
        <f t="shared" si="11"/>
        <v>pia</v>
      </c>
      <c r="F172" s="81"/>
      <c r="G172" s="81">
        <v>1</v>
      </c>
      <c r="H172" s="81">
        <v>2</v>
      </c>
      <c r="I172" s="81">
        <v>1</v>
      </c>
      <c r="J172" s="81">
        <v>1</v>
      </c>
      <c r="K172" s="227"/>
      <c r="L172" s="81">
        <v>3</v>
      </c>
      <c r="M172" s="85">
        <v>1</v>
      </c>
      <c r="N172" s="81">
        <v>3</v>
      </c>
      <c r="O172" s="81">
        <v>1</v>
      </c>
      <c r="P172" s="81"/>
      <c r="Q172" s="81">
        <v>1</v>
      </c>
      <c r="R172" s="81">
        <v>1</v>
      </c>
      <c r="S172" s="84">
        <v>1</v>
      </c>
      <c r="T172" s="84">
        <v>2</v>
      </c>
      <c r="U172" s="84">
        <v>1</v>
      </c>
      <c r="V172" s="84">
        <v>2</v>
      </c>
      <c r="W172" s="84">
        <v>2</v>
      </c>
      <c r="X172" s="84">
        <v>2</v>
      </c>
      <c r="Y172" s="84">
        <v>1</v>
      </c>
      <c r="Z172" s="84">
        <v>2</v>
      </c>
      <c r="AA172" s="85">
        <v>1</v>
      </c>
      <c r="AB172" s="81"/>
      <c r="AC172" s="84">
        <v>2</v>
      </c>
    </row>
    <row r="173" spans="1:29">
      <c r="A173" s="82">
        <f t="shared" si="8"/>
        <v>2021</v>
      </c>
      <c r="B173" s="82">
        <f t="shared" si="9"/>
        <v>6</v>
      </c>
      <c r="C173" s="82">
        <f t="shared" si="10"/>
        <v>19</v>
      </c>
      <c r="D173" s="105">
        <v>44366</v>
      </c>
      <c r="E173" s="82" t="str">
        <f t="shared" si="11"/>
        <v>sob</v>
      </c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3"/>
      <c r="S173" s="84"/>
      <c r="T173" s="84"/>
      <c r="U173" s="84"/>
      <c r="V173" s="84"/>
      <c r="W173" s="84"/>
      <c r="X173" s="84"/>
      <c r="Y173" s="84"/>
      <c r="Z173" s="84"/>
      <c r="AA173" s="85"/>
      <c r="AB173" s="81"/>
      <c r="AC173" s="84"/>
    </row>
    <row r="174" spans="1:29">
      <c r="A174" s="82">
        <f t="shared" si="8"/>
        <v>2021</v>
      </c>
      <c r="B174" s="82">
        <f t="shared" si="9"/>
        <v>6</v>
      </c>
      <c r="C174" s="82">
        <f t="shared" si="10"/>
        <v>20</v>
      </c>
      <c r="D174" s="105">
        <v>44367</v>
      </c>
      <c r="E174" s="82" t="str">
        <f t="shared" si="11"/>
        <v>nie</v>
      </c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3"/>
      <c r="S174" s="84"/>
      <c r="T174" s="84"/>
      <c r="U174" s="84"/>
      <c r="V174" s="84"/>
      <c r="W174" s="84"/>
      <c r="X174" s="84"/>
      <c r="Y174" s="84"/>
      <c r="Z174" s="84"/>
      <c r="AA174" s="85"/>
      <c r="AB174" s="81"/>
      <c r="AC174" s="84"/>
    </row>
    <row r="175" spans="1:29">
      <c r="A175" s="82">
        <f t="shared" si="8"/>
        <v>2021</v>
      </c>
      <c r="B175" s="82">
        <f t="shared" si="9"/>
        <v>6</v>
      </c>
      <c r="C175" s="82">
        <f t="shared" si="10"/>
        <v>21</v>
      </c>
      <c r="D175" s="105">
        <v>44368</v>
      </c>
      <c r="E175" s="82" t="str">
        <f t="shared" si="11"/>
        <v>pon</v>
      </c>
      <c r="F175" s="81"/>
      <c r="G175" s="81">
        <v>1</v>
      </c>
      <c r="H175" s="81">
        <v>2</v>
      </c>
      <c r="I175" s="81">
        <v>1</v>
      </c>
      <c r="J175" s="81">
        <v>1</v>
      </c>
      <c r="K175" s="81"/>
      <c r="L175" s="81">
        <v>1</v>
      </c>
      <c r="M175" s="85">
        <v>1</v>
      </c>
      <c r="N175" s="81">
        <v>3</v>
      </c>
      <c r="O175" s="81">
        <v>1</v>
      </c>
      <c r="P175" s="81"/>
      <c r="Q175" s="81">
        <v>1</v>
      </c>
      <c r="R175" s="84">
        <v>3</v>
      </c>
      <c r="S175" s="84">
        <v>3</v>
      </c>
      <c r="T175" s="84">
        <v>2</v>
      </c>
      <c r="U175" s="84">
        <v>1</v>
      </c>
      <c r="V175" s="84">
        <v>2</v>
      </c>
      <c r="W175" s="84">
        <v>2</v>
      </c>
      <c r="X175" s="84">
        <v>2</v>
      </c>
      <c r="Y175" s="84">
        <v>1</v>
      </c>
      <c r="Z175" s="84">
        <v>1</v>
      </c>
      <c r="AA175" s="85">
        <v>1</v>
      </c>
      <c r="AB175" s="81"/>
      <c r="AC175" s="84">
        <v>2</v>
      </c>
    </row>
    <row r="176" spans="1:29">
      <c r="A176" s="82">
        <f t="shared" si="8"/>
        <v>2021</v>
      </c>
      <c r="B176" s="82">
        <f t="shared" si="9"/>
        <v>6</v>
      </c>
      <c r="C176" s="82">
        <f t="shared" si="10"/>
        <v>22</v>
      </c>
      <c r="D176" s="105">
        <v>44369</v>
      </c>
      <c r="E176" s="82" t="str">
        <f t="shared" si="11"/>
        <v>wt</v>
      </c>
      <c r="F176" s="81"/>
      <c r="G176" s="81">
        <v>1</v>
      </c>
      <c r="H176" s="81">
        <v>2</v>
      </c>
      <c r="I176" s="81">
        <v>1</v>
      </c>
      <c r="J176" s="81">
        <v>1</v>
      </c>
      <c r="K176" s="81"/>
      <c r="L176" s="81">
        <v>1</v>
      </c>
      <c r="M176" s="85">
        <v>1</v>
      </c>
      <c r="N176" s="81">
        <v>3</v>
      </c>
      <c r="O176" s="81">
        <v>1</v>
      </c>
      <c r="P176" s="81"/>
      <c r="Q176" s="81">
        <v>1</v>
      </c>
      <c r="R176" s="81">
        <v>1</v>
      </c>
      <c r="S176" s="84">
        <v>3</v>
      </c>
      <c r="T176" s="84">
        <v>1</v>
      </c>
      <c r="U176" s="84">
        <v>1</v>
      </c>
      <c r="V176" s="84">
        <v>2</v>
      </c>
      <c r="W176" s="84">
        <v>2</v>
      </c>
      <c r="X176" s="84">
        <v>3</v>
      </c>
      <c r="Y176" s="84">
        <v>1</v>
      </c>
      <c r="Z176" s="84">
        <v>1</v>
      </c>
      <c r="AA176" s="85">
        <v>1</v>
      </c>
      <c r="AB176" s="81"/>
      <c r="AC176" s="84">
        <v>2</v>
      </c>
    </row>
    <row r="177" spans="1:29">
      <c r="A177" s="82">
        <f t="shared" si="8"/>
        <v>2021</v>
      </c>
      <c r="B177" s="82">
        <f t="shared" si="9"/>
        <v>6</v>
      </c>
      <c r="C177" s="82">
        <f t="shared" si="10"/>
        <v>23</v>
      </c>
      <c r="D177" s="105">
        <v>44370</v>
      </c>
      <c r="E177" s="82" t="str">
        <f t="shared" si="11"/>
        <v>śr</v>
      </c>
      <c r="F177" s="81"/>
      <c r="G177" s="81">
        <v>1</v>
      </c>
      <c r="H177" s="81">
        <v>2</v>
      </c>
      <c r="I177" s="81">
        <v>1</v>
      </c>
      <c r="J177" s="81">
        <v>1</v>
      </c>
      <c r="K177" s="81"/>
      <c r="L177" s="81">
        <v>1</v>
      </c>
      <c r="M177" s="85">
        <v>1</v>
      </c>
      <c r="N177" s="81">
        <v>3</v>
      </c>
      <c r="O177" s="81">
        <v>1</v>
      </c>
      <c r="P177" s="81"/>
      <c r="Q177" s="81">
        <v>1</v>
      </c>
      <c r="R177" s="81">
        <v>1</v>
      </c>
      <c r="S177" s="84">
        <v>3</v>
      </c>
      <c r="T177" s="84">
        <v>2</v>
      </c>
      <c r="U177" s="84">
        <v>1</v>
      </c>
      <c r="V177" s="84">
        <v>2</v>
      </c>
      <c r="W177" s="84">
        <v>1</v>
      </c>
      <c r="X177" s="84">
        <v>3</v>
      </c>
      <c r="Y177" s="84">
        <v>1</v>
      </c>
      <c r="Z177" s="84">
        <v>1</v>
      </c>
      <c r="AA177" s="85">
        <v>1</v>
      </c>
      <c r="AB177" s="81"/>
      <c r="AC177" s="84">
        <v>2</v>
      </c>
    </row>
    <row r="178" spans="1:29">
      <c r="A178" s="82">
        <f t="shared" si="8"/>
        <v>2021</v>
      </c>
      <c r="B178" s="82">
        <f t="shared" si="9"/>
        <v>6</v>
      </c>
      <c r="C178" s="82">
        <f t="shared" si="10"/>
        <v>24</v>
      </c>
      <c r="D178" s="105">
        <v>44371</v>
      </c>
      <c r="E178" s="82" t="str">
        <f t="shared" si="11"/>
        <v>czw</v>
      </c>
      <c r="F178" s="81"/>
      <c r="G178" s="81">
        <v>1</v>
      </c>
      <c r="H178" s="81">
        <v>2</v>
      </c>
      <c r="I178" s="81">
        <v>1</v>
      </c>
      <c r="J178" s="81">
        <v>1</v>
      </c>
      <c r="K178" s="81"/>
      <c r="L178" s="81">
        <v>3</v>
      </c>
      <c r="M178" s="85">
        <v>1</v>
      </c>
      <c r="N178" s="81">
        <v>2</v>
      </c>
      <c r="O178" s="81">
        <v>1</v>
      </c>
      <c r="P178" s="81"/>
      <c r="Q178" s="81">
        <v>1</v>
      </c>
      <c r="R178" s="81">
        <v>1</v>
      </c>
      <c r="S178" s="84">
        <v>1</v>
      </c>
      <c r="T178" s="84">
        <v>2</v>
      </c>
      <c r="U178" s="84">
        <v>1</v>
      </c>
      <c r="V178" s="84">
        <v>2</v>
      </c>
      <c r="W178" s="84">
        <v>2</v>
      </c>
      <c r="X178" s="84">
        <v>3</v>
      </c>
      <c r="Y178" s="84">
        <v>1</v>
      </c>
      <c r="Z178" s="84">
        <v>1</v>
      </c>
      <c r="AA178" s="85">
        <v>1</v>
      </c>
      <c r="AB178" s="81"/>
      <c r="AC178" s="84">
        <v>2</v>
      </c>
    </row>
    <row r="179" spans="1:29">
      <c r="A179" s="82">
        <f t="shared" si="8"/>
        <v>2021</v>
      </c>
      <c r="B179" s="82">
        <f t="shared" si="9"/>
        <v>6</v>
      </c>
      <c r="C179" s="82">
        <f t="shared" si="10"/>
        <v>25</v>
      </c>
      <c r="D179" s="105">
        <v>44372</v>
      </c>
      <c r="E179" s="82" t="str">
        <f t="shared" si="11"/>
        <v>pia</v>
      </c>
      <c r="F179" s="81"/>
      <c r="G179" s="81">
        <v>3</v>
      </c>
      <c r="H179" s="81">
        <v>2</v>
      </c>
      <c r="I179" s="81">
        <v>3</v>
      </c>
      <c r="J179" s="81">
        <v>1</v>
      </c>
      <c r="K179" s="81"/>
      <c r="L179" s="81">
        <v>1</v>
      </c>
      <c r="M179" s="85">
        <v>1</v>
      </c>
      <c r="N179" s="81">
        <v>2</v>
      </c>
      <c r="O179" s="81">
        <v>1</v>
      </c>
      <c r="P179" s="81"/>
      <c r="Q179" s="81">
        <v>1</v>
      </c>
      <c r="R179" s="81">
        <v>1</v>
      </c>
      <c r="S179" s="84">
        <v>1</v>
      </c>
      <c r="T179" s="84">
        <v>2</v>
      </c>
      <c r="U179" s="84">
        <v>1</v>
      </c>
      <c r="V179" s="84">
        <v>2</v>
      </c>
      <c r="W179" s="84">
        <v>2</v>
      </c>
      <c r="X179" s="84">
        <v>3</v>
      </c>
      <c r="Y179" s="84">
        <v>1</v>
      </c>
      <c r="Z179" s="84">
        <v>2</v>
      </c>
      <c r="AA179" s="85">
        <v>1</v>
      </c>
      <c r="AB179" s="81"/>
      <c r="AC179" s="84">
        <v>2</v>
      </c>
    </row>
    <row r="180" spans="1:29">
      <c r="A180" s="82">
        <f t="shared" si="8"/>
        <v>2021</v>
      </c>
      <c r="B180" s="82">
        <f t="shared" si="9"/>
        <v>6</v>
      </c>
      <c r="C180" s="82">
        <f t="shared" si="10"/>
        <v>26</v>
      </c>
      <c r="D180" s="105">
        <v>44373</v>
      </c>
      <c r="E180" s="82" t="str">
        <f t="shared" si="11"/>
        <v>sob</v>
      </c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3"/>
      <c r="S180" s="84"/>
      <c r="T180" s="84"/>
      <c r="U180" s="84"/>
      <c r="V180" s="84"/>
      <c r="W180" s="84"/>
      <c r="X180" s="84"/>
      <c r="Y180" s="84"/>
      <c r="Z180" s="84"/>
      <c r="AA180" s="85"/>
      <c r="AB180" s="81"/>
      <c r="AC180" s="84"/>
    </row>
    <row r="181" spans="1:29">
      <c r="A181" s="82">
        <f t="shared" si="8"/>
        <v>2021</v>
      </c>
      <c r="B181" s="82">
        <f t="shared" si="9"/>
        <v>6</v>
      </c>
      <c r="C181" s="82">
        <f t="shared" si="10"/>
        <v>27</v>
      </c>
      <c r="D181" s="105">
        <v>44374</v>
      </c>
      <c r="E181" s="82" t="str">
        <f t="shared" si="11"/>
        <v>nie</v>
      </c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3"/>
      <c r="S181" s="84"/>
      <c r="T181" s="84"/>
      <c r="U181" s="84"/>
      <c r="V181" s="84"/>
      <c r="W181" s="84"/>
      <c r="X181" s="84"/>
      <c r="Y181" s="84"/>
      <c r="Z181" s="84"/>
      <c r="AA181" s="85"/>
      <c r="AB181" s="81"/>
      <c r="AC181" s="84"/>
    </row>
    <row r="182" spans="1:29">
      <c r="A182" s="82">
        <f t="shared" si="8"/>
        <v>2021</v>
      </c>
      <c r="B182" s="82">
        <f t="shared" si="9"/>
        <v>6</v>
      </c>
      <c r="C182" s="82">
        <f t="shared" si="10"/>
        <v>28</v>
      </c>
      <c r="D182" s="105">
        <v>44375</v>
      </c>
      <c r="E182" s="82" t="str">
        <f t="shared" si="11"/>
        <v>pon</v>
      </c>
      <c r="F182" s="81">
        <v>1</v>
      </c>
      <c r="G182" s="81">
        <v>1</v>
      </c>
      <c r="H182" s="81">
        <v>2</v>
      </c>
      <c r="I182" s="81">
        <v>1</v>
      </c>
      <c r="J182" s="81">
        <v>1</v>
      </c>
      <c r="K182" s="81"/>
      <c r="L182" s="81">
        <v>1</v>
      </c>
      <c r="M182" s="85">
        <v>1</v>
      </c>
      <c r="N182" s="81">
        <v>2</v>
      </c>
      <c r="O182" s="81">
        <v>1</v>
      </c>
      <c r="P182" s="81"/>
      <c r="Q182" s="81">
        <v>1</v>
      </c>
      <c r="R182" s="81">
        <v>1</v>
      </c>
      <c r="S182" s="84">
        <v>1</v>
      </c>
      <c r="T182" s="84">
        <v>2</v>
      </c>
      <c r="U182" s="84">
        <v>1</v>
      </c>
      <c r="V182" s="84">
        <v>2</v>
      </c>
      <c r="W182" s="84">
        <v>3</v>
      </c>
      <c r="X182" s="84">
        <v>1</v>
      </c>
      <c r="Y182" s="84">
        <v>1</v>
      </c>
      <c r="Z182" s="84">
        <v>1</v>
      </c>
      <c r="AA182" s="85">
        <v>1</v>
      </c>
      <c r="AB182" s="81"/>
      <c r="AC182" s="84">
        <v>2</v>
      </c>
    </row>
    <row r="183" spans="1:29">
      <c r="A183" s="82">
        <f t="shared" si="8"/>
        <v>2021</v>
      </c>
      <c r="B183" s="82">
        <f t="shared" si="9"/>
        <v>6</v>
      </c>
      <c r="C183" s="82">
        <f t="shared" si="10"/>
        <v>29</v>
      </c>
      <c r="D183" s="105">
        <v>44376</v>
      </c>
      <c r="E183" s="82" t="str">
        <f t="shared" si="11"/>
        <v>wt</v>
      </c>
      <c r="F183" s="81">
        <v>1</v>
      </c>
      <c r="G183" s="81">
        <v>1</v>
      </c>
      <c r="H183" s="81">
        <v>2</v>
      </c>
      <c r="I183" s="81">
        <v>1</v>
      </c>
      <c r="J183" s="81">
        <v>1</v>
      </c>
      <c r="K183" s="81"/>
      <c r="L183" s="81">
        <v>1</v>
      </c>
      <c r="M183" s="85">
        <v>1</v>
      </c>
      <c r="N183" s="81">
        <v>2</v>
      </c>
      <c r="O183" s="81">
        <v>1</v>
      </c>
      <c r="P183" s="81"/>
      <c r="Q183" s="81">
        <v>1</v>
      </c>
      <c r="R183" s="81">
        <v>2</v>
      </c>
      <c r="S183" s="84">
        <v>2</v>
      </c>
      <c r="T183" s="84">
        <v>2</v>
      </c>
      <c r="U183" s="84">
        <v>1</v>
      </c>
      <c r="V183" s="84">
        <v>2</v>
      </c>
      <c r="W183" s="84">
        <v>3</v>
      </c>
      <c r="X183" s="84">
        <v>1</v>
      </c>
      <c r="Y183" s="84">
        <v>1</v>
      </c>
      <c r="Z183" s="84">
        <v>1</v>
      </c>
      <c r="AA183" s="85">
        <v>1</v>
      </c>
      <c r="AB183" s="81"/>
      <c r="AC183" s="84">
        <v>2</v>
      </c>
    </row>
    <row r="184" spans="1:29">
      <c r="A184" s="82">
        <f t="shared" si="8"/>
        <v>2021</v>
      </c>
      <c r="B184" s="82">
        <f t="shared" si="9"/>
        <v>6</v>
      </c>
      <c r="C184" s="82">
        <f t="shared" si="10"/>
        <v>30</v>
      </c>
      <c r="D184" s="105">
        <v>44377</v>
      </c>
      <c r="E184" s="82" t="str">
        <f t="shared" si="11"/>
        <v>śr</v>
      </c>
      <c r="F184" s="81">
        <v>1</v>
      </c>
      <c r="G184" s="81">
        <v>1</v>
      </c>
      <c r="H184" s="81">
        <v>2</v>
      </c>
      <c r="I184" s="81">
        <v>1</v>
      </c>
      <c r="J184" s="81">
        <v>1</v>
      </c>
      <c r="K184" s="81"/>
      <c r="L184" s="81">
        <v>1</v>
      </c>
      <c r="M184" s="85">
        <v>1</v>
      </c>
      <c r="N184" s="81">
        <v>2</v>
      </c>
      <c r="O184" s="81">
        <v>1</v>
      </c>
      <c r="P184" s="81"/>
      <c r="Q184" s="81">
        <v>1</v>
      </c>
      <c r="R184" s="81">
        <v>2</v>
      </c>
      <c r="S184" s="84">
        <v>1</v>
      </c>
      <c r="T184" s="84">
        <v>1</v>
      </c>
      <c r="U184" s="84">
        <v>1</v>
      </c>
      <c r="V184" s="84">
        <v>2</v>
      </c>
      <c r="W184" s="84">
        <v>3</v>
      </c>
      <c r="X184" s="84">
        <v>1</v>
      </c>
      <c r="Y184" s="84">
        <v>1</v>
      </c>
      <c r="Z184" s="84">
        <v>1</v>
      </c>
      <c r="AA184" s="85">
        <v>1</v>
      </c>
      <c r="AB184" s="81"/>
      <c r="AC184" s="84">
        <v>2</v>
      </c>
    </row>
    <row r="185" spans="1:29">
      <c r="A185" s="82">
        <f t="shared" si="8"/>
        <v>2021</v>
      </c>
      <c r="B185" s="82">
        <f t="shared" si="9"/>
        <v>7</v>
      </c>
      <c r="C185" s="82">
        <f t="shared" si="10"/>
        <v>1</v>
      </c>
      <c r="D185" s="105">
        <v>44378</v>
      </c>
      <c r="E185" s="82" t="str">
        <f t="shared" si="11"/>
        <v>czw</v>
      </c>
      <c r="F185" s="81">
        <v>2</v>
      </c>
      <c r="G185" s="81">
        <v>1</v>
      </c>
      <c r="H185" s="81">
        <v>2</v>
      </c>
      <c r="I185" s="81">
        <v>1</v>
      </c>
      <c r="J185" s="81">
        <v>1</v>
      </c>
      <c r="K185" s="81"/>
      <c r="L185" s="81">
        <v>1</v>
      </c>
      <c r="M185" s="85">
        <v>1</v>
      </c>
      <c r="N185" s="81">
        <v>2</v>
      </c>
      <c r="O185" s="81">
        <v>1</v>
      </c>
      <c r="P185" s="81"/>
      <c r="Q185" s="81">
        <v>1</v>
      </c>
      <c r="R185" s="81">
        <v>2</v>
      </c>
      <c r="S185" s="84">
        <v>1</v>
      </c>
      <c r="T185" s="84">
        <v>2</v>
      </c>
      <c r="U185" s="84">
        <v>1</v>
      </c>
      <c r="V185" s="84">
        <v>1</v>
      </c>
      <c r="W185" s="84">
        <v>3</v>
      </c>
      <c r="X185" s="84">
        <v>1</v>
      </c>
      <c r="Y185" s="84">
        <v>1</v>
      </c>
      <c r="Z185" s="84">
        <v>2</v>
      </c>
      <c r="AA185" s="85">
        <v>1</v>
      </c>
      <c r="AB185" s="81"/>
      <c r="AC185" s="84">
        <v>2</v>
      </c>
    </row>
    <row r="186" spans="1:29">
      <c r="A186" s="82">
        <f t="shared" si="8"/>
        <v>2021</v>
      </c>
      <c r="B186" s="82">
        <f t="shared" si="9"/>
        <v>7</v>
      </c>
      <c r="C186" s="82">
        <f t="shared" si="10"/>
        <v>2</v>
      </c>
      <c r="D186" s="105">
        <v>44379</v>
      </c>
      <c r="E186" s="82" t="str">
        <f t="shared" si="11"/>
        <v>pia</v>
      </c>
      <c r="F186" s="109"/>
      <c r="G186" s="81">
        <v>1</v>
      </c>
      <c r="H186" s="81">
        <v>2</v>
      </c>
      <c r="I186" s="81">
        <v>1</v>
      </c>
      <c r="J186" s="81">
        <v>1</v>
      </c>
      <c r="K186" s="81"/>
      <c r="L186" s="81">
        <v>1</v>
      </c>
      <c r="M186" s="85">
        <v>1</v>
      </c>
      <c r="N186" s="81">
        <v>2</v>
      </c>
      <c r="O186" s="81">
        <v>2</v>
      </c>
      <c r="P186" s="81"/>
      <c r="Q186" s="81">
        <v>1</v>
      </c>
      <c r="R186" s="81">
        <v>2</v>
      </c>
      <c r="S186" s="84">
        <v>1</v>
      </c>
      <c r="T186" s="84">
        <v>2</v>
      </c>
      <c r="U186" s="84">
        <v>1</v>
      </c>
      <c r="V186" s="84">
        <v>1</v>
      </c>
      <c r="W186" s="84">
        <v>3</v>
      </c>
      <c r="X186" s="84">
        <v>1</v>
      </c>
      <c r="Y186" s="84">
        <v>1</v>
      </c>
      <c r="Z186" s="84">
        <v>2</v>
      </c>
      <c r="AA186" s="85">
        <v>1</v>
      </c>
      <c r="AB186" s="81">
        <v>1</v>
      </c>
      <c r="AC186" s="84">
        <v>2</v>
      </c>
    </row>
    <row r="187" spans="1:29">
      <c r="A187" s="82">
        <f t="shared" si="8"/>
        <v>2021</v>
      </c>
      <c r="B187" s="82">
        <f t="shared" si="9"/>
        <v>7</v>
      </c>
      <c r="C187" s="82">
        <f t="shared" si="10"/>
        <v>3</v>
      </c>
      <c r="D187" s="105">
        <v>44380</v>
      </c>
      <c r="E187" s="82" t="str">
        <f t="shared" si="11"/>
        <v>sob</v>
      </c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3"/>
      <c r="S187" s="84"/>
      <c r="T187" s="84"/>
      <c r="U187" s="84"/>
      <c r="V187" s="84"/>
      <c r="W187" s="84"/>
      <c r="X187" s="84"/>
      <c r="Y187" s="84"/>
      <c r="Z187" s="84"/>
      <c r="AA187" s="85"/>
      <c r="AB187" s="81"/>
      <c r="AC187" s="84"/>
    </row>
    <row r="188" spans="1:29">
      <c r="A188" s="82">
        <f t="shared" si="8"/>
        <v>2021</v>
      </c>
      <c r="B188" s="82">
        <f t="shared" si="9"/>
        <v>7</v>
      </c>
      <c r="C188" s="82">
        <f t="shared" si="10"/>
        <v>4</v>
      </c>
      <c r="D188" s="105">
        <v>44381</v>
      </c>
      <c r="E188" s="82" t="str">
        <f t="shared" si="11"/>
        <v>nie</v>
      </c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3"/>
      <c r="S188" s="84"/>
      <c r="T188" s="84"/>
      <c r="U188" s="84"/>
      <c r="V188" s="84"/>
      <c r="W188" s="84"/>
      <c r="X188" s="84"/>
      <c r="Y188" s="84"/>
      <c r="Z188" s="84"/>
      <c r="AA188" s="85"/>
      <c r="AB188" s="81"/>
      <c r="AC188" s="84"/>
    </row>
    <row r="189" spans="1:29">
      <c r="A189" s="82">
        <f>YEAR(D189)</f>
        <v>2021</v>
      </c>
      <c r="B189" s="82">
        <f t="shared" si="9"/>
        <v>7</v>
      </c>
      <c r="C189" s="82">
        <f t="shared" si="10"/>
        <v>5</v>
      </c>
      <c r="D189" s="105">
        <v>44382</v>
      </c>
      <c r="E189" s="82" t="str">
        <f t="shared" si="11"/>
        <v>pon</v>
      </c>
      <c r="F189" s="109"/>
      <c r="G189" s="81">
        <v>1</v>
      </c>
      <c r="H189" s="81">
        <v>2</v>
      </c>
      <c r="I189" s="81">
        <v>1</v>
      </c>
      <c r="J189" s="81">
        <v>1</v>
      </c>
      <c r="K189" s="81"/>
      <c r="L189" s="81">
        <v>1</v>
      </c>
      <c r="M189" s="85">
        <v>1</v>
      </c>
      <c r="N189" s="81">
        <v>2</v>
      </c>
      <c r="O189" s="81">
        <v>1</v>
      </c>
      <c r="P189" s="81"/>
      <c r="Q189" s="81">
        <v>1</v>
      </c>
      <c r="R189" s="81">
        <v>1</v>
      </c>
      <c r="S189" s="84">
        <v>2</v>
      </c>
      <c r="T189" s="84">
        <v>3</v>
      </c>
      <c r="U189" s="84">
        <v>2</v>
      </c>
      <c r="V189" s="84">
        <v>1</v>
      </c>
      <c r="W189" s="84">
        <v>3</v>
      </c>
      <c r="X189" s="84">
        <v>1</v>
      </c>
      <c r="Y189" s="84">
        <v>1</v>
      </c>
      <c r="Z189" s="84">
        <v>2</v>
      </c>
      <c r="AA189" s="85">
        <v>1</v>
      </c>
      <c r="AB189" s="81">
        <v>2</v>
      </c>
      <c r="AC189" s="84">
        <v>2</v>
      </c>
    </row>
    <row r="190" spans="1:29">
      <c r="A190" s="82">
        <f t="shared" si="8"/>
        <v>2021</v>
      </c>
      <c r="B190" s="82">
        <f t="shared" si="9"/>
        <v>7</v>
      </c>
      <c r="C190" s="82">
        <f t="shared" si="10"/>
        <v>6</v>
      </c>
      <c r="D190" s="105">
        <v>44383</v>
      </c>
      <c r="E190" s="82" t="str">
        <f t="shared" si="11"/>
        <v>wt</v>
      </c>
      <c r="F190" s="81">
        <v>1</v>
      </c>
      <c r="G190" s="81">
        <v>1</v>
      </c>
      <c r="H190" s="81">
        <v>2</v>
      </c>
      <c r="I190" s="81">
        <v>1</v>
      </c>
      <c r="J190" s="81">
        <v>1</v>
      </c>
      <c r="K190" s="81"/>
      <c r="L190" s="81">
        <v>1</v>
      </c>
      <c r="M190" s="85">
        <v>1</v>
      </c>
      <c r="N190" s="81">
        <v>2</v>
      </c>
      <c r="O190" s="81">
        <v>1</v>
      </c>
      <c r="P190" s="81"/>
      <c r="Q190" s="81">
        <v>2</v>
      </c>
      <c r="R190" s="81">
        <v>1</v>
      </c>
      <c r="S190" s="84">
        <v>1</v>
      </c>
      <c r="T190" s="84">
        <v>1</v>
      </c>
      <c r="U190" s="84">
        <v>2</v>
      </c>
      <c r="V190" s="84">
        <v>1</v>
      </c>
      <c r="W190" s="84">
        <v>3</v>
      </c>
      <c r="X190" s="84">
        <v>1</v>
      </c>
      <c r="Y190" s="84">
        <v>1</v>
      </c>
      <c r="Z190" s="84">
        <v>1</v>
      </c>
      <c r="AA190" s="85">
        <v>1</v>
      </c>
      <c r="AB190" s="81">
        <v>2</v>
      </c>
      <c r="AC190" s="84">
        <v>2</v>
      </c>
    </row>
    <row r="191" spans="1:29">
      <c r="A191" s="82">
        <f t="shared" si="8"/>
        <v>2021</v>
      </c>
      <c r="B191" s="82">
        <f t="shared" si="9"/>
        <v>7</v>
      </c>
      <c r="C191" s="82">
        <f t="shared" si="10"/>
        <v>7</v>
      </c>
      <c r="D191" s="105">
        <v>44384</v>
      </c>
      <c r="E191" s="82" t="str">
        <f t="shared" si="11"/>
        <v>śr</v>
      </c>
      <c r="F191" s="81">
        <v>1</v>
      </c>
      <c r="G191" s="81">
        <v>1</v>
      </c>
      <c r="H191" s="81">
        <v>2</v>
      </c>
      <c r="I191" s="81">
        <v>1</v>
      </c>
      <c r="J191" s="81">
        <v>3</v>
      </c>
      <c r="K191" s="81"/>
      <c r="L191" s="81">
        <v>1</v>
      </c>
      <c r="M191" s="85">
        <v>1</v>
      </c>
      <c r="N191" s="81">
        <v>2</v>
      </c>
      <c r="O191" s="81">
        <v>1</v>
      </c>
      <c r="P191" s="81"/>
      <c r="Q191" s="81">
        <v>2</v>
      </c>
      <c r="R191" s="81">
        <v>2</v>
      </c>
      <c r="S191" s="84">
        <v>1</v>
      </c>
      <c r="T191" s="84">
        <v>1</v>
      </c>
      <c r="U191" s="84">
        <v>2</v>
      </c>
      <c r="V191" s="84">
        <v>1</v>
      </c>
      <c r="W191" s="84">
        <v>3</v>
      </c>
      <c r="X191" s="84">
        <v>1</v>
      </c>
      <c r="Y191" s="84">
        <v>1</v>
      </c>
      <c r="Z191" s="84">
        <v>1</v>
      </c>
      <c r="AA191" s="85">
        <v>1</v>
      </c>
      <c r="AB191" s="81">
        <v>2</v>
      </c>
      <c r="AC191" s="84">
        <v>2</v>
      </c>
    </row>
    <row r="192" spans="1:29">
      <c r="A192" s="82">
        <f t="shared" si="8"/>
        <v>2021</v>
      </c>
      <c r="B192" s="82">
        <f t="shared" si="9"/>
        <v>7</v>
      </c>
      <c r="C192" s="82">
        <f t="shared" si="10"/>
        <v>8</v>
      </c>
      <c r="D192" s="105">
        <v>44385</v>
      </c>
      <c r="E192" s="82" t="str">
        <f t="shared" si="11"/>
        <v>czw</v>
      </c>
      <c r="F192" s="81">
        <v>1</v>
      </c>
      <c r="G192" s="81">
        <v>1</v>
      </c>
      <c r="H192" s="81">
        <v>1</v>
      </c>
      <c r="I192" s="81">
        <v>1</v>
      </c>
      <c r="J192" s="81">
        <v>3</v>
      </c>
      <c r="K192" s="81"/>
      <c r="L192" s="81">
        <v>2</v>
      </c>
      <c r="M192" s="85">
        <v>1</v>
      </c>
      <c r="N192" s="81">
        <v>2</v>
      </c>
      <c r="O192" s="81">
        <v>1</v>
      </c>
      <c r="P192" s="81"/>
      <c r="Q192" s="81">
        <v>2</v>
      </c>
      <c r="R192" s="81">
        <v>1</v>
      </c>
      <c r="S192" s="84">
        <v>1</v>
      </c>
      <c r="T192" s="84">
        <v>1</v>
      </c>
      <c r="U192" s="84">
        <v>1</v>
      </c>
      <c r="V192" s="84">
        <v>1</v>
      </c>
      <c r="W192" s="84">
        <v>3</v>
      </c>
      <c r="X192" s="84">
        <v>1</v>
      </c>
      <c r="Y192" s="84">
        <v>1</v>
      </c>
      <c r="Z192" s="84">
        <v>1</v>
      </c>
      <c r="AA192" s="85">
        <v>1</v>
      </c>
      <c r="AB192" s="81">
        <v>2</v>
      </c>
      <c r="AC192" s="81">
        <v>1</v>
      </c>
    </row>
    <row r="193" spans="1:29">
      <c r="A193" s="82">
        <f t="shared" si="8"/>
        <v>2021</v>
      </c>
      <c r="B193" s="82">
        <f t="shared" si="9"/>
        <v>7</v>
      </c>
      <c r="C193" s="82">
        <f t="shared" si="10"/>
        <v>9</v>
      </c>
      <c r="D193" s="105">
        <v>44386</v>
      </c>
      <c r="E193" s="82" t="str">
        <f t="shared" si="11"/>
        <v>pia</v>
      </c>
      <c r="F193" s="109"/>
      <c r="G193" s="81">
        <v>1</v>
      </c>
      <c r="H193" s="81">
        <v>1</v>
      </c>
      <c r="I193" s="81">
        <v>1</v>
      </c>
      <c r="J193" s="81">
        <v>1</v>
      </c>
      <c r="K193" s="81"/>
      <c r="L193" s="81">
        <v>2</v>
      </c>
      <c r="M193" s="85">
        <v>1</v>
      </c>
      <c r="N193" s="81">
        <v>2</v>
      </c>
      <c r="O193" s="81">
        <v>1</v>
      </c>
      <c r="P193" s="81"/>
      <c r="Q193" s="81">
        <v>2</v>
      </c>
      <c r="R193" s="81">
        <v>1</v>
      </c>
      <c r="S193" s="84">
        <v>1</v>
      </c>
      <c r="T193" s="84">
        <v>2</v>
      </c>
      <c r="U193" s="84">
        <v>1</v>
      </c>
      <c r="V193" s="84">
        <v>2</v>
      </c>
      <c r="W193" s="84">
        <v>3</v>
      </c>
      <c r="X193" s="84">
        <v>1</v>
      </c>
      <c r="Y193" s="84">
        <v>2</v>
      </c>
      <c r="Z193" s="84">
        <v>1</v>
      </c>
      <c r="AA193" s="73">
        <v>3</v>
      </c>
      <c r="AB193" s="81">
        <v>2</v>
      </c>
      <c r="AC193" s="81">
        <v>1</v>
      </c>
    </row>
    <row r="194" spans="1:29">
      <c r="A194" s="82">
        <f t="shared" si="8"/>
        <v>2021</v>
      </c>
      <c r="B194" s="82">
        <f t="shared" si="9"/>
        <v>7</v>
      </c>
      <c r="C194" s="82">
        <f t="shared" si="10"/>
        <v>10</v>
      </c>
      <c r="D194" s="105">
        <v>44387</v>
      </c>
      <c r="E194" s="82" t="str">
        <f t="shared" si="11"/>
        <v>sob</v>
      </c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3"/>
      <c r="S194" s="84"/>
      <c r="T194" s="84"/>
      <c r="U194" s="84"/>
      <c r="V194" s="84"/>
      <c r="W194" s="84"/>
      <c r="X194" s="84"/>
      <c r="Y194" s="84"/>
      <c r="Z194" s="84"/>
      <c r="AA194" s="85"/>
      <c r="AB194" s="81"/>
      <c r="AC194" s="84"/>
    </row>
    <row r="195" spans="1:29">
      <c r="A195" s="82">
        <f t="shared" si="8"/>
        <v>2021</v>
      </c>
      <c r="B195" s="82">
        <f t="shared" si="9"/>
        <v>7</v>
      </c>
      <c r="C195" s="82">
        <f t="shared" si="10"/>
        <v>11</v>
      </c>
      <c r="D195" s="105">
        <v>44388</v>
      </c>
      <c r="E195" s="82" t="str">
        <f t="shared" si="11"/>
        <v>nie</v>
      </c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3"/>
      <c r="S195" s="84"/>
      <c r="T195" s="84"/>
      <c r="U195" s="84"/>
      <c r="V195" s="84"/>
      <c r="W195" s="84"/>
      <c r="X195" s="84"/>
      <c r="Y195" s="84"/>
      <c r="Z195" s="84"/>
      <c r="AA195" s="85"/>
      <c r="AB195" s="81"/>
      <c r="AC195" s="84"/>
    </row>
    <row r="196" spans="1:29">
      <c r="A196" s="82">
        <f t="shared" ref="A196:A259" si="12">YEAR(D196)</f>
        <v>2021</v>
      </c>
      <c r="B196" s="82">
        <f t="shared" ref="B196:B259" si="13">MONTH(D196)</f>
        <v>7</v>
      </c>
      <c r="C196" s="82">
        <f t="shared" ref="C196:C259" si="14">DAY(D196)</f>
        <v>12</v>
      </c>
      <c r="D196" s="105">
        <v>44389</v>
      </c>
      <c r="E196" s="82" t="str">
        <f t="shared" si="11"/>
        <v>pon</v>
      </c>
      <c r="F196" s="109"/>
      <c r="G196" s="81">
        <v>2</v>
      </c>
      <c r="H196" s="81">
        <v>2</v>
      </c>
      <c r="I196" s="81">
        <v>1</v>
      </c>
      <c r="J196" s="81">
        <v>1</v>
      </c>
      <c r="K196" s="81"/>
      <c r="L196" s="81">
        <v>1</v>
      </c>
      <c r="M196" s="85">
        <v>1</v>
      </c>
      <c r="N196" s="81">
        <v>2</v>
      </c>
      <c r="O196" s="81">
        <v>1</v>
      </c>
      <c r="P196" s="81"/>
      <c r="Q196" s="81">
        <v>2</v>
      </c>
      <c r="R196" s="124" t="s">
        <v>175</v>
      </c>
      <c r="S196" s="84">
        <v>2</v>
      </c>
      <c r="T196" s="84">
        <v>3</v>
      </c>
      <c r="U196" s="84">
        <v>2</v>
      </c>
      <c r="V196" s="84">
        <v>1</v>
      </c>
      <c r="W196" s="84">
        <v>2</v>
      </c>
      <c r="X196" s="84">
        <v>1</v>
      </c>
      <c r="Y196" s="84">
        <v>1</v>
      </c>
      <c r="Z196" s="84">
        <v>1</v>
      </c>
      <c r="AA196" s="73">
        <v>3</v>
      </c>
      <c r="AB196" s="81">
        <v>2</v>
      </c>
      <c r="AC196" s="84">
        <v>2</v>
      </c>
    </row>
    <row r="197" spans="1:29">
      <c r="A197" s="82">
        <f t="shared" si="12"/>
        <v>2021</v>
      </c>
      <c r="B197" s="82">
        <f t="shared" si="13"/>
        <v>7</v>
      </c>
      <c r="C197" s="82">
        <f t="shared" si="14"/>
        <v>13</v>
      </c>
      <c r="D197" s="105">
        <v>44390</v>
      </c>
      <c r="E197" s="82" t="str">
        <f t="shared" ref="E197:E260" si="15">IF(WEEKDAY(D197)=1,"nie",IF(WEEKDAY(D197)=2,"pon",IF(WEEKDAY(D197)=3,"wt",IF(WEEKDAY(D197)=4,"śr",IF(WEEKDAY(D197)=5,"czw",IF(WEEKDAY(D197)=6,"pia",IF(WEEKDAY(D197)=7,"sob","blad")))))))</f>
        <v>wt</v>
      </c>
      <c r="F197" s="81"/>
      <c r="G197" s="81">
        <v>1</v>
      </c>
      <c r="H197" s="81">
        <v>2</v>
      </c>
      <c r="I197" s="81">
        <v>1</v>
      </c>
      <c r="J197" s="81">
        <v>1</v>
      </c>
      <c r="K197" s="81"/>
      <c r="L197" s="81">
        <v>1</v>
      </c>
      <c r="M197" s="85">
        <v>1</v>
      </c>
      <c r="N197" s="81">
        <v>2</v>
      </c>
      <c r="O197" s="81">
        <v>1</v>
      </c>
      <c r="P197" s="81"/>
      <c r="Q197" s="81">
        <v>1</v>
      </c>
      <c r="R197" s="81">
        <v>1</v>
      </c>
      <c r="S197" s="84">
        <v>2</v>
      </c>
      <c r="T197" s="84">
        <v>3</v>
      </c>
      <c r="U197" s="84">
        <v>2</v>
      </c>
      <c r="V197" s="84">
        <v>1</v>
      </c>
      <c r="W197" s="84">
        <v>2</v>
      </c>
      <c r="X197" s="84">
        <v>1</v>
      </c>
      <c r="Y197" s="84">
        <v>1</v>
      </c>
      <c r="Z197" s="84">
        <v>1</v>
      </c>
      <c r="AA197" s="85">
        <v>1</v>
      </c>
      <c r="AB197" s="81">
        <v>2</v>
      </c>
      <c r="AC197" s="84">
        <v>2</v>
      </c>
    </row>
    <row r="198" spans="1:29">
      <c r="A198" s="82">
        <f t="shared" si="12"/>
        <v>2021</v>
      </c>
      <c r="B198" s="82">
        <f t="shared" si="13"/>
        <v>7</v>
      </c>
      <c r="C198" s="82">
        <f t="shared" si="14"/>
        <v>14</v>
      </c>
      <c r="D198" s="105">
        <v>44391</v>
      </c>
      <c r="E198" s="82" t="str">
        <f t="shared" si="15"/>
        <v>śr</v>
      </c>
      <c r="F198" s="81"/>
      <c r="G198" s="81">
        <v>1</v>
      </c>
      <c r="H198" s="81">
        <v>2</v>
      </c>
      <c r="I198" s="81">
        <v>1</v>
      </c>
      <c r="J198" s="81">
        <v>1</v>
      </c>
      <c r="K198" s="81"/>
      <c r="L198" s="81">
        <v>1</v>
      </c>
      <c r="M198" s="85">
        <v>1</v>
      </c>
      <c r="N198" s="81">
        <v>2</v>
      </c>
      <c r="O198" s="81">
        <v>1</v>
      </c>
      <c r="P198" s="81"/>
      <c r="Q198" s="81">
        <v>1</v>
      </c>
      <c r="R198" s="81">
        <v>1</v>
      </c>
      <c r="S198" s="84">
        <v>2</v>
      </c>
      <c r="T198" s="84">
        <v>3</v>
      </c>
      <c r="U198" s="84">
        <v>2</v>
      </c>
      <c r="V198" s="84">
        <v>1</v>
      </c>
      <c r="W198" s="84">
        <v>2</v>
      </c>
      <c r="X198" s="84">
        <v>1</v>
      </c>
      <c r="Y198" s="84">
        <v>1</v>
      </c>
      <c r="Z198" s="84">
        <v>1</v>
      </c>
      <c r="AA198" s="85">
        <v>1</v>
      </c>
      <c r="AB198" s="81">
        <v>2</v>
      </c>
      <c r="AC198" s="84">
        <v>2</v>
      </c>
    </row>
    <row r="199" spans="1:29">
      <c r="A199" s="82">
        <f t="shared" si="12"/>
        <v>2021</v>
      </c>
      <c r="B199" s="82">
        <f t="shared" si="13"/>
        <v>7</v>
      </c>
      <c r="C199" s="82">
        <f t="shared" si="14"/>
        <v>15</v>
      </c>
      <c r="D199" s="105">
        <v>44392</v>
      </c>
      <c r="E199" s="82" t="str">
        <f t="shared" si="15"/>
        <v>czw</v>
      </c>
      <c r="F199" s="81"/>
      <c r="G199" s="81">
        <v>1</v>
      </c>
      <c r="H199" s="81">
        <v>2</v>
      </c>
      <c r="I199" s="81">
        <v>1</v>
      </c>
      <c r="J199" s="81">
        <v>1</v>
      </c>
      <c r="K199" s="81"/>
      <c r="L199" s="81">
        <v>1</v>
      </c>
      <c r="M199" s="85">
        <v>1</v>
      </c>
      <c r="N199" s="81">
        <v>2</v>
      </c>
      <c r="O199" s="81">
        <v>1</v>
      </c>
      <c r="P199" s="81"/>
      <c r="Q199" s="81">
        <v>1</v>
      </c>
      <c r="R199" s="81">
        <v>1</v>
      </c>
      <c r="S199" s="84">
        <v>2</v>
      </c>
      <c r="T199" s="84">
        <v>3</v>
      </c>
      <c r="U199" s="84">
        <v>2</v>
      </c>
      <c r="V199" s="84">
        <v>1</v>
      </c>
      <c r="W199" s="84">
        <v>2</v>
      </c>
      <c r="X199" s="84">
        <v>1</v>
      </c>
      <c r="Y199" s="84">
        <v>2</v>
      </c>
      <c r="Z199" s="84">
        <v>1</v>
      </c>
      <c r="AA199" s="85">
        <v>1</v>
      </c>
      <c r="AB199" s="81">
        <v>2</v>
      </c>
      <c r="AC199" s="84">
        <v>2</v>
      </c>
    </row>
    <row r="200" spans="1:29">
      <c r="A200" s="82">
        <f t="shared" si="12"/>
        <v>2021</v>
      </c>
      <c r="B200" s="82">
        <f t="shared" si="13"/>
        <v>7</v>
      </c>
      <c r="C200" s="82">
        <f t="shared" si="14"/>
        <v>16</v>
      </c>
      <c r="D200" s="105">
        <v>44393</v>
      </c>
      <c r="E200" s="82" t="str">
        <f t="shared" si="15"/>
        <v>pia</v>
      </c>
      <c r="F200" s="109"/>
      <c r="G200" s="81">
        <v>1</v>
      </c>
      <c r="H200" s="81">
        <v>2</v>
      </c>
      <c r="I200" s="81">
        <v>1</v>
      </c>
      <c r="J200" s="81">
        <v>1</v>
      </c>
      <c r="K200" s="81"/>
      <c r="L200" s="81">
        <v>3</v>
      </c>
      <c r="M200" s="81">
        <v>3</v>
      </c>
      <c r="N200" s="81">
        <v>2</v>
      </c>
      <c r="O200" s="81">
        <v>2</v>
      </c>
      <c r="P200" s="81"/>
      <c r="Q200" s="81">
        <v>1</v>
      </c>
      <c r="R200" s="81">
        <v>1</v>
      </c>
      <c r="S200" s="84">
        <v>1</v>
      </c>
      <c r="T200" s="84">
        <v>3</v>
      </c>
      <c r="U200" s="84">
        <v>2</v>
      </c>
      <c r="V200" s="84">
        <v>1</v>
      </c>
      <c r="W200" s="84">
        <v>1</v>
      </c>
      <c r="X200" s="84">
        <v>1</v>
      </c>
      <c r="Y200" s="84">
        <v>2</v>
      </c>
      <c r="Z200" s="84">
        <v>1</v>
      </c>
      <c r="AA200" s="85">
        <v>1</v>
      </c>
      <c r="AB200" s="81">
        <v>2</v>
      </c>
      <c r="AC200" s="84">
        <v>2</v>
      </c>
    </row>
    <row r="201" spans="1:29">
      <c r="A201" s="82">
        <f t="shared" si="12"/>
        <v>2021</v>
      </c>
      <c r="B201" s="82">
        <f t="shared" si="13"/>
        <v>7</v>
      </c>
      <c r="C201" s="82">
        <f t="shared" si="14"/>
        <v>17</v>
      </c>
      <c r="D201" s="105">
        <v>44394</v>
      </c>
      <c r="E201" s="82" t="str">
        <f t="shared" si="15"/>
        <v>sob</v>
      </c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3"/>
      <c r="S201" s="84"/>
      <c r="T201" s="84"/>
      <c r="U201" s="84"/>
      <c r="V201" s="84"/>
      <c r="W201" s="84"/>
      <c r="X201" s="84"/>
      <c r="Y201" s="84"/>
      <c r="Z201" s="84"/>
      <c r="AA201" s="85"/>
      <c r="AB201" s="81"/>
      <c r="AC201" s="84"/>
    </row>
    <row r="202" spans="1:29">
      <c r="A202" s="82">
        <f t="shared" si="12"/>
        <v>2021</v>
      </c>
      <c r="B202" s="82">
        <f t="shared" si="13"/>
        <v>7</v>
      </c>
      <c r="C202" s="82">
        <f t="shared" si="14"/>
        <v>18</v>
      </c>
      <c r="D202" s="105">
        <v>44395</v>
      </c>
      <c r="E202" s="82" t="str">
        <f t="shared" si="15"/>
        <v>nie</v>
      </c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3"/>
      <c r="S202" s="84"/>
      <c r="T202" s="84"/>
      <c r="U202" s="84"/>
      <c r="V202" s="84"/>
      <c r="W202" s="84"/>
      <c r="X202" s="84"/>
      <c r="Y202" s="84"/>
      <c r="Z202" s="84"/>
      <c r="AA202" s="85"/>
      <c r="AB202" s="81"/>
      <c r="AC202" s="84"/>
    </row>
    <row r="203" spans="1:29">
      <c r="A203" s="82">
        <f t="shared" si="12"/>
        <v>2021</v>
      </c>
      <c r="B203" s="82">
        <f t="shared" si="13"/>
        <v>7</v>
      </c>
      <c r="C203" s="82">
        <f t="shared" si="14"/>
        <v>19</v>
      </c>
      <c r="D203" s="105">
        <v>44396</v>
      </c>
      <c r="E203" s="82" t="str">
        <f t="shared" si="15"/>
        <v>pon</v>
      </c>
      <c r="F203" s="81"/>
      <c r="G203" s="81">
        <v>1</v>
      </c>
      <c r="H203" s="81">
        <v>2</v>
      </c>
      <c r="I203" s="81">
        <v>1</v>
      </c>
      <c r="J203" s="81">
        <v>1</v>
      </c>
      <c r="K203" s="81"/>
      <c r="L203" s="81">
        <v>1</v>
      </c>
      <c r="M203" s="85">
        <v>1</v>
      </c>
      <c r="N203" s="81">
        <v>2</v>
      </c>
      <c r="O203" s="81">
        <v>3</v>
      </c>
      <c r="P203" s="81"/>
      <c r="Q203" s="81">
        <v>1</v>
      </c>
      <c r="R203" s="81">
        <v>1</v>
      </c>
      <c r="S203" s="84">
        <v>3</v>
      </c>
      <c r="T203" s="84">
        <v>3</v>
      </c>
      <c r="U203" s="84">
        <v>1</v>
      </c>
      <c r="V203" s="84">
        <v>2</v>
      </c>
      <c r="W203" s="84">
        <v>2</v>
      </c>
      <c r="X203" s="84">
        <v>1</v>
      </c>
      <c r="Y203" s="84">
        <v>1</v>
      </c>
      <c r="Z203" s="84">
        <v>1</v>
      </c>
      <c r="AA203" s="85">
        <v>1</v>
      </c>
      <c r="AB203" s="81">
        <v>2</v>
      </c>
      <c r="AC203" s="84">
        <v>2</v>
      </c>
    </row>
    <row r="204" spans="1:29">
      <c r="A204" s="82">
        <f t="shared" si="12"/>
        <v>2021</v>
      </c>
      <c r="B204" s="82">
        <f t="shared" si="13"/>
        <v>7</v>
      </c>
      <c r="C204" s="82">
        <f t="shared" si="14"/>
        <v>20</v>
      </c>
      <c r="D204" s="105">
        <v>44397</v>
      </c>
      <c r="E204" s="82" t="str">
        <f t="shared" si="15"/>
        <v>wt</v>
      </c>
      <c r="F204" s="81"/>
      <c r="G204" s="81">
        <v>1</v>
      </c>
      <c r="H204" s="81">
        <v>2</v>
      </c>
      <c r="I204" s="81">
        <v>1</v>
      </c>
      <c r="J204" s="81">
        <v>1</v>
      </c>
      <c r="K204" s="81"/>
      <c r="L204" s="81">
        <v>1</v>
      </c>
      <c r="M204" s="85">
        <v>1</v>
      </c>
      <c r="N204" s="81">
        <v>2</v>
      </c>
      <c r="O204" s="81">
        <v>1</v>
      </c>
      <c r="P204" s="81"/>
      <c r="Q204" s="81">
        <v>1</v>
      </c>
      <c r="R204" s="81">
        <v>1</v>
      </c>
      <c r="S204" s="84">
        <v>3</v>
      </c>
      <c r="T204" s="84">
        <v>3</v>
      </c>
      <c r="U204" s="84">
        <v>1</v>
      </c>
      <c r="V204" s="84">
        <v>1</v>
      </c>
      <c r="W204" s="84">
        <v>2</v>
      </c>
      <c r="X204" s="84">
        <v>1</v>
      </c>
      <c r="Y204" s="84">
        <v>1</v>
      </c>
      <c r="Z204" s="84">
        <v>1</v>
      </c>
      <c r="AA204" s="85">
        <v>1</v>
      </c>
      <c r="AB204" s="81">
        <v>2</v>
      </c>
      <c r="AC204" s="84">
        <v>2</v>
      </c>
    </row>
    <row r="205" spans="1:29">
      <c r="A205" s="82">
        <f t="shared" si="12"/>
        <v>2021</v>
      </c>
      <c r="B205" s="82">
        <f t="shared" si="13"/>
        <v>7</v>
      </c>
      <c r="C205" s="82">
        <f t="shared" si="14"/>
        <v>21</v>
      </c>
      <c r="D205" s="105">
        <v>44398</v>
      </c>
      <c r="E205" s="82" t="str">
        <f t="shared" si="15"/>
        <v>śr</v>
      </c>
      <c r="F205" s="81"/>
      <c r="G205" s="81">
        <v>1</v>
      </c>
      <c r="H205" s="81">
        <v>2</v>
      </c>
      <c r="I205" s="81">
        <v>1</v>
      </c>
      <c r="J205" s="81">
        <v>1</v>
      </c>
      <c r="K205" s="81"/>
      <c r="L205" s="81">
        <v>1</v>
      </c>
      <c r="M205" s="85">
        <v>1</v>
      </c>
      <c r="N205" s="81">
        <v>3</v>
      </c>
      <c r="O205" s="81">
        <v>2</v>
      </c>
      <c r="P205" s="81"/>
      <c r="Q205" s="81">
        <v>1</v>
      </c>
      <c r="R205" s="81">
        <v>1</v>
      </c>
      <c r="S205" s="84">
        <v>3</v>
      </c>
      <c r="T205" s="84">
        <v>3</v>
      </c>
      <c r="U205" s="84">
        <v>1</v>
      </c>
      <c r="V205" s="84">
        <v>1</v>
      </c>
      <c r="W205" s="84">
        <v>2</v>
      </c>
      <c r="X205" s="84">
        <v>1</v>
      </c>
      <c r="Y205" s="84">
        <v>1</v>
      </c>
      <c r="Z205" s="84">
        <v>1</v>
      </c>
      <c r="AA205" s="85">
        <v>1</v>
      </c>
      <c r="AB205" s="81">
        <v>2</v>
      </c>
      <c r="AC205" s="84">
        <v>2</v>
      </c>
    </row>
    <row r="206" spans="1:29">
      <c r="A206" s="82">
        <f t="shared" si="12"/>
        <v>2021</v>
      </c>
      <c r="B206" s="82">
        <f t="shared" si="13"/>
        <v>7</v>
      </c>
      <c r="C206" s="82">
        <f t="shared" si="14"/>
        <v>22</v>
      </c>
      <c r="D206" s="105">
        <v>44399</v>
      </c>
      <c r="E206" s="82" t="str">
        <f t="shared" si="15"/>
        <v>czw</v>
      </c>
      <c r="F206" s="81"/>
      <c r="G206" s="81">
        <v>1</v>
      </c>
      <c r="H206" s="81">
        <v>2</v>
      </c>
      <c r="I206" s="81">
        <v>1</v>
      </c>
      <c r="J206" s="81">
        <v>1</v>
      </c>
      <c r="K206" s="81"/>
      <c r="L206" s="81">
        <v>1</v>
      </c>
      <c r="M206" s="85">
        <v>1</v>
      </c>
      <c r="N206" s="81">
        <v>2</v>
      </c>
      <c r="O206" s="81">
        <v>2</v>
      </c>
      <c r="P206" s="81"/>
      <c r="Q206" s="81">
        <v>1</v>
      </c>
      <c r="R206" s="81">
        <v>1</v>
      </c>
      <c r="S206" s="84">
        <v>3</v>
      </c>
      <c r="T206" s="84">
        <v>3</v>
      </c>
      <c r="U206" s="84">
        <v>2</v>
      </c>
      <c r="V206" s="84">
        <v>1</v>
      </c>
      <c r="W206" s="84">
        <v>2</v>
      </c>
      <c r="X206" s="84">
        <v>1</v>
      </c>
      <c r="Y206" s="84">
        <v>2</v>
      </c>
      <c r="Z206" s="84">
        <v>1</v>
      </c>
      <c r="AA206" s="85">
        <v>1</v>
      </c>
      <c r="AB206" s="81">
        <v>2</v>
      </c>
      <c r="AC206" s="84">
        <v>2</v>
      </c>
    </row>
    <row r="207" spans="1:29">
      <c r="A207" s="82">
        <f t="shared" si="12"/>
        <v>2021</v>
      </c>
      <c r="B207" s="82">
        <f t="shared" si="13"/>
        <v>7</v>
      </c>
      <c r="C207" s="82">
        <f t="shared" si="14"/>
        <v>23</v>
      </c>
      <c r="D207" s="105">
        <v>44400</v>
      </c>
      <c r="E207" s="82" t="str">
        <f t="shared" si="15"/>
        <v>pia</v>
      </c>
      <c r="F207" s="81"/>
      <c r="G207" s="81">
        <v>1</v>
      </c>
      <c r="H207" s="81">
        <v>2</v>
      </c>
      <c r="I207" s="81">
        <v>1</v>
      </c>
      <c r="J207" s="81">
        <v>1</v>
      </c>
      <c r="K207" s="81"/>
      <c r="L207" s="81">
        <v>3</v>
      </c>
      <c r="M207" s="85">
        <v>1</v>
      </c>
      <c r="N207" s="81">
        <v>2</v>
      </c>
      <c r="O207" s="81">
        <v>2</v>
      </c>
      <c r="P207" s="81"/>
      <c r="Q207" s="81">
        <v>1</v>
      </c>
      <c r="R207" s="81">
        <v>1</v>
      </c>
      <c r="S207" s="84">
        <v>3</v>
      </c>
      <c r="T207" s="84">
        <v>3</v>
      </c>
      <c r="U207" s="84">
        <v>2</v>
      </c>
      <c r="V207" s="84">
        <v>1</v>
      </c>
      <c r="W207" s="84">
        <v>1</v>
      </c>
      <c r="X207" s="84">
        <v>1</v>
      </c>
      <c r="Y207" s="84">
        <v>2</v>
      </c>
      <c r="Z207" s="84">
        <v>1</v>
      </c>
      <c r="AA207" s="85">
        <v>1</v>
      </c>
      <c r="AB207" s="81">
        <v>2</v>
      </c>
      <c r="AC207" s="84">
        <v>2</v>
      </c>
    </row>
    <row r="208" spans="1:29">
      <c r="A208" s="82">
        <f t="shared" si="12"/>
        <v>2021</v>
      </c>
      <c r="B208" s="82">
        <f t="shared" si="13"/>
        <v>7</v>
      </c>
      <c r="C208" s="82">
        <f t="shared" si="14"/>
        <v>24</v>
      </c>
      <c r="D208" s="105">
        <v>44401</v>
      </c>
      <c r="E208" s="82" t="str">
        <f t="shared" si="15"/>
        <v>sob</v>
      </c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3"/>
      <c r="S208" s="84"/>
      <c r="T208" s="84"/>
      <c r="U208" s="84"/>
      <c r="V208" s="84"/>
      <c r="W208" s="84"/>
      <c r="X208" s="84"/>
      <c r="Y208" s="84"/>
      <c r="Z208" s="84"/>
      <c r="AA208" s="85"/>
      <c r="AB208" s="81"/>
      <c r="AC208" s="84"/>
    </row>
    <row r="209" spans="1:29">
      <c r="A209" s="82">
        <f t="shared" si="12"/>
        <v>2021</v>
      </c>
      <c r="B209" s="82">
        <f t="shared" si="13"/>
        <v>7</v>
      </c>
      <c r="C209" s="82">
        <f t="shared" si="14"/>
        <v>25</v>
      </c>
      <c r="D209" s="105">
        <v>44402</v>
      </c>
      <c r="E209" s="82" t="str">
        <f t="shared" si="15"/>
        <v>nie</v>
      </c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3"/>
      <c r="S209" s="84"/>
      <c r="T209" s="84"/>
      <c r="U209" s="84"/>
      <c r="V209" s="84"/>
      <c r="W209" s="84"/>
      <c r="X209" s="84"/>
      <c r="Y209" s="84"/>
      <c r="Z209" s="84"/>
      <c r="AA209" s="85"/>
      <c r="AB209" s="81"/>
      <c r="AC209" s="84"/>
    </row>
    <row r="210" spans="1:29">
      <c r="A210" s="82">
        <f t="shared" si="12"/>
        <v>2021</v>
      </c>
      <c r="B210" s="82">
        <f t="shared" si="13"/>
        <v>7</v>
      </c>
      <c r="C210" s="82">
        <f t="shared" si="14"/>
        <v>26</v>
      </c>
      <c r="D210" s="105">
        <v>44403</v>
      </c>
      <c r="E210" s="82" t="str">
        <f t="shared" si="15"/>
        <v>pon</v>
      </c>
      <c r="F210" s="81"/>
      <c r="G210" s="81">
        <v>3</v>
      </c>
      <c r="H210" s="81">
        <v>2</v>
      </c>
      <c r="I210" s="81">
        <v>1</v>
      </c>
      <c r="J210" s="81">
        <v>1</v>
      </c>
      <c r="K210" s="81"/>
      <c r="L210" s="81">
        <v>1</v>
      </c>
      <c r="M210" s="81">
        <v>1</v>
      </c>
      <c r="N210" s="81">
        <v>1</v>
      </c>
      <c r="O210" s="81">
        <v>1</v>
      </c>
      <c r="P210" s="81"/>
      <c r="Q210" s="81">
        <v>3</v>
      </c>
      <c r="R210" s="81">
        <v>1</v>
      </c>
      <c r="S210" s="84">
        <v>3</v>
      </c>
      <c r="T210" s="84">
        <v>2</v>
      </c>
      <c r="U210" s="84">
        <v>3</v>
      </c>
      <c r="V210" s="84">
        <v>1</v>
      </c>
      <c r="W210" s="84">
        <v>2</v>
      </c>
      <c r="X210" s="84">
        <v>1</v>
      </c>
      <c r="Y210" s="84">
        <v>1</v>
      </c>
      <c r="Z210" s="84">
        <v>1</v>
      </c>
      <c r="AA210" s="85">
        <v>1</v>
      </c>
      <c r="AB210" s="81">
        <v>2</v>
      </c>
      <c r="AC210" s="84">
        <v>2</v>
      </c>
    </row>
    <row r="211" spans="1:29">
      <c r="A211" s="82">
        <f t="shared" si="12"/>
        <v>2021</v>
      </c>
      <c r="B211" s="82">
        <f t="shared" si="13"/>
        <v>7</v>
      </c>
      <c r="C211" s="82">
        <f t="shared" si="14"/>
        <v>27</v>
      </c>
      <c r="D211" s="105">
        <v>44404</v>
      </c>
      <c r="E211" s="82" t="str">
        <f t="shared" si="15"/>
        <v>wt</v>
      </c>
      <c r="F211" s="81"/>
      <c r="G211" s="81">
        <v>3</v>
      </c>
      <c r="H211" s="81">
        <v>2</v>
      </c>
      <c r="I211" s="81">
        <v>1</v>
      </c>
      <c r="J211" s="81">
        <v>1</v>
      </c>
      <c r="K211" s="81"/>
      <c r="L211" s="81">
        <v>1</v>
      </c>
      <c r="M211" s="81">
        <v>1</v>
      </c>
      <c r="N211" s="81">
        <v>1</v>
      </c>
      <c r="O211" s="81">
        <v>1</v>
      </c>
      <c r="P211" s="81"/>
      <c r="Q211" s="81">
        <v>3</v>
      </c>
      <c r="R211" s="81">
        <v>1</v>
      </c>
      <c r="S211" s="84">
        <v>3</v>
      </c>
      <c r="T211" s="84">
        <v>1</v>
      </c>
      <c r="U211" s="84">
        <v>2</v>
      </c>
      <c r="V211" s="84">
        <v>1</v>
      </c>
      <c r="W211" s="84">
        <v>2</v>
      </c>
      <c r="X211" s="84">
        <v>1</v>
      </c>
      <c r="Y211" s="84">
        <v>1</v>
      </c>
      <c r="Z211" s="84">
        <v>1</v>
      </c>
      <c r="AA211" s="85">
        <v>1</v>
      </c>
      <c r="AB211" s="81">
        <v>2</v>
      </c>
      <c r="AC211" s="84">
        <v>2</v>
      </c>
    </row>
    <row r="212" spans="1:29">
      <c r="A212" s="82">
        <f t="shared" si="12"/>
        <v>2021</v>
      </c>
      <c r="B212" s="82">
        <f t="shared" si="13"/>
        <v>7</v>
      </c>
      <c r="C212" s="82">
        <f t="shared" si="14"/>
        <v>28</v>
      </c>
      <c r="D212" s="105">
        <v>44405</v>
      </c>
      <c r="E212" s="82" t="str">
        <f t="shared" si="15"/>
        <v>śr</v>
      </c>
      <c r="F212" s="81"/>
      <c r="G212" s="81">
        <v>3</v>
      </c>
      <c r="H212" s="81">
        <v>2</v>
      </c>
      <c r="I212" s="81">
        <v>1</v>
      </c>
      <c r="J212" s="81">
        <v>1</v>
      </c>
      <c r="K212" s="81"/>
      <c r="L212" s="81">
        <v>2</v>
      </c>
      <c r="M212" s="81">
        <v>3</v>
      </c>
      <c r="N212" s="81">
        <v>1</v>
      </c>
      <c r="O212" s="81">
        <v>1</v>
      </c>
      <c r="P212" s="81"/>
      <c r="Q212" s="81">
        <v>3</v>
      </c>
      <c r="R212" s="81">
        <v>1</v>
      </c>
      <c r="S212" s="84">
        <v>3</v>
      </c>
      <c r="T212" s="84">
        <v>2</v>
      </c>
      <c r="U212" s="84">
        <v>2</v>
      </c>
      <c r="V212" s="84">
        <v>1</v>
      </c>
      <c r="W212" s="84">
        <v>2</v>
      </c>
      <c r="X212" s="84">
        <v>3</v>
      </c>
      <c r="Y212" s="84">
        <v>2</v>
      </c>
      <c r="Z212" s="84">
        <v>1</v>
      </c>
      <c r="AA212" s="85">
        <v>1</v>
      </c>
      <c r="AB212" s="81">
        <v>2</v>
      </c>
      <c r="AC212" s="84">
        <v>2</v>
      </c>
    </row>
    <row r="213" spans="1:29">
      <c r="A213" s="82">
        <f t="shared" si="12"/>
        <v>2021</v>
      </c>
      <c r="B213" s="82">
        <f t="shared" si="13"/>
        <v>7</v>
      </c>
      <c r="C213" s="82">
        <f t="shared" si="14"/>
        <v>29</v>
      </c>
      <c r="D213" s="105">
        <v>44406</v>
      </c>
      <c r="E213" s="82" t="str">
        <f t="shared" si="15"/>
        <v>czw</v>
      </c>
      <c r="F213" s="81"/>
      <c r="G213" s="81">
        <v>3</v>
      </c>
      <c r="H213" s="81">
        <v>2</v>
      </c>
      <c r="I213" s="81">
        <v>1</v>
      </c>
      <c r="J213" s="81">
        <v>1</v>
      </c>
      <c r="K213" s="81"/>
      <c r="L213" s="81">
        <v>1</v>
      </c>
      <c r="M213" s="81">
        <v>1</v>
      </c>
      <c r="N213" s="81">
        <v>1</v>
      </c>
      <c r="O213" s="81">
        <v>1</v>
      </c>
      <c r="P213" s="81"/>
      <c r="Q213" s="81">
        <v>3</v>
      </c>
      <c r="R213" s="81">
        <v>1</v>
      </c>
      <c r="S213" s="84">
        <v>3</v>
      </c>
      <c r="T213" s="84">
        <v>2</v>
      </c>
      <c r="U213" s="84">
        <v>2</v>
      </c>
      <c r="V213" s="84">
        <v>1</v>
      </c>
      <c r="W213" s="84">
        <v>2</v>
      </c>
      <c r="X213" s="84">
        <v>1</v>
      </c>
      <c r="Y213" s="84">
        <v>2</v>
      </c>
      <c r="Z213" s="84">
        <v>1</v>
      </c>
      <c r="AA213" s="85">
        <v>1</v>
      </c>
      <c r="AB213" s="81">
        <v>2</v>
      </c>
      <c r="AC213" s="84">
        <v>2</v>
      </c>
    </row>
    <row r="214" spans="1:29">
      <c r="A214" s="82">
        <f t="shared" si="12"/>
        <v>2021</v>
      </c>
      <c r="B214" s="82">
        <f t="shared" si="13"/>
        <v>7</v>
      </c>
      <c r="C214" s="82">
        <f t="shared" si="14"/>
        <v>30</v>
      </c>
      <c r="D214" s="105">
        <v>44407</v>
      </c>
      <c r="E214" s="82" t="str">
        <f t="shared" si="15"/>
        <v>pia</v>
      </c>
      <c r="F214" s="81"/>
      <c r="G214" s="81">
        <v>3</v>
      </c>
      <c r="H214" s="81">
        <v>2</v>
      </c>
      <c r="I214" s="81">
        <v>1</v>
      </c>
      <c r="J214" s="81">
        <v>1</v>
      </c>
      <c r="K214" s="81"/>
      <c r="L214" s="81">
        <v>1</v>
      </c>
      <c r="M214" s="81">
        <v>1</v>
      </c>
      <c r="N214" s="81">
        <v>1</v>
      </c>
      <c r="O214" s="81">
        <v>2</v>
      </c>
      <c r="P214" s="81"/>
      <c r="Q214" s="81">
        <v>3</v>
      </c>
      <c r="R214" s="81">
        <v>1</v>
      </c>
      <c r="S214" s="84">
        <v>3</v>
      </c>
      <c r="T214" s="84">
        <v>1</v>
      </c>
      <c r="U214" s="84">
        <v>2</v>
      </c>
      <c r="V214" s="84">
        <v>1</v>
      </c>
      <c r="W214" s="84">
        <v>1</v>
      </c>
      <c r="X214" s="84">
        <v>1</v>
      </c>
      <c r="Y214" s="84">
        <v>1</v>
      </c>
      <c r="Z214" s="84">
        <v>2</v>
      </c>
      <c r="AA214" s="85">
        <v>1</v>
      </c>
      <c r="AB214" s="81">
        <v>2</v>
      </c>
      <c r="AC214" s="73">
        <v>3</v>
      </c>
    </row>
    <row r="215" spans="1:29">
      <c r="A215" s="82">
        <f t="shared" si="12"/>
        <v>2021</v>
      </c>
      <c r="B215" s="82">
        <f t="shared" si="13"/>
        <v>7</v>
      </c>
      <c r="C215" s="82">
        <f t="shared" si="14"/>
        <v>31</v>
      </c>
      <c r="D215" s="105">
        <v>44408</v>
      </c>
      <c r="E215" s="82" t="str">
        <f t="shared" si="15"/>
        <v>sob</v>
      </c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3"/>
      <c r="S215" s="84"/>
      <c r="T215" s="84"/>
      <c r="U215" s="84"/>
      <c r="V215" s="84"/>
      <c r="W215" s="84"/>
      <c r="X215" s="84"/>
      <c r="Y215" s="84"/>
      <c r="Z215" s="84"/>
      <c r="AA215" s="85"/>
      <c r="AB215" s="81"/>
      <c r="AC215" s="84"/>
    </row>
    <row r="216" spans="1:29">
      <c r="A216" s="82">
        <f t="shared" si="12"/>
        <v>2021</v>
      </c>
      <c r="B216" s="82">
        <f t="shared" si="13"/>
        <v>8</v>
      </c>
      <c r="C216" s="82">
        <f t="shared" si="14"/>
        <v>1</v>
      </c>
      <c r="D216" s="105">
        <v>44409</v>
      </c>
      <c r="E216" s="82" t="str">
        <f t="shared" si="15"/>
        <v>nie</v>
      </c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3"/>
      <c r="S216" s="84"/>
      <c r="T216" s="84"/>
      <c r="U216" s="84"/>
      <c r="V216" s="84"/>
      <c r="W216" s="84"/>
      <c r="X216" s="84"/>
      <c r="Y216" s="84"/>
      <c r="Z216" s="84"/>
      <c r="AA216" s="85"/>
      <c r="AB216" s="81"/>
      <c r="AC216" s="84"/>
    </row>
    <row r="217" spans="1:29">
      <c r="A217" s="82">
        <f t="shared" si="12"/>
        <v>2021</v>
      </c>
      <c r="B217" s="82">
        <f t="shared" si="13"/>
        <v>8</v>
      </c>
      <c r="C217" s="82">
        <f t="shared" si="14"/>
        <v>2</v>
      </c>
      <c r="D217" s="105">
        <v>44410</v>
      </c>
      <c r="E217" s="82" t="str">
        <f t="shared" si="15"/>
        <v>pon</v>
      </c>
      <c r="F217" s="109"/>
      <c r="G217" s="81">
        <v>3</v>
      </c>
      <c r="H217" s="81">
        <v>2</v>
      </c>
      <c r="I217" s="81">
        <v>1</v>
      </c>
      <c r="J217" s="81">
        <v>3</v>
      </c>
      <c r="K217" s="81"/>
      <c r="L217" s="81">
        <v>1</v>
      </c>
      <c r="M217" s="81">
        <v>3</v>
      </c>
      <c r="N217" s="81">
        <v>1</v>
      </c>
      <c r="O217" s="89">
        <v>1</v>
      </c>
      <c r="P217" s="89"/>
      <c r="Q217" s="81">
        <v>2</v>
      </c>
      <c r="R217" s="81">
        <v>3</v>
      </c>
      <c r="S217" s="84">
        <v>1</v>
      </c>
      <c r="T217" s="84">
        <v>1</v>
      </c>
      <c r="U217" s="81">
        <v>3</v>
      </c>
      <c r="V217" s="84">
        <v>1</v>
      </c>
      <c r="W217" s="84">
        <v>2</v>
      </c>
      <c r="X217" s="84">
        <v>3</v>
      </c>
      <c r="Y217" s="84">
        <v>1</v>
      </c>
      <c r="Z217" s="84">
        <v>1</v>
      </c>
      <c r="AA217" s="73">
        <v>3</v>
      </c>
      <c r="AB217" s="81">
        <v>2</v>
      </c>
      <c r="AC217" s="68">
        <v>2</v>
      </c>
    </row>
    <row r="218" spans="1:29">
      <c r="A218" s="82">
        <f t="shared" si="12"/>
        <v>2021</v>
      </c>
      <c r="B218" s="82">
        <f t="shared" si="13"/>
        <v>8</v>
      </c>
      <c r="C218" s="82">
        <f t="shared" si="14"/>
        <v>3</v>
      </c>
      <c r="D218" s="105">
        <v>44411</v>
      </c>
      <c r="E218" s="82" t="str">
        <f t="shared" si="15"/>
        <v>wt</v>
      </c>
      <c r="F218" s="81">
        <v>3</v>
      </c>
      <c r="G218" s="81">
        <v>3</v>
      </c>
      <c r="H218" s="81">
        <v>2</v>
      </c>
      <c r="I218" s="81">
        <v>1</v>
      </c>
      <c r="J218" s="81">
        <v>3</v>
      </c>
      <c r="K218" s="81"/>
      <c r="L218" s="81">
        <v>1</v>
      </c>
      <c r="M218" s="81">
        <v>1</v>
      </c>
      <c r="N218" s="81">
        <v>1</v>
      </c>
      <c r="O218" s="81">
        <v>1</v>
      </c>
      <c r="P218" s="81"/>
      <c r="Q218" s="81">
        <v>2</v>
      </c>
      <c r="R218" s="81">
        <v>3</v>
      </c>
      <c r="S218" s="84">
        <v>1</v>
      </c>
      <c r="T218" s="84">
        <v>2</v>
      </c>
      <c r="U218" s="81">
        <v>3</v>
      </c>
      <c r="V218" s="84">
        <v>1</v>
      </c>
      <c r="W218" s="84">
        <v>2</v>
      </c>
      <c r="X218" s="84">
        <v>3</v>
      </c>
      <c r="Y218" s="84">
        <v>1</v>
      </c>
      <c r="Z218" s="84">
        <v>1</v>
      </c>
      <c r="AA218" s="73">
        <v>3</v>
      </c>
      <c r="AB218" s="81">
        <v>2</v>
      </c>
      <c r="AC218" s="68">
        <v>2</v>
      </c>
    </row>
    <row r="219" spans="1:29">
      <c r="A219" s="82">
        <f t="shared" si="12"/>
        <v>2021</v>
      </c>
      <c r="B219" s="82">
        <f t="shared" si="13"/>
        <v>8</v>
      </c>
      <c r="C219" s="82">
        <f t="shared" si="14"/>
        <v>4</v>
      </c>
      <c r="D219" s="105">
        <v>44412</v>
      </c>
      <c r="E219" s="82" t="str">
        <f t="shared" si="15"/>
        <v>śr</v>
      </c>
      <c r="F219" s="81">
        <v>3</v>
      </c>
      <c r="G219" s="81">
        <v>3</v>
      </c>
      <c r="H219" s="81">
        <v>2</v>
      </c>
      <c r="I219" s="81">
        <v>1</v>
      </c>
      <c r="J219" s="81">
        <v>3</v>
      </c>
      <c r="K219" s="81"/>
      <c r="L219" s="81">
        <v>1</v>
      </c>
      <c r="M219" s="81">
        <v>1</v>
      </c>
      <c r="N219" s="81">
        <v>1</v>
      </c>
      <c r="O219" s="81">
        <v>1</v>
      </c>
      <c r="P219" s="81"/>
      <c r="Q219" s="81">
        <v>2</v>
      </c>
      <c r="R219" s="81">
        <v>3</v>
      </c>
      <c r="S219" s="84">
        <v>1</v>
      </c>
      <c r="T219" s="84">
        <v>2</v>
      </c>
      <c r="U219" s="81">
        <v>3</v>
      </c>
      <c r="V219" s="84">
        <v>1</v>
      </c>
      <c r="W219" s="84">
        <v>2</v>
      </c>
      <c r="X219" s="84">
        <v>3</v>
      </c>
      <c r="Y219" s="84">
        <v>1</v>
      </c>
      <c r="Z219" s="84">
        <v>2</v>
      </c>
      <c r="AA219" s="73">
        <v>3</v>
      </c>
      <c r="AB219" s="81">
        <v>2</v>
      </c>
      <c r="AC219" s="68">
        <v>2</v>
      </c>
    </row>
    <row r="220" spans="1:29">
      <c r="A220" s="82">
        <f t="shared" si="12"/>
        <v>2021</v>
      </c>
      <c r="B220" s="82">
        <f t="shared" si="13"/>
        <v>8</v>
      </c>
      <c r="C220" s="82">
        <f t="shared" si="14"/>
        <v>5</v>
      </c>
      <c r="D220" s="105">
        <v>44413</v>
      </c>
      <c r="E220" s="82" t="str">
        <f t="shared" si="15"/>
        <v>czw</v>
      </c>
      <c r="F220" s="81">
        <v>3</v>
      </c>
      <c r="G220" s="81">
        <v>3</v>
      </c>
      <c r="H220" s="81">
        <v>2</v>
      </c>
      <c r="I220" s="81">
        <v>1</v>
      </c>
      <c r="J220" s="81">
        <v>3</v>
      </c>
      <c r="K220" s="81"/>
      <c r="L220" s="81">
        <v>1</v>
      </c>
      <c r="M220" s="81">
        <v>1</v>
      </c>
      <c r="N220" s="81">
        <v>1</v>
      </c>
      <c r="O220" s="81">
        <v>1</v>
      </c>
      <c r="P220" s="81"/>
      <c r="Q220" s="81">
        <v>2</v>
      </c>
      <c r="R220" s="81">
        <v>3</v>
      </c>
      <c r="S220" s="84">
        <v>1</v>
      </c>
      <c r="T220" s="84">
        <v>2</v>
      </c>
      <c r="U220" s="81">
        <v>3</v>
      </c>
      <c r="V220" s="84">
        <v>1</v>
      </c>
      <c r="W220" s="84">
        <v>2</v>
      </c>
      <c r="X220" s="84">
        <v>3</v>
      </c>
      <c r="Y220" s="84">
        <v>1</v>
      </c>
      <c r="Z220" s="84">
        <v>2</v>
      </c>
      <c r="AA220" s="73">
        <v>3</v>
      </c>
      <c r="AB220" s="81">
        <v>2</v>
      </c>
      <c r="AC220" s="68">
        <v>2</v>
      </c>
    </row>
    <row r="221" spans="1:29">
      <c r="A221" s="82">
        <f t="shared" si="12"/>
        <v>2021</v>
      </c>
      <c r="B221" s="82">
        <f t="shared" si="13"/>
        <v>8</v>
      </c>
      <c r="C221" s="82">
        <f t="shared" si="14"/>
        <v>6</v>
      </c>
      <c r="D221" s="105">
        <v>44414</v>
      </c>
      <c r="E221" s="82" t="str">
        <f t="shared" si="15"/>
        <v>pia</v>
      </c>
      <c r="F221" s="109"/>
      <c r="G221" s="81">
        <v>3</v>
      </c>
      <c r="H221" s="81">
        <v>2</v>
      </c>
      <c r="I221" s="81">
        <v>1</v>
      </c>
      <c r="J221" s="81">
        <v>3</v>
      </c>
      <c r="K221" s="81"/>
      <c r="L221" s="81">
        <v>3</v>
      </c>
      <c r="M221" s="81">
        <v>1</v>
      </c>
      <c r="N221" s="81">
        <v>1</v>
      </c>
      <c r="O221" s="81">
        <v>2</v>
      </c>
      <c r="P221" s="81"/>
      <c r="Q221" s="81">
        <v>2</v>
      </c>
      <c r="R221" s="81">
        <v>3</v>
      </c>
      <c r="S221" s="84">
        <v>1</v>
      </c>
      <c r="T221" s="84">
        <v>1</v>
      </c>
      <c r="U221" s="81">
        <v>3</v>
      </c>
      <c r="V221" s="84">
        <v>2</v>
      </c>
      <c r="W221" s="84">
        <v>1</v>
      </c>
      <c r="X221" s="84">
        <v>3</v>
      </c>
      <c r="Y221" s="84">
        <v>1</v>
      </c>
      <c r="Z221" s="84">
        <v>2</v>
      </c>
      <c r="AA221" s="73">
        <v>3</v>
      </c>
      <c r="AB221" s="81">
        <v>2</v>
      </c>
      <c r="AC221" s="68">
        <v>2</v>
      </c>
    </row>
    <row r="222" spans="1:29">
      <c r="A222" s="82">
        <f t="shared" si="12"/>
        <v>2021</v>
      </c>
      <c r="B222" s="82">
        <f t="shared" si="13"/>
        <v>8</v>
      </c>
      <c r="C222" s="82">
        <f t="shared" si="14"/>
        <v>7</v>
      </c>
      <c r="D222" s="105">
        <v>44415</v>
      </c>
      <c r="E222" s="82" t="str">
        <f t="shared" si="15"/>
        <v>sob</v>
      </c>
      <c r="F222" s="81"/>
      <c r="G222" s="81"/>
      <c r="H222" s="81"/>
      <c r="I222" s="81"/>
      <c r="J222" s="81"/>
      <c r="K222" s="228" t="s">
        <v>176</v>
      </c>
      <c r="L222" s="81"/>
      <c r="M222" s="81"/>
      <c r="N222" s="81"/>
      <c r="O222" s="81"/>
      <c r="P222" s="81"/>
      <c r="Q222" s="81"/>
      <c r="R222" s="83"/>
      <c r="S222" s="84"/>
      <c r="T222" s="84"/>
      <c r="U222" s="84"/>
      <c r="V222" s="84"/>
      <c r="W222" s="84"/>
      <c r="X222" s="84"/>
      <c r="Y222" s="84"/>
      <c r="Z222" s="84"/>
      <c r="AA222" s="85"/>
      <c r="AB222" s="81"/>
      <c r="AC222" s="84"/>
    </row>
    <row r="223" spans="1:29">
      <c r="A223" s="82">
        <f t="shared" si="12"/>
        <v>2021</v>
      </c>
      <c r="B223" s="82">
        <f t="shared" si="13"/>
        <v>8</v>
      </c>
      <c r="C223" s="82">
        <f t="shared" si="14"/>
        <v>8</v>
      </c>
      <c r="D223" s="105">
        <v>44416</v>
      </c>
      <c r="E223" s="82" t="str">
        <f t="shared" si="15"/>
        <v>nie</v>
      </c>
      <c r="F223" s="81"/>
      <c r="G223" s="81"/>
      <c r="H223" s="81"/>
      <c r="I223" s="81"/>
      <c r="J223" s="81"/>
      <c r="K223" s="229"/>
      <c r="L223" s="81"/>
      <c r="M223" s="81"/>
      <c r="N223" s="81"/>
      <c r="O223" s="81"/>
      <c r="P223" s="81"/>
      <c r="Q223" s="81"/>
      <c r="R223" s="83"/>
      <c r="S223" s="84"/>
      <c r="T223" s="84"/>
      <c r="U223" s="84"/>
      <c r="V223" s="84"/>
      <c r="W223" s="84"/>
      <c r="X223" s="84"/>
      <c r="Y223" s="84"/>
      <c r="Z223" s="84"/>
      <c r="AA223" s="85"/>
      <c r="AB223" s="81"/>
      <c r="AC223" s="84"/>
    </row>
    <row r="224" spans="1:29">
      <c r="A224" s="82">
        <f t="shared" si="12"/>
        <v>2021</v>
      </c>
      <c r="B224" s="82">
        <f t="shared" si="13"/>
        <v>8</v>
      </c>
      <c r="C224" s="82">
        <f t="shared" si="14"/>
        <v>9</v>
      </c>
      <c r="D224" s="105">
        <v>44417</v>
      </c>
      <c r="E224" s="82" t="str">
        <f t="shared" si="15"/>
        <v>pon</v>
      </c>
      <c r="F224" s="109"/>
      <c r="G224" s="81">
        <v>1</v>
      </c>
      <c r="H224" s="81">
        <v>2</v>
      </c>
      <c r="I224" s="81">
        <v>1</v>
      </c>
      <c r="J224" s="81">
        <v>3</v>
      </c>
      <c r="K224" s="81">
        <v>1</v>
      </c>
      <c r="L224" s="81">
        <v>1</v>
      </c>
      <c r="M224" s="81">
        <v>3</v>
      </c>
      <c r="N224" s="81">
        <v>1</v>
      </c>
      <c r="O224" s="81">
        <v>3</v>
      </c>
      <c r="P224" s="81"/>
      <c r="Q224" s="81">
        <v>1</v>
      </c>
      <c r="R224" s="81">
        <v>3</v>
      </c>
      <c r="S224" s="84">
        <v>1</v>
      </c>
      <c r="T224" s="84">
        <v>2</v>
      </c>
      <c r="U224" s="81">
        <v>3</v>
      </c>
      <c r="V224" s="84">
        <v>1</v>
      </c>
      <c r="W224" s="84">
        <v>2</v>
      </c>
      <c r="X224" s="84">
        <v>3</v>
      </c>
      <c r="Y224" s="84">
        <v>1</v>
      </c>
      <c r="Z224" s="84">
        <v>1</v>
      </c>
      <c r="AA224" s="73">
        <v>3</v>
      </c>
      <c r="AB224" s="81">
        <v>2</v>
      </c>
      <c r="AC224" s="68">
        <v>2</v>
      </c>
    </row>
    <row r="225" spans="1:29">
      <c r="A225" s="82">
        <f t="shared" si="12"/>
        <v>2021</v>
      </c>
      <c r="B225" s="82">
        <f t="shared" si="13"/>
        <v>8</v>
      </c>
      <c r="C225" s="82">
        <f t="shared" si="14"/>
        <v>10</v>
      </c>
      <c r="D225" s="105">
        <v>44418</v>
      </c>
      <c r="E225" s="82" t="str">
        <f t="shared" si="15"/>
        <v>wt</v>
      </c>
      <c r="F225" s="81">
        <v>3</v>
      </c>
      <c r="G225" s="81">
        <v>1</v>
      </c>
      <c r="H225" s="81">
        <v>2</v>
      </c>
      <c r="I225" s="81">
        <v>1</v>
      </c>
      <c r="J225" s="81">
        <v>3</v>
      </c>
      <c r="K225" s="81">
        <v>1</v>
      </c>
      <c r="L225" s="81">
        <v>1</v>
      </c>
      <c r="M225" s="81">
        <v>3</v>
      </c>
      <c r="N225" s="81">
        <v>1</v>
      </c>
      <c r="O225" s="81">
        <v>3</v>
      </c>
      <c r="P225" s="81"/>
      <c r="Q225" s="81">
        <v>1</v>
      </c>
      <c r="R225" s="81">
        <v>3</v>
      </c>
      <c r="S225" s="84">
        <v>1</v>
      </c>
      <c r="T225" s="84">
        <v>1</v>
      </c>
      <c r="U225" s="81">
        <v>3</v>
      </c>
      <c r="V225" s="84">
        <v>1</v>
      </c>
      <c r="W225" s="84">
        <v>2</v>
      </c>
      <c r="X225" s="84">
        <v>3</v>
      </c>
      <c r="Y225" s="84">
        <v>1</v>
      </c>
      <c r="Z225" s="84">
        <v>1</v>
      </c>
      <c r="AA225" s="73">
        <v>3</v>
      </c>
      <c r="AB225" s="81">
        <v>2</v>
      </c>
      <c r="AC225" s="68">
        <v>2</v>
      </c>
    </row>
    <row r="226" spans="1:29">
      <c r="A226" s="82">
        <f t="shared" si="12"/>
        <v>2021</v>
      </c>
      <c r="B226" s="82">
        <f t="shared" si="13"/>
        <v>8</v>
      </c>
      <c r="C226" s="82">
        <f t="shared" si="14"/>
        <v>11</v>
      </c>
      <c r="D226" s="105">
        <v>44419</v>
      </c>
      <c r="E226" s="82" t="str">
        <f t="shared" si="15"/>
        <v>śr</v>
      </c>
      <c r="F226" s="81">
        <v>3</v>
      </c>
      <c r="G226" s="81">
        <v>1</v>
      </c>
      <c r="H226" s="81">
        <v>2</v>
      </c>
      <c r="I226" s="81">
        <v>1</v>
      </c>
      <c r="J226" s="81">
        <v>3</v>
      </c>
      <c r="K226" s="81">
        <v>1</v>
      </c>
      <c r="L226" s="81">
        <v>1</v>
      </c>
      <c r="M226" s="81">
        <v>3</v>
      </c>
      <c r="N226" s="81">
        <v>1</v>
      </c>
      <c r="O226" s="81">
        <v>3</v>
      </c>
      <c r="P226" s="81"/>
      <c r="Q226" s="81">
        <v>1</v>
      </c>
      <c r="R226" s="81">
        <v>3</v>
      </c>
      <c r="S226" s="84">
        <v>1</v>
      </c>
      <c r="T226" s="84">
        <v>2</v>
      </c>
      <c r="U226" s="81">
        <v>3</v>
      </c>
      <c r="V226" s="84">
        <v>1</v>
      </c>
      <c r="W226" s="84">
        <v>2</v>
      </c>
      <c r="X226" s="84">
        <v>3</v>
      </c>
      <c r="Y226" s="84">
        <v>2</v>
      </c>
      <c r="Z226" s="84">
        <v>1</v>
      </c>
      <c r="AA226" s="73">
        <v>3</v>
      </c>
      <c r="AB226" s="81">
        <v>2</v>
      </c>
      <c r="AC226" s="68">
        <v>2</v>
      </c>
    </row>
    <row r="227" spans="1:29">
      <c r="A227" s="82">
        <f t="shared" si="12"/>
        <v>2021</v>
      </c>
      <c r="B227" s="82">
        <f t="shared" si="13"/>
        <v>8</v>
      </c>
      <c r="C227" s="82">
        <f t="shared" si="14"/>
        <v>12</v>
      </c>
      <c r="D227" s="105">
        <v>44420</v>
      </c>
      <c r="E227" s="82" t="str">
        <f t="shared" si="15"/>
        <v>czw</v>
      </c>
      <c r="F227" s="81">
        <v>3</v>
      </c>
      <c r="G227" s="81">
        <v>1</v>
      </c>
      <c r="H227" s="81">
        <v>2</v>
      </c>
      <c r="I227" s="81">
        <v>1</v>
      </c>
      <c r="J227" s="81">
        <v>3</v>
      </c>
      <c r="K227" s="81">
        <v>1</v>
      </c>
      <c r="L227" s="81">
        <v>1</v>
      </c>
      <c r="M227" s="81" t="s">
        <v>177</v>
      </c>
      <c r="N227" s="81">
        <v>1</v>
      </c>
      <c r="O227" s="81">
        <v>3</v>
      </c>
      <c r="P227" s="81"/>
      <c r="Q227" s="81">
        <v>1</v>
      </c>
      <c r="R227" s="81">
        <v>3</v>
      </c>
      <c r="S227" s="84">
        <v>2</v>
      </c>
      <c r="T227" s="84">
        <v>1</v>
      </c>
      <c r="U227" s="81">
        <v>3</v>
      </c>
      <c r="V227" s="84">
        <v>1</v>
      </c>
      <c r="W227" s="84">
        <v>2</v>
      </c>
      <c r="X227" s="84">
        <v>3</v>
      </c>
      <c r="Y227" s="84">
        <v>2</v>
      </c>
      <c r="Z227" s="84">
        <v>1</v>
      </c>
      <c r="AA227" s="73">
        <v>3</v>
      </c>
      <c r="AB227" s="81">
        <v>2</v>
      </c>
      <c r="AC227" s="68">
        <v>2</v>
      </c>
    </row>
    <row r="228" spans="1:29">
      <c r="A228" s="82">
        <f t="shared" si="12"/>
        <v>2021</v>
      </c>
      <c r="B228" s="82">
        <f t="shared" si="13"/>
        <v>8</v>
      </c>
      <c r="C228" s="82">
        <f t="shared" si="14"/>
        <v>13</v>
      </c>
      <c r="D228" s="105">
        <v>44421</v>
      </c>
      <c r="E228" s="82" t="str">
        <f t="shared" si="15"/>
        <v>pia</v>
      </c>
      <c r="F228" s="109"/>
      <c r="G228" s="81">
        <v>1</v>
      </c>
      <c r="H228" s="81">
        <v>2</v>
      </c>
      <c r="I228" s="81">
        <v>3</v>
      </c>
      <c r="J228" s="81">
        <v>3</v>
      </c>
      <c r="K228" s="81">
        <v>1</v>
      </c>
      <c r="L228" s="81">
        <v>2</v>
      </c>
      <c r="M228" s="81" t="s">
        <v>177</v>
      </c>
      <c r="N228" s="81">
        <v>1</v>
      </c>
      <c r="O228" s="81">
        <v>3</v>
      </c>
      <c r="P228" s="81"/>
      <c r="Q228" s="81">
        <v>1</v>
      </c>
      <c r="R228" s="81">
        <v>3</v>
      </c>
      <c r="S228" s="84">
        <v>2</v>
      </c>
      <c r="T228" s="84">
        <v>2</v>
      </c>
      <c r="U228" s="81">
        <v>3</v>
      </c>
      <c r="V228" s="84">
        <v>1</v>
      </c>
      <c r="W228" s="84">
        <v>1</v>
      </c>
      <c r="X228" s="84">
        <v>3</v>
      </c>
      <c r="Y228" s="84">
        <v>1</v>
      </c>
      <c r="Z228" s="84">
        <v>1</v>
      </c>
      <c r="AA228" s="73">
        <v>3</v>
      </c>
      <c r="AB228" s="81">
        <v>2</v>
      </c>
      <c r="AC228" s="68">
        <v>2</v>
      </c>
    </row>
    <row r="229" spans="1:29">
      <c r="A229" s="82">
        <f t="shared" si="12"/>
        <v>2021</v>
      </c>
      <c r="B229" s="82">
        <f t="shared" si="13"/>
        <v>8</v>
      </c>
      <c r="C229" s="82">
        <f t="shared" si="14"/>
        <v>14</v>
      </c>
      <c r="D229" s="105">
        <v>44422</v>
      </c>
      <c r="E229" s="82" t="str">
        <f t="shared" si="15"/>
        <v>sob</v>
      </c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3"/>
      <c r="S229" s="84"/>
      <c r="T229" s="84"/>
      <c r="U229" s="84"/>
      <c r="V229" s="84"/>
      <c r="W229" s="84"/>
      <c r="X229" s="84"/>
      <c r="Y229" s="84"/>
      <c r="Z229" s="84"/>
      <c r="AA229" s="85"/>
      <c r="AB229" s="81"/>
      <c r="AC229" s="84"/>
    </row>
    <row r="230" spans="1:29">
      <c r="A230" s="82">
        <f t="shared" si="12"/>
        <v>2021</v>
      </c>
      <c r="B230" s="82">
        <f t="shared" si="13"/>
        <v>8</v>
      </c>
      <c r="C230" s="82">
        <f t="shared" si="14"/>
        <v>15</v>
      </c>
      <c r="D230" s="105">
        <v>44423</v>
      </c>
      <c r="E230" s="82" t="str">
        <f t="shared" si="15"/>
        <v>nie</v>
      </c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3"/>
      <c r="S230" s="84"/>
      <c r="T230" s="84"/>
      <c r="U230" s="84"/>
      <c r="V230" s="84"/>
      <c r="W230" s="84"/>
      <c r="X230" s="84"/>
      <c r="Y230" s="84"/>
      <c r="Z230" s="84"/>
      <c r="AA230" s="85"/>
      <c r="AB230" s="81"/>
      <c r="AC230" s="84"/>
    </row>
    <row r="231" spans="1:29">
      <c r="A231" s="82">
        <f t="shared" si="12"/>
        <v>2021</v>
      </c>
      <c r="B231" s="82">
        <f t="shared" si="13"/>
        <v>8</v>
      </c>
      <c r="C231" s="82">
        <f t="shared" si="14"/>
        <v>16</v>
      </c>
      <c r="D231" s="105">
        <v>44424</v>
      </c>
      <c r="E231" s="82" t="str">
        <f t="shared" si="15"/>
        <v>pon</v>
      </c>
      <c r="F231" s="81"/>
      <c r="G231" s="81">
        <v>1</v>
      </c>
      <c r="H231" s="81">
        <v>2</v>
      </c>
      <c r="I231" s="81">
        <v>3</v>
      </c>
      <c r="J231" s="81">
        <v>1</v>
      </c>
      <c r="K231" s="81">
        <v>1</v>
      </c>
      <c r="L231" s="81">
        <v>1</v>
      </c>
      <c r="M231" s="81">
        <v>1</v>
      </c>
      <c r="N231" s="81">
        <v>1</v>
      </c>
      <c r="O231" s="81">
        <v>3</v>
      </c>
      <c r="P231" s="81"/>
      <c r="Q231" s="81">
        <v>2</v>
      </c>
      <c r="R231" s="84">
        <v>1</v>
      </c>
      <c r="S231" s="84">
        <v>1</v>
      </c>
      <c r="T231" s="84">
        <v>2</v>
      </c>
      <c r="U231" s="84">
        <v>1</v>
      </c>
      <c r="V231" s="84">
        <v>3</v>
      </c>
      <c r="W231" s="84">
        <v>2</v>
      </c>
      <c r="X231" s="84">
        <v>2</v>
      </c>
      <c r="Y231" s="84">
        <v>1</v>
      </c>
      <c r="Z231" s="84">
        <v>1</v>
      </c>
      <c r="AA231" s="84">
        <v>1</v>
      </c>
      <c r="AB231" s="81">
        <v>2</v>
      </c>
      <c r="AC231" s="68">
        <v>2</v>
      </c>
    </row>
    <row r="232" spans="1:29">
      <c r="A232" s="82">
        <f t="shared" si="12"/>
        <v>2021</v>
      </c>
      <c r="B232" s="82">
        <f t="shared" si="13"/>
        <v>8</v>
      </c>
      <c r="C232" s="82">
        <f t="shared" si="14"/>
        <v>17</v>
      </c>
      <c r="D232" s="105">
        <v>44425</v>
      </c>
      <c r="E232" s="82" t="str">
        <f t="shared" si="15"/>
        <v>wt</v>
      </c>
      <c r="F232" s="81"/>
      <c r="G232" s="81">
        <v>1</v>
      </c>
      <c r="H232" s="81">
        <v>2</v>
      </c>
      <c r="I232" s="81">
        <v>3</v>
      </c>
      <c r="J232" s="81">
        <v>1</v>
      </c>
      <c r="K232" s="81">
        <v>1</v>
      </c>
      <c r="L232" s="81">
        <v>1</v>
      </c>
      <c r="M232" s="81">
        <v>1</v>
      </c>
      <c r="N232" s="81">
        <v>1</v>
      </c>
      <c r="O232" s="81">
        <v>3</v>
      </c>
      <c r="P232" s="81"/>
      <c r="Q232" s="81">
        <v>3</v>
      </c>
      <c r="R232" s="84">
        <v>1</v>
      </c>
      <c r="S232" s="84">
        <v>1</v>
      </c>
      <c r="T232" s="84">
        <v>1</v>
      </c>
      <c r="U232" s="84">
        <v>1</v>
      </c>
      <c r="V232" s="84">
        <v>3</v>
      </c>
      <c r="W232" s="84">
        <v>2</v>
      </c>
      <c r="X232" s="84">
        <v>2</v>
      </c>
      <c r="Y232" s="84">
        <v>1</v>
      </c>
      <c r="Z232" s="84">
        <v>1</v>
      </c>
      <c r="AA232" s="84">
        <v>1</v>
      </c>
      <c r="AB232" s="81">
        <v>2</v>
      </c>
      <c r="AC232" s="68">
        <v>2</v>
      </c>
    </row>
    <row r="233" spans="1:29">
      <c r="A233" s="82">
        <f t="shared" si="12"/>
        <v>2021</v>
      </c>
      <c r="B233" s="82">
        <f t="shared" si="13"/>
        <v>8</v>
      </c>
      <c r="C233" s="82">
        <f t="shared" si="14"/>
        <v>18</v>
      </c>
      <c r="D233" s="105">
        <v>44426</v>
      </c>
      <c r="E233" s="82" t="str">
        <f t="shared" si="15"/>
        <v>śr</v>
      </c>
      <c r="F233" s="81"/>
      <c r="G233" s="81">
        <v>1</v>
      </c>
      <c r="H233" s="81">
        <v>2</v>
      </c>
      <c r="I233" s="81">
        <v>3</v>
      </c>
      <c r="J233" s="81">
        <v>1</v>
      </c>
      <c r="K233" s="81">
        <v>1</v>
      </c>
      <c r="L233" s="81">
        <v>1</v>
      </c>
      <c r="M233" s="81">
        <v>1</v>
      </c>
      <c r="N233" s="81">
        <v>1</v>
      </c>
      <c r="O233" s="81">
        <v>3</v>
      </c>
      <c r="P233" s="81"/>
      <c r="Q233" s="81">
        <v>3</v>
      </c>
      <c r="R233" s="84">
        <v>1</v>
      </c>
      <c r="S233" s="84">
        <v>1</v>
      </c>
      <c r="T233" s="84">
        <v>2</v>
      </c>
      <c r="U233" s="84">
        <v>1</v>
      </c>
      <c r="V233" s="84">
        <v>3</v>
      </c>
      <c r="W233" s="84">
        <v>2</v>
      </c>
      <c r="X233" s="84">
        <v>2</v>
      </c>
      <c r="Y233" s="84">
        <v>1</v>
      </c>
      <c r="Z233" s="84">
        <v>1</v>
      </c>
      <c r="AA233" s="84">
        <v>1</v>
      </c>
      <c r="AB233" s="81">
        <v>2</v>
      </c>
      <c r="AC233" s="68">
        <v>2</v>
      </c>
    </row>
    <row r="234" spans="1:29">
      <c r="A234" s="82">
        <f t="shared" si="12"/>
        <v>2021</v>
      </c>
      <c r="B234" s="82">
        <f t="shared" si="13"/>
        <v>8</v>
      </c>
      <c r="C234" s="82">
        <f t="shared" si="14"/>
        <v>19</v>
      </c>
      <c r="D234" s="105">
        <v>44427</v>
      </c>
      <c r="E234" s="82" t="str">
        <f t="shared" si="15"/>
        <v>czw</v>
      </c>
      <c r="F234" s="81"/>
      <c r="G234" s="81">
        <v>1</v>
      </c>
      <c r="H234" s="81">
        <v>2</v>
      </c>
      <c r="I234" s="81">
        <v>3</v>
      </c>
      <c r="J234" s="81">
        <v>1</v>
      </c>
      <c r="K234" s="81">
        <v>1</v>
      </c>
      <c r="L234" s="81">
        <v>1</v>
      </c>
      <c r="M234" s="81">
        <v>1</v>
      </c>
      <c r="N234" s="81">
        <v>1</v>
      </c>
      <c r="O234" s="81">
        <v>3</v>
      </c>
      <c r="P234" s="81"/>
      <c r="Q234" s="81">
        <v>1</v>
      </c>
      <c r="R234" s="84">
        <v>1</v>
      </c>
      <c r="S234" s="84">
        <v>1</v>
      </c>
      <c r="T234" s="84">
        <v>1</v>
      </c>
      <c r="U234" s="84">
        <v>1</v>
      </c>
      <c r="V234" s="84">
        <v>3</v>
      </c>
      <c r="W234" s="84">
        <v>2</v>
      </c>
      <c r="X234" s="84">
        <v>2</v>
      </c>
      <c r="Y234" s="84">
        <v>2</v>
      </c>
      <c r="Z234" s="84">
        <v>1</v>
      </c>
      <c r="AA234" s="84">
        <v>1</v>
      </c>
      <c r="AB234" s="81">
        <v>2</v>
      </c>
      <c r="AC234" s="68">
        <v>2</v>
      </c>
    </row>
    <row r="235" spans="1:29">
      <c r="A235" s="82">
        <f t="shared" si="12"/>
        <v>2021</v>
      </c>
      <c r="B235" s="82">
        <f t="shared" si="13"/>
        <v>8</v>
      </c>
      <c r="C235" s="82">
        <f t="shared" si="14"/>
        <v>20</v>
      </c>
      <c r="D235" s="105">
        <v>44428</v>
      </c>
      <c r="E235" s="82" t="str">
        <f t="shared" si="15"/>
        <v>pia</v>
      </c>
      <c r="F235" s="81"/>
      <c r="G235" s="81">
        <v>1</v>
      </c>
      <c r="H235" s="81">
        <v>2</v>
      </c>
      <c r="I235" s="81">
        <v>3</v>
      </c>
      <c r="J235" s="81">
        <v>1</v>
      </c>
      <c r="K235" s="81">
        <v>1</v>
      </c>
      <c r="L235" s="81">
        <v>2</v>
      </c>
      <c r="M235" s="81">
        <v>1</v>
      </c>
      <c r="N235" s="81">
        <v>1</v>
      </c>
      <c r="O235" s="81">
        <v>3</v>
      </c>
      <c r="P235" s="81"/>
      <c r="Q235" s="81">
        <v>1</v>
      </c>
      <c r="R235" s="84">
        <v>1</v>
      </c>
      <c r="S235" s="84">
        <v>2</v>
      </c>
      <c r="T235" s="84">
        <v>2</v>
      </c>
      <c r="U235" s="84">
        <v>1</v>
      </c>
      <c r="V235" s="84">
        <v>3</v>
      </c>
      <c r="W235" s="84">
        <v>2</v>
      </c>
      <c r="X235" s="84">
        <v>2</v>
      </c>
      <c r="Y235" s="84">
        <v>2</v>
      </c>
      <c r="Z235" s="84">
        <v>1</v>
      </c>
      <c r="AA235" s="84">
        <v>1</v>
      </c>
      <c r="AB235" s="81">
        <v>3</v>
      </c>
      <c r="AC235" s="68">
        <v>2</v>
      </c>
    </row>
    <row r="236" spans="1:29">
      <c r="A236" s="82">
        <f t="shared" si="12"/>
        <v>2021</v>
      </c>
      <c r="B236" s="82">
        <f t="shared" si="13"/>
        <v>8</v>
      </c>
      <c r="C236" s="82">
        <f t="shared" si="14"/>
        <v>21</v>
      </c>
      <c r="D236" s="105">
        <v>44429</v>
      </c>
      <c r="E236" s="82" t="str">
        <f t="shared" si="15"/>
        <v>sob</v>
      </c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3"/>
      <c r="S236" s="84"/>
      <c r="T236" s="84"/>
      <c r="U236" s="84"/>
      <c r="V236" s="84"/>
      <c r="W236" s="84"/>
      <c r="X236" s="84"/>
      <c r="Y236" s="84"/>
      <c r="Z236" s="84"/>
      <c r="AA236" s="85"/>
      <c r="AB236" s="81"/>
      <c r="AC236" s="84"/>
    </row>
    <row r="237" spans="1:29">
      <c r="A237" s="82">
        <f t="shared" si="12"/>
        <v>2021</v>
      </c>
      <c r="B237" s="82">
        <f t="shared" si="13"/>
        <v>8</v>
      </c>
      <c r="C237" s="82">
        <f t="shared" si="14"/>
        <v>22</v>
      </c>
      <c r="D237" s="105">
        <v>44430</v>
      </c>
      <c r="E237" s="82" t="str">
        <f t="shared" si="15"/>
        <v>nie</v>
      </c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3"/>
      <c r="S237" s="84"/>
      <c r="T237" s="84"/>
      <c r="U237" s="84"/>
      <c r="V237" s="84"/>
      <c r="W237" s="84"/>
      <c r="X237" s="84"/>
      <c r="Y237" s="84"/>
      <c r="Z237" s="84"/>
      <c r="AA237" s="85"/>
      <c r="AB237" s="81"/>
      <c r="AC237" s="84"/>
    </row>
    <row r="238" spans="1:29">
      <c r="A238" s="82">
        <f t="shared" si="12"/>
        <v>2021</v>
      </c>
      <c r="B238" s="82">
        <f t="shared" si="13"/>
        <v>8</v>
      </c>
      <c r="C238" s="82">
        <f t="shared" si="14"/>
        <v>23</v>
      </c>
      <c r="D238" s="105">
        <v>44431</v>
      </c>
      <c r="E238" s="82" t="str">
        <f t="shared" si="15"/>
        <v>pon</v>
      </c>
      <c r="F238" s="81"/>
      <c r="G238" s="81">
        <v>1</v>
      </c>
      <c r="H238" s="81">
        <v>2</v>
      </c>
      <c r="I238" s="81">
        <v>3</v>
      </c>
      <c r="J238" s="81">
        <v>1</v>
      </c>
      <c r="K238" s="81">
        <v>1</v>
      </c>
      <c r="L238" s="81">
        <v>1</v>
      </c>
      <c r="M238" s="81">
        <v>1</v>
      </c>
      <c r="N238" s="81">
        <v>2</v>
      </c>
      <c r="O238" s="81">
        <v>1</v>
      </c>
      <c r="P238" s="81"/>
      <c r="Q238" s="81">
        <v>1</v>
      </c>
      <c r="R238" s="84">
        <v>1</v>
      </c>
      <c r="S238" s="84">
        <v>1</v>
      </c>
      <c r="T238" s="84">
        <v>1</v>
      </c>
      <c r="U238" s="84">
        <v>1</v>
      </c>
      <c r="V238" s="84">
        <v>3</v>
      </c>
      <c r="W238" s="84">
        <v>2</v>
      </c>
      <c r="X238" s="84">
        <v>2</v>
      </c>
      <c r="Y238" s="84">
        <v>1</v>
      </c>
      <c r="Z238" s="84">
        <v>1</v>
      </c>
      <c r="AA238" s="84">
        <v>1</v>
      </c>
      <c r="AB238" s="81">
        <v>3</v>
      </c>
      <c r="AC238" s="68">
        <v>2</v>
      </c>
    </row>
    <row r="239" spans="1:29">
      <c r="A239" s="82">
        <f t="shared" si="12"/>
        <v>2021</v>
      </c>
      <c r="B239" s="82">
        <f t="shared" si="13"/>
        <v>8</v>
      </c>
      <c r="C239" s="82">
        <f t="shared" si="14"/>
        <v>24</v>
      </c>
      <c r="D239" s="105">
        <v>44432</v>
      </c>
      <c r="E239" s="82" t="str">
        <f t="shared" si="15"/>
        <v>wt</v>
      </c>
      <c r="F239" s="81"/>
      <c r="G239" s="81">
        <v>1</v>
      </c>
      <c r="H239" s="81">
        <v>2</v>
      </c>
      <c r="I239" s="81">
        <v>3</v>
      </c>
      <c r="J239" s="81">
        <v>1</v>
      </c>
      <c r="K239" s="81">
        <v>1</v>
      </c>
      <c r="L239" s="81">
        <v>1</v>
      </c>
      <c r="M239" s="81">
        <v>1</v>
      </c>
      <c r="N239" s="81">
        <v>2</v>
      </c>
      <c r="O239" s="81">
        <v>1</v>
      </c>
      <c r="P239" s="81"/>
      <c r="Q239" s="81">
        <v>1</v>
      </c>
      <c r="R239" s="84">
        <v>1</v>
      </c>
      <c r="S239" s="84">
        <v>1</v>
      </c>
      <c r="T239" s="84">
        <v>2</v>
      </c>
      <c r="U239" s="84">
        <v>1</v>
      </c>
      <c r="V239" s="84">
        <v>3</v>
      </c>
      <c r="W239" s="84">
        <v>3</v>
      </c>
      <c r="X239" s="84">
        <v>2</v>
      </c>
      <c r="Y239" s="84">
        <v>1</v>
      </c>
      <c r="Z239" s="84">
        <v>1</v>
      </c>
      <c r="AA239" s="84">
        <v>1</v>
      </c>
      <c r="AB239" s="81">
        <v>2</v>
      </c>
      <c r="AC239" s="68">
        <v>2</v>
      </c>
    </row>
    <row r="240" spans="1:29">
      <c r="A240" s="82">
        <f t="shared" si="12"/>
        <v>2021</v>
      </c>
      <c r="B240" s="82">
        <f t="shared" si="13"/>
        <v>8</v>
      </c>
      <c r="C240" s="82">
        <f t="shared" si="14"/>
        <v>25</v>
      </c>
      <c r="D240" s="105">
        <v>44433</v>
      </c>
      <c r="E240" s="82" t="str">
        <f t="shared" si="15"/>
        <v>śr</v>
      </c>
      <c r="F240" s="81"/>
      <c r="G240" s="81">
        <v>1</v>
      </c>
      <c r="H240" s="81">
        <v>2</v>
      </c>
      <c r="I240" s="81">
        <v>3</v>
      </c>
      <c r="J240" s="81">
        <v>1</v>
      </c>
      <c r="K240" s="81">
        <v>1</v>
      </c>
      <c r="L240" s="81">
        <v>1</v>
      </c>
      <c r="M240" s="81">
        <v>1</v>
      </c>
      <c r="N240" s="81">
        <v>2</v>
      </c>
      <c r="O240" s="81">
        <v>1</v>
      </c>
      <c r="P240" s="81"/>
      <c r="Q240" s="81">
        <v>1</v>
      </c>
      <c r="R240" s="84">
        <v>1</v>
      </c>
      <c r="S240" s="84">
        <v>1</v>
      </c>
      <c r="T240" s="84">
        <v>2</v>
      </c>
      <c r="U240" s="84">
        <v>1</v>
      </c>
      <c r="V240" s="84">
        <v>3</v>
      </c>
      <c r="W240" s="84">
        <v>2</v>
      </c>
      <c r="X240" s="84">
        <v>2</v>
      </c>
      <c r="Y240" s="84">
        <v>2</v>
      </c>
      <c r="Z240" s="84">
        <v>1</v>
      </c>
      <c r="AA240" s="84">
        <v>1</v>
      </c>
      <c r="AB240" s="81">
        <v>2</v>
      </c>
      <c r="AC240" s="68">
        <v>2</v>
      </c>
    </row>
    <row r="241" spans="1:29">
      <c r="A241" s="82">
        <f t="shared" si="12"/>
        <v>2021</v>
      </c>
      <c r="B241" s="82">
        <f t="shared" si="13"/>
        <v>8</v>
      </c>
      <c r="C241" s="82">
        <f t="shared" si="14"/>
        <v>26</v>
      </c>
      <c r="D241" s="105">
        <v>44434</v>
      </c>
      <c r="E241" s="82" t="str">
        <f t="shared" si="15"/>
        <v>czw</v>
      </c>
      <c r="F241" s="81"/>
      <c r="G241" s="81">
        <v>1</v>
      </c>
      <c r="H241" s="81">
        <v>2</v>
      </c>
      <c r="I241" s="81">
        <v>3</v>
      </c>
      <c r="J241" s="81">
        <v>1</v>
      </c>
      <c r="K241" s="81">
        <v>1</v>
      </c>
      <c r="L241" s="81">
        <v>2</v>
      </c>
      <c r="M241" s="81">
        <v>1</v>
      </c>
      <c r="N241" s="81">
        <v>1</v>
      </c>
      <c r="O241" s="81">
        <v>1</v>
      </c>
      <c r="P241" s="81"/>
      <c r="Q241" s="81">
        <v>1</v>
      </c>
      <c r="R241" s="84">
        <v>1</v>
      </c>
      <c r="S241" s="84">
        <v>1</v>
      </c>
      <c r="T241" s="84">
        <v>1</v>
      </c>
      <c r="U241" s="84">
        <v>1</v>
      </c>
      <c r="V241" s="84">
        <v>3</v>
      </c>
      <c r="W241" s="84">
        <v>3</v>
      </c>
      <c r="X241" s="84">
        <v>2</v>
      </c>
      <c r="Y241" s="84">
        <v>2</v>
      </c>
      <c r="Z241" s="84">
        <v>1</v>
      </c>
      <c r="AA241" s="84">
        <v>1</v>
      </c>
      <c r="AB241" s="81">
        <v>2</v>
      </c>
      <c r="AC241" s="68">
        <v>2</v>
      </c>
    </row>
    <row r="242" spans="1:29">
      <c r="A242" s="82">
        <f t="shared" si="12"/>
        <v>2021</v>
      </c>
      <c r="B242" s="82">
        <f t="shared" si="13"/>
        <v>8</v>
      </c>
      <c r="C242" s="82">
        <f t="shared" si="14"/>
        <v>27</v>
      </c>
      <c r="D242" s="105">
        <v>44435</v>
      </c>
      <c r="E242" s="82" t="str">
        <f t="shared" si="15"/>
        <v>pia</v>
      </c>
      <c r="F242" s="81"/>
      <c r="G242" s="81">
        <v>1</v>
      </c>
      <c r="H242" s="81">
        <v>2</v>
      </c>
      <c r="I242" s="81">
        <v>3</v>
      </c>
      <c r="J242" s="81">
        <v>1</v>
      </c>
      <c r="K242" s="81">
        <v>1</v>
      </c>
      <c r="L242" s="81">
        <v>2</v>
      </c>
      <c r="M242" s="81">
        <v>1</v>
      </c>
      <c r="N242" s="81">
        <v>1</v>
      </c>
      <c r="O242" s="81">
        <v>2</v>
      </c>
      <c r="P242" s="81"/>
      <c r="Q242" s="81">
        <v>1</v>
      </c>
      <c r="R242" s="84">
        <v>1</v>
      </c>
      <c r="S242" s="84">
        <v>1</v>
      </c>
      <c r="T242" s="84">
        <v>2</v>
      </c>
      <c r="U242" s="84">
        <v>1</v>
      </c>
      <c r="V242" s="84">
        <v>3</v>
      </c>
      <c r="W242" s="84">
        <v>2</v>
      </c>
      <c r="X242" s="84">
        <v>2</v>
      </c>
      <c r="Y242" s="84">
        <v>2</v>
      </c>
      <c r="Z242" s="84">
        <v>1</v>
      </c>
      <c r="AA242" s="84">
        <v>1</v>
      </c>
      <c r="AB242" s="81">
        <v>2</v>
      </c>
      <c r="AC242" s="68">
        <v>2</v>
      </c>
    </row>
    <row r="243" spans="1:29">
      <c r="A243" s="82">
        <f t="shared" si="12"/>
        <v>2021</v>
      </c>
      <c r="B243" s="82">
        <f t="shared" si="13"/>
        <v>8</v>
      </c>
      <c r="C243" s="82">
        <f t="shared" si="14"/>
        <v>28</v>
      </c>
      <c r="D243" s="105">
        <v>44436</v>
      </c>
      <c r="E243" s="82" t="str">
        <f t="shared" si="15"/>
        <v>sob</v>
      </c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3"/>
      <c r="S243" s="84"/>
      <c r="T243" s="84"/>
      <c r="U243" s="84"/>
      <c r="V243" s="84"/>
      <c r="W243" s="84"/>
      <c r="X243" s="84"/>
      <c r="Y243" s="84"/>
      <c r="Z243" s="84"/>
      <c r="AA243" s="85"/>
      <c r="AB243" s="81"/>
      <c r="AC243" s="84"/>
    </row>
    <row r="244" spans="1:29">
      <c r="A244" s="82">
        <f t="shared" si="12"/>
        <v>2021</v>
      </c>
      <c r="B244" s="82">
        <f t="shared" si="13"/>
        <v>8</v>
      </c>
      <c r="C244" s="82">
        <f t="shared" si="14"/>
        <v>29</v>
      </c>
      <c r="D244" s="105">
        <v>44437</v>
      </c>
      <c r="E244" s="82" t="str">
        <f t="shared" si="15"/>
        <v>nie</v>
      </c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3"/>
      <c r="S244" s="84"/>
      <c r="T244" s="84"/>
      <c r="U244" s="84"/>
      <c r="V244" s="84"/>
      <c r="W244" s="84"/>
      <c r="X244" s="84"/>
      <c r="Y244" s="84"/>
      <c r="Z244" s="84"/>
      <c r="AA244" s="85"/>
      <c r="AB244" s="81"/>
      <c r="AC244" s="84"/>
    </row>
    <row r="245" spans="1:29">
      <c r="A245" s="82">
        <f t="shared" si="12"/>
        <v>2021</v>
      </c>
      <c r="B245" s="82">
        <f t="shared" si="13"/>
        <v>8</v>
      </c>
      <c r="C245" s="82">
        <f t="shared" si="14"/>
        <v>30</v>
      </c>
      <c r="D245" s="105">
        <v>44438</v>
      </c>
      <c r="E245" s="82" t="str">
        <f t="shared" si="15"/>
        <v>pon</v>
      </c>
      <c r="F245" s="81"/>
      <c r="G245" s="81">
        <v>1</v>
      </c>
      <c r="H245" s="81">
        <v>2</v>
      </c>
      <c r="I245" s="81">
        <v>1</v>
      </c>
      <c r="J245" s="81">
        <v>1</v>
      </c>
      <c r="K245" s="81">
        <v>1</v>
      </c>
      <c r="L245" s="81">
        <v>2</v>
      </c>
      <c r="M245" s="81">
        <v>3</v>
      </c>
      <c r="N245" s="81">
        <v>1</v>
      </c>
      <c r="O245" s="81">
        <v>2</v>
      </c>
      <c r="P245" s="81"/>
      <c r="Q245" s="81">
        <v>1</v>
      </c>
      <c r="R245" s="84">
        <v>1</v>
      </c>
      <c r="S245" s="84">
        <v>1</v>
      </c>
      <c r="T245" s="84">
        <v>1</v>
      </c>
      <c r="U245" s="84">
        <v>1</v>
      </c>
      <c r="V245" s="84">
        <v>1</v>
      </c>
      <c r="W245" s="84">
        <v>2</v>
      </c>
      <c r="X245" s="84">
        <v>2</v>
      </c>
      <c r="Y245" s="84">
        <v>2</v>
      </c>
      <c r="Z245" s="84">
        <v>1</v>
      </c>
      <c r="AA245" s="84">
        <v>1</v>
      </c>
      <c r="AB245" s="81">
        <v>2</v>
      </c>
      <c r="AC245" s="68">
        <v>2</v>
      </c>
    </row>
    <row r="246" spans="1:29">
      <c r="A246" s="82">
        <f t="shared" si="12"/>
        <v>2021</v>
      </c>
      <c r="B246" s="82">
        <f t="shared" si="13"/>
        <v>8</v>
      </c>
      <c r="C246" s="82">
        <f t="shared" si="14"/>
        <v>31</v>
      </c>
      <c r="D246" s="105">
        <v>44439</v>
      </c>
      <c r="E246" s="82" t="str">
        <f t="shared" si="15"/>
        <v>wt</v>
      </c>
      <c r="F246" s="81"/>
      <c r="G246" s="81">
        <v>1</v>
      </c>
      <c r="H246" s="81">
        <v>2</v>
      </c>
      <c r="I246" s="81">
        <v>1</v>
      </c>
      <c r="J246" s="81">
        <v>1</v>
      </c>
      <c r="K246" s="81">
        <v>1</v>
      </c>
      <c r="L246" s="81">
        <v>2</v>
      </c>
      <c r="M246" s="81">
        <v>3</v>
      </c>
      <c r="N246" s="81">
        <v>1</v>
      </c>
      <c r="O246" s="81">
        <v>1</v>
      </c>
      <c r="P246" s="81"/>
      <c r="Q246" s="81">
        <v>1</v>
      </c>
      <c r="R246" s="84">
        <v>1</v>
      </c>
      <c r="S246" s="84">
        <v>1</v>
      </c>
      <c r="T246" s="84">
        <v>2</v>
      </c>
      <c r="U246" s="84">
        <v>1</v>
      </c>
      <c r="V246" s="84">
        <v>2</v>
      </c>
      <c r="W246" s="84">
        <v>2</v>
      </c>
      <c r="X246" s="84">
        <v>2</v>
      </c>
      <c r="Y246" s="84">
        <v>2</v>
      </c>
      <c r="Z246" s="84">
        <v>1</v>
      </c>
      <c r="AA246" s="84">
        <v>1</v>
      </c>
      <c r="AB246" s="81">
        <v>2</v>
      </c>
      <c r="AC246" s="68">
        <v>2</v>
      </c>
    </row>
    <row r="247" spans="1:29">
      <c r="A247" s="82">
        <f t="shared" si="12"/>
        <v>2021</v>
      </c>
      <c r="B247" s="82">
        <f t="shared" si="13"/>
        <v>9</v>
      </c>
      <c r="C247" s="82">
        <f t="shared" si="14"/>
        <v>1</v>
      </c>
      <c r="D247" s="105">
        <v>44440</v>
      </c>
      <c r="E247" s="82" t="str">
        <f t="shared" si="15"/>
        <v>śr</v>
      </c>
      <c r="F247" s="81"/>
      <c r="G247" s="81">
        <v>3</v>
      </c>
      <c r="H247" s="81">
        <v>2</v>
      </c>
      <c r="I247" s="81">
        <v>3</v>
      </c>
      <c r="J247" s="81">
        <v>1</v>
      </c>
      <c r="K247" s="81">
        <v>1</v>
      </c>
      <c r="L247" s="81">
        <v>1</v>
      </c>
      <c r="M247" s="81">
        <v>3</v>
      </c>
      <c r="N247" s="81">
        <v>1</v>
      </c>
      <c r="O247" s="81">
        <v>1</v>
      </c>
      <c r="P247" s="81"/>
      <c r="Q247" s="81">
        <v>1</v>
      </c>
      <c r="R247" s="84">
        <v>1</v>
      </c>
      <c r="S247" s="84">
        <v>2</v>
      </c>
      <c r="T247" s="84">
        <v>3</v>
      </c>
      <c r="U247" s="84">
        <v>3</v>
      </c>
      <c r="V247" s="84">
        <v>1</v>
      </c>
      <c r="W247" s="84">
        <v>2</v>
      </c>
      <c r="X247" s="84">
        <v>2</v>
      </c>
      <c r="Y247" s="84">
        <v>1</v>
      </c>
      <c r="Z247" s="84">
        <v>2</v>
      </c>
      <c r="AA247" s="84">
        <v>1</v>
      </c>
      <c r="AB247" s="81">
        <v>2</v>
      </c>
      <c r="AC247" s="68">
        <v>2</v>
      </c>
    </row>
    <row r="248" spans="1:29">
      <c r="A248" s="82">
        <f t="shared" si="12"/>
        <v>2021</v>
      </c>
      <c r="B248" s="82">
        <f t="shared" si="13"/>
        <v>9</v>
      </c>
      <c r="C248" s="82">
        <f t="shared" si="14"/>
        <v>2</v>
      </c>
      <c r="D248" s="105">
        <v>44441</v>
      </c>
      <c r="E248" s="82" t="str">
        <f t="shared" si="15"/>
        <v>czw</v>
      </c>
      <c r="F248" s="81"/>
      <c r="G248" s="81">
        <v>1</v>
      </c>
      <c r="H248" s="81">
        <v>2</v>
      </c>
      <c r="I248" s="81">
        <v>1</v>
      </c>
      <c r="J248" s="81">
        <v>1</v>
      </c>
      <c r="K248" s="81">
        <v>1</v>
      </c>
      <c r="L248" s="81">
        <v>1</v>
      </c>
      <c r="M248" s="81">
        <v>3</v>
      </c>
      <c r="N248" s="81">
        <v>1</v>
      </c>
      <c r="O248" s="81">
        <v>1</v>
      </c>
      <c r="P248" s="81"/>
      <c r="Q248" s="81">
        <v>1</v>
      </c>
      <c r="R248" s="84">
        <v>2</v>
      </c>
      <c r="S248" s="84">
        <v>2</v>
      </c>
      <c r="T248" s="84">
        <v>3</v>
      </c>
      <c r="U248" s="84">
        <v>1</v>
      </c>
      <c r="V248" s="84">
        <v>2</v>
      </c>
      <c r="W248" s="84">
        <v>2</v>
      </c>
      <c r="X248" s="84">
        <v>2</v>
      </c>
      <c r="Y248" s="84">
        <v>1</v>
      </c>
      <c r="Z248" s="84">
        <v>2</v>
      </c>
      <c r="AA248" s="84">
        <v>1</v>
      </c>
      <c r="AB248" s="81">
        <v>2</v>
      </c>
      <c r="AC248" s="68">
        <v>2</v>
      </c>
    </row>
    <row r="249" spans="1:29">
      <c r="A249" s="82">
        <f t="shared" si="12"/>
        <v>2021</v>
      </c>
      <c r="B249" s="82">
        <f t="shared" si="13"/>
        <v>9</v>
      </c>
      <c r="C249" s="82">
        <f t="shared" si="14"/>
        <v>3</v>
      </c>
      <c r="D249" s="105">
        <v>44442</v>
      </c>
      <c r="E249" s="82" t="str">
        <f t="shared" si="15"/>
        <v>pia</v>
      </c>
      <c r="F249" s="81"/>
      <c r="G249" s="81">
        <v>1</v>
      </c>
      <c r="H249" s="81">
        <v>2</v>
      </c>
      <c r="I249" s="81">
        <v>1</v>
      </c>
      <c r="J249" s="81">
        <v>1</v>
      </c>
      <c r="K249" s="81">
        <v>1</v>
      </c>
      <c r="L249" s="81">
        <v>3</v>
      </c>
      <c r="M249" s="81">
        <v>3</v>
      </c>
      <c r="N249" s="81">
        <v>1</v>
      </c>
      <c r="O249" s="81">
        <v>1</v>
      </c>
      <c r="P249" s="81"/>
      <c r="Q249" s="81">
        <v>1</v>
      </c>
      <c r="R249" s="84">
        <v>2</v>
      </c>
      <c r="S249" s="84">
        <v>3</v>
      </c>
      <c r="T249" s="84">
        <v>2</v>
      </c>
      <c r="U249" s="84">
        <v>1</v>
      </c>
      <c r="V249" s="84">
        <v>2</v>
      </c>
      <c r="W249" s="84">
        <v>1</v>
      </c>
      <c r="X249" s="84">
        <v>2</v>
      </c>
      <c r="Y249" s="84">
        <v>1</v>
      </c>
      <c r="Z249" s="84">
        <v>2</v>
      </c>
      <c r="AA249" s="84">
        <v>1</v>
      </c>
      <c r="AB249" s="81">
        <v>2</v>
      </c>
      <c r="AC249" s="68">
        <v>2</v>
      </c>
    </row>
    <row r="250" spans="1:29">
      <c r="A250" s="82">
        <f t="shared" si="12"/>
        <v>2021</v>
      </c>
      <c r="B250" s="82">
        <f t="shared" si="13"/>
        <v>9</v>
      </c>
      <c r="C250" s="82">
        <f t="shared" si="14"/>
        <v>4</v>
      </c>
      <c r="D250" s="105">
        <v>44443</v>
      </c>
      <c r="E250" s="82" t="str">
        <f t="shared" si="15"/>
        <v>sob</v>
      </c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3"/>
      <c r="S250" s="84"/>
      <c r="T250" s="84"/>
      <c r="U250" s="84"/>
      <c r="V250" s="84"/>
      <c r="W250" s="84"/>
      <c r="X250" s="84"/>
      <c r="Y250" s="84"/>
      <c r="Z250" s="84"/>
      <c r="AA250" s="85"/>
      <c r="AB250" s="81"/>
      <c r="AC250" s="84"/>
    </row>
    <row r="251" spans="1:29">
      <c r="A251" s="82">
        <f t="shared" si="12"/>
        <v>2021</v>
      </c>
      <c r="B251" s="82">
        <f t="shared" si="13"/>
        <v>9</v>
      </c>
      <c r="C251" s="82">
        <f t="shared" si="14"/>
        <v>5</v>
      </c>
      <c r="D251" s="105">
        <v>44444</v>
      </c>
      <c r="E251" s="82" t="str">
        <f t="shared" si="15"/>
        <v>nie</v>
      </c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3"/>
      <c r="S251" s="84"/>
      <c r="T251" s="84"/>
      <c r="U251" s="84"/>
      <c r="V251" s="84"/>
      <c r="W251" s="84"/>
      <c r="X251" s="84"/>
      <c r="Y251" s="84"/>
      <c r="Z251" s="84"/>
      <c r="AA251" s="85"/>
      <c r="AB251" s="81"/>
      <c r="AC251" s="84"/>
    </row>
    <row r="252" spans="1:29">
      <c r="A252" s="82">
        <f t="shared" si="12"/>
        <v>2021</v>
      </c>
      <c r="B252" s="82">
        <f t="shared" si="13"/>
        <v>9</v>
      </c>
      <c r="C252" s="82">
        <f t="shared" si="14"/>
        <v>6</v>
      </c>
      <c r="D252" s="105">
        <v>44445</v>
      </c>
      <c r="E252" s="82" t="str">
        <f t="shared" si="15"/>
        <v>pon</v>
      </c>
      <c r="F252" s="81"/>
      <c r="G252" s="81">
        <v>2</v>
      </c>
      <c r="H252" s="81">
        <v>2</v>
      </c>
      <c r="I252" s="81">
        <v>1</v>
      </c>
      <c r="J252" s="81">
        <v>1</v>
      </c>
      <c r="K252" s="81">
        <v>1</v>
      </c>
      <c r="L252" s="81">
        <v>1</v>
      </c>
      <c r="M252" s="81">
        <v>3</v>
      </c>
      <c r="N252" s="81">
        <v>1</v>
      </c>
      <c r="O252" s="81">
        <v>1</v>
      </c>
      <c r="P252" s="81"/>
      <c r="Q252" s="81">
        <v>2</v>
      </c>
      <c r="R252" s="81">
        <v>2</v>
      </c>
      <c r="S252" s="84">
        <v>1</v>
      </c>
      <c r="T252" s="84">
        <v>1</v>
      </c>
      <c r="U252" s="84">
        <v>1</v>
      </c>
      <c r="V252" s="84">
        <v>2</v>
      </c>
      <c r="W252" s="84">
        <v>2</v>
      </c>
      <c r="X252" s="84">
        <v>2</v>
      </c>
      <c r="Y252" s="84">
        <v>1</v>
      </c>
      <c r="Z252" s="84">
        <v>1</v>
      </c>
      <c r="AA252" s="84">
        <v>1</v>
      </c>
      <c r="AB252" s="81">
        <v>2</v>
      </c>
      <c r="AC252" s="73">
        <v>3</v>
      </c>
    </row>
    <row r="253" spans="1:29">
      <c r="A253" s="82">
        <f t="shared" si="12"/>
        <v>2021</v>
      </c>
      <c r="B253" s="82">
        <f t="shared" si="13"/>
        <v>9</v>
      </c>
      <c r="C253" s="82">
        <f t="shared" si="14"/>
        <v>7</v>
      </c>
      <c r="D253" s="105">
        <v>44446</v>
      </c>
      <c r="E253" s="82" t="str">
        <f t="shared" si="15"/>
        <v>wt</v>
      </c>
      <c r="F253" s="81"/>
      <c r="G253" s="81">
        <v>1</v>
      </c>
      <c r="H253" s="81">
        <v>2</v>
      </c>
      <c r="I253" s="81">
        <v>1</v>
      </c>
      <c r="J253" s="81">
        <v>1</v>
      </c>
      <c r="K253" s="81">
        <v>1</v>
      </c>
      <c r="L253" s="81">
        <v>1</v>
      </c>
      <c r="M253" s="81">
        <v>3</v>
      </c>
      <c r="N253" s="81">
        <v>1</v>
      </c>
      <c r="O253" s="81">
        <v>1</v>
      </c>
      <c r="P253" s="81"/>
      <c r="Q253" s="81">
        <v>1</v>
      </c>
      <c r="R253" s="84">
        <v>1</v>
      </c>
      <c r="S253" s="84">
        <v>1</v>
      </c>
      <c r="T253" s="84">
        <v>2</v>
      </c>
      <c r="U253" s="84">
        <v>1</v>
      </c>
      <c r="V253" s="84">
        <v>2</v>
      </c>
      <c r="W253" s="84">
        <v>2</v>
      </c>
      <c r="X253" s="84">
        <v>2</v>
      </c>
      <c r="Y253" s="84">
        <v>2</v>
      </c>
      <c r="Z253" s="84">
        <v>1</v>
      </c>
      <c r="AA253" s="84">
        <v>1</v>
      </c>
      <c r="AB253" s="81">
        <v>2</v>
      </c>
      <c r="AC253" s="73">
        <v>3</v>
      </c>
    </row>
    <row r="254" spans="1:29">
      <c r="A254" s="82">
        <f t="shared" si="12"/>
        <v>2021</v>
      </c>
      <c r="B254" s="82">
        <f t="shared" si="13"/>
        <v>9</v>
      </c>
      <c r="C254" s="82">
        <f t="shared" si="14"/>
        <v>8</v>
      </c>
      <c r="D254" s="105">
        <v>44447</v>
      </c>
      <c r="E254" s="82" t="str">
        <f t="shared" si="15"/>
        <v>śr</v>
      </c>
      <c r="F254" s="81"/>
      <c r="G254" s="81">
        <v>1</v>
      </c>
      <c r="H254" s="81">
        <v>2</v>
      </c>
      <c r="I254" s="81">
        <v>1</v>
      </c>
      <c r="J254" s="81">
        <v>1</v>
      </c>
      <c r="K254" s="81">
        <v>1</v>
      </c>
      <c r="L254" s="81">
        <v>1</v>
      </c>
      <c r="M254" s="81">
        <v>3</v>
      </c>
      <c r="N254" s="81">
        <v>1</v>
      </c>
      <c r="O254" s="81">
        <v>3</v>
      </c>
      <c r="P254" s="81"/>
      <c r="Q254" s="81">
        <v>1</v>
      </c>
      <c r="R254" s="84">
        <v>1</v>
      </c>
      <c r="S254" s="84">
        <v>1</v>
      </c>
      <c r="T254" s="84">
        <v>2</v>
      </c>
      <c r="U254" s="84">
        <v>1</v>
      </c>
      <c r="V254" s="84">
        <v>2</v>
      </c>
      <c r="W254" s="84">
        <v>2</v>
      </c>
      <c r="X254" s="84">
        <v>2</v>
      </c>
      <c r="Y254" s="84">
        <v>1</v>
      </c>
      <c r="Z254" s="84">
        <v>2</v>
      </c>
      <c r="AA254" s="84">
        <v>1</v>
      </c>
      <c r="AB254" s="81">
        <v>2</v>
      </c>
      <c r="AC254" s="73">
        <v>3</v>
      </c>
    </row>
    <row r="255" spans="1:29">
      <c r="A255" s="82">
        <f t="shared" si="12"/>
        <v>2021</v>
      </c>
      <c r="B255" s="82">
        <f t="shared" si="13"/>
        <v>9</v>
      </c>
      <c r="C255" s="82">
        <f t="shared" si="14"/>
        <v>9</v>
      </c>
      <c r="D255" s="105">
        <v>44448</v>
      </c>
      <c r="E255" s="82" t="str">
        <f t="shared" si="15"/>
        <v>czw</v>
      </c>
      <c r="F255" s="81"/>
      <c r="G255" s="81">
        <v>1</v>
      </c>
      <c r="H255" s="81">
        <v>2</v>
      </c>
      <c r="I255" s="81">
        <v>1</v>
      </c>
      <c r="J255" s="81">
        <v>1</v>
      </c>
      <c r="K255" s="81">
        <v>1</v>
      </c>
      <c r="L255" s="81">
        <v>1</v>
      </c>
      <c r="M255" s="81">
        <v>3</v>
      </c>
      <c r="N255" s="81">
        <v>1</v>
      </c>
      <c r="O255" s="81">
        <v>1</v>
      </c>
      <c r="P255" s="81"/>
      <c r="Q255" s="81">
        <v>1</v>
      </c>
      <c r="R255" s="84">
        <v>1</v>
      </c>
      <c r="S255" s="84">
        <v>1</v>
      </c>
      <c r="T255" s="84">
        <v>1</v>
      </c>
      <c r="U255" s="84">
        <v>2</v>
      </c>
      <c r="V255" s="84">
        <v>2</v>
      </c>
      <c r="W255" s="84">
        <v>2</v>
      </c>
      <c r="X255" s="84">
        <v>2</v>
      </c>
      <c r="Y255" s="84">
        <v>1</v>
      </c>
      <c r="Z255" s="84">
        <v>2</v>
      </c>
      <c r="AA255" s="84">
        <v>1</v>
      </c>
      <c r="AB255" s="81">
        <v>2</v>
      </c>
      <c r="AC255" s="73">
        <v>3</v>
      </c>
    </row>
    <row r="256" spans="1:29">
      <c r="A256" s="82">
        <f t="shared" si="12"/>
        <v>2021</v>
      </c>
      <c r="B256" s="82">
        <f t="shared" si="13"/>
        <v>9</v>
      </c>
      <c r="C256" s="82">
        <f t="shared" si="14"/>
        <v>10</v>
      </c>
      <c r="D256" s="105">
        <v>44449</v>
      </c>
      <c r="E256" s="82" t="str">
        <f t="shared" si="15"/>
        <v>pia</v>
      </c>
      <c r="F256" s="81"/>
      <c r="G256" s="81">
        <v>1</v>
      </c>
      <c r="H256" s="81">
        <v>2</v>
      </c>
      <c r="I256" s="81">
        <v>1</v>
      </c>
      <c r="J256" s="81">
        <v>1</v>
      </c>
      <c r="K256" s="81">
        <v>1</v>
      </c>
      <c r="L256" s="81">
        <v>2</v>
      </c>
      <c r="M256" s="81">
        <v>3</v>
      </c>
      <c r="N256" s="81">
        <v>1</v>
      </c>
      <c r="O256" s="81">
        <v>2</v>
      </c>
      <c r="P256" s="81"/>
      <c r="Q256" s="81">
        <v>1</v>
      </c>
      <c r="R256" s="84">
        <v>1</v>
      </c>
      <c r="S256" s="84">
        <v>1</v>
      </c>
      <c r="T256" s="84">
        <v>2</v>
      </c>
      <c r="U256" s="84">
        <v>2</v>
      </c>
      <c r="V256" s="84">
        <v>1</v>
      </c>
      <c r="W256" s="84">
        <v>1</v>
      </c>
      <c r="X256" s="84">
        <v>2</v>
      </c>
      <c r="Y256" s="84">
        <v>2</v>
      </c>
      <c r="Z256" s="84">
        <v>2</v>
      </c>
      <c r="AA256" s="84">
        <v>1</v>
      </c>
      <c r="AB256" s="81">
        <v>2</v>
      </c>
      <c r="AC256" s="73">
        <v>3</v>
      </c>
    </row>
    <row r="257" spans="1:29">
      <c r="A257" s="82">
        <f t="shared" si="12"/>
        <v>2021</v>
      </c>
      <c r="B257" s="82">
        <f t="shared" si="13"/>
        <v>9</v>
      </c>
      <c r="C257" s="82">
        <f t="shared" si="14"/>
        <v>11</v>
      </c>
      <c r="D257" s="105">
        <v>44450</v>
      </c>
      <c r="E257" s="82" t="str">
        <f t="shared" si="15"/>
        <v>sob</v>
      </c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3"/>
      <c r="S257" s="84"/>
      <c r="T257" s="84"/>
      <c r="U257" s="84"/>
      <c r="V257" s="84"/>
      <c r="W257" s="84"/>
      <c r="X257" s="84"/>
      <c r="Y257" s="84"/>
      <c r="Z257" s="84"/>
      <c r="AA257" s="85"/>
      <c r="AB257" s="81"/>
      <c r="AC257" s="84"/>
    </row>
    <row r="258" spans="1:29">
      <c r="A258" s="82">
        <f t="shared" si="12"/>
        <v>2021</v>
      </c>
      <c r="B258" s="82">
        <f t="shared" si="13"/>
        <v>9</v>
      </c>
      <c r="C258" s="82">
        <f t="shared" si="14"/>
        <v>12</v>
      </c>
      <c r="D258" s="105">
        <v>44451</v>
      </c>
      <c r="E258" s="82" t="str">
        <f t="shared" si="15"/>
        <v>nie</v>
      </c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3"/>
      <c r="S258" s="84"/>
      <c r="T258" s="84"/>
      <c r="U258" s="84"/>
      <c r="V258" s="84"/>
      <c r="W258" s="84"/>
      <c r="X258" s="84"/>
      <c r="Y258" s="84"/>
      <c r="Z258" s="84"/>
      <c r="AA258" s="85"/>
      <c r="AB258" s="81"/>
      <c r="AC258" s="84"/>
    </row>
    <row r="259" spans="1:29">
      <c r="A259" s="82">
        <f t="shared" si="12"/>
        <v>2021</v>
      </c>
      <c r="B259" s="82">
        <f t="shared" si="13"/>
        <v>9</v>
      </c>
      <c r="C259" s="82">
        <f t="shared" si="14"/>
        <v>13</v>
      </c>
      <c r="D259" s="105">
        <v>44452</v>
      </c>
      <c r="E259" s="82" t="str">
        <f t="shared" si="15"/>
        <v>pon</v>
      </c>
      <c r="F259" s="81"/>
      <c r="G259" s="81">
        <v>2</v>
      </c>
      <c r="H259" s="81">
        <v>2</v>
      </c>
      <c r="I259" s="81">
        <v>1</v>
      </c>
      <c r="J259" s="81">
        <v>1</v>
      </c>
      <c r="K259" s="81">
        <v>1</v>
      </c>
      <c r="L259" s="81">
        <v>1</v>
      </c>
      <c r="M259" s="81">
        <v>1</v>
      </c>
      <c r="N259" s="81">
        <v>1</v>
      </c>
      <c r="O259" s="81">
        <v>1</v>
      </c>
      <c r="P259" s="81"/>
      <c r="Q259" s="81">
        <v>1</v>
      </c>
      <c r="R259" s="84">
        <v>1</v>
      </c>
      <c r="S259" s="84">
        <v>2</v>
      </c>
      <c r="T259" s="84">
        <v>1</v>
      </c>
      <c r="U259" s="84">
        <v>1</v>
      </c>
      <c r="V259" s="84">
        <v>2</v>
      </c>
      <c r="W259" s="84">
        <v>2</v>
      </c>
      <c r="X259" s="84">
        <v>2</v>
      </c>
      <c r="Y259" s="84">
        <v>1</v>
      </c>
      <c r="Z259" s="84">
        <v>1</v>
      </c>
      <c r="AA259" s="84">
        <v>1</v>
      </c>
      <c r="AB259" s="81">
        <v>2</v>
      </c>
      <c r="AC259" s="73">
        <v>3</v>
      </c>
    </row>
    <row r="260" spans="1:29">
      <c r="A260" s="82">
        <f t="shared" ref="A260:A323" si="16">YEAR(D260)</f>
        <v>2021</v>
      </c>
      <c r="B260" s="82">
        <f t="shared" ref="B260:B323" si="17">MONTH(D260)</f>
        <v>9</v>
      </c>
      <c r="C260" s="82">
        <f t="shared" ref="C260:C323" si="18">DAY(D260)</f>
        <v>14</v>
      </c>
      <c r="D260" s="105">
        <v>44453</v>
      </c>
      <c r="E260" s="82" t="str">
        <f t="shared" si="15"/>
        <v>wt</v>
      </c>
      <c r="F260" s="81"/>
      <c r="G260" s="81">
        <v>1</v>
      </c>
      <c r="H260" s="81">
        <v>2</v>
      </c>
      <c r="I260" s="81">
        <v>1</v>
      </c>
      <c r="J260" s="81">
        <v>1</v>
      </c>
      <c r="K260" s="81">
        <v>1</v>
      </c>
      <c r="L260" s="81">
        <v>1</v>
      </c>
      <c r="M260" s="81">
        <v>1</v>
      </c>
      <c r="N260" s="81">
        <v>1</v>
      </c>
      <c r="O260" s="81">
        <v>1</v>
      </c>
      <c r="P260" s="81"/>
      <c r="Q260" s="81">
        <v>1</v>
      </c>
      <c r="R260" s="84">
        <v>1</v>
      </c>
      <c r="S260" s="84">
        <v>2</v>
      </c>
      <c r="T260" s="84">
        <v>2</v>
      </c>
      <c r="U260" s="84">
        <v>1</v>
      </c>
      <c r="V260" s="84">
        <v>2</v>
      </c>
      <c r="W260" s="84">
        <v>2</v>
      </c>
      <c r="X260" s="84">
        <v>2</v>
      </c>
      <c r="Y260" s="84">
        <v>1</v>
      </c>
      <c r="Z260" s="84">
        <v>1</v>
      </c>
      <c r="AA260" s="84">
        <v>1</v>
      </c>
      <c r="AB260" s="81">
        <v>2</v>
      </c>
      <c r="AC260" s="73">
        <v>3</v>
      </c>
    </row>
    <row r="261" spans="1:29">
      <c r="A261" s="82">
        <f t="shared" si="16"/>
        <v>2021</v>
      </c>
      <c r="B261" s="82">
        <f t="shared" si="17"/>
        <v>9</v>
      </c>
      <c r="C261" s="82">
        <f t="shared" si="18"/>
        <v>15</v>
      </c>
      <c r="D261" s="105">
        <v>44454</v>
      </c>
      <c r="E261" s="82" t="str">
        <f t="shared" ref="E261:E324" si="19">IF(WEEKDAY(D261)=1,"nie",IF(WEEKDAY(D261)=2,"pon",IF(WEEKDAY(D261)=3,"wt",IF(WEEKDAY(D261)=4,"śr",IF(WEEKDAY(D261)=5,"czw",IF(WEEKDAY(D261)=6,"pia",IF(WEEKDAY(D261)=7,"sob","blad")))))))</f>
        <v>śr</v>
      </c>
      <c r="F261" s="81"/>
      <c r="G261" s="81">
        <v>1</v>
      </c>
      <c r="H261" s="81">
        <v>2</v>
      </c>
      <c r="I261" s="81">
        <v>1</v>
      </c>
      <c r="J261" s="81">
        <v>1</v>
      </c>
      <c r="K261" s="81">
        <v>1</v>
      </c>
      <c r="L261" s="81">
        <v>1</v>
      </c>
      <c r="M261" s="81">
        <v>1</v>
      </c>
      <c r="N261" s="81">
        <v>1</v>
      </c>
      <c r="O261" s="81">
        <v>1</v>
      </c>
      <c r="P261" s="81"/>
      <c r="Q261" s="81">
        <v>1</v>
      </c>
      <c r="R261" s="84">
        <v>1</v>
      </c>
      <c r="S261" s="84">
        <v>2</v>
      </c>
      <c r="T261" s="84">
        <v>2</v>
      </c>
      <c r="U261" s="84">
        <v>1</v>
      </c>
      <c r="V261" s="84">
        <v>2</v>
      </c>
      <c r="W261" s="84">
        <v>2</v>
      </c>
      <c r="X261" s="84">
        <v>2</v>
      </c>
      <c r="Y261" s="84">
        <v>1</v>
      </c>
      <c r="Z261" s="84">
        <v>2</v>
      </c>
      <c r="AA261" s="84">
        <v>1</v>
      </c>
      <c r="AB261" s="81">
        <v>2</v>
      </c>
      <c r="AC261" s="73">
        <v>3</v>
      </c>
    </row>
    <row r="262" spans="1:29">
      <c r="A262" s="82">
        <f t="shared" si="16"/>
        <v>2021</v>
      </c>
      <c r="B262" s="82">
        <f t="shared" si="17"/>
        <v>9</v>
      </c>
      <c r="C262" s="82">
        <f t="shared" si="18"/>
        <v>16</v>
      </c>
      <c r="D262" s="105">
        <v>44455</v>
      </c>
      <c r="E262" s="82" t="str">
        <f t="shared" si="19"/>
        <v>czw</v>
      </c>
      <c r="F262" s="81"/>
      <c r="G262" s="81">
        <v>1</v>
      </c>
      <c r="H262" s="81">
        <v>2</v>
      </c>
      <c r="I262" s="81">
        <v>1</v>
      </c>
      <c r="J262" s="81">
        <v>1</v>
      </c>
      <c r="K262" s="81">
        <v>1</v>
      </c>
      <c r="L262" s="81">
        <v>1</v>
      </c>
      <c r="M262" s="81">
        <v>1</v>
      </c>
      <c r="N262" s="81">
        <v>1</v>
      </c>
      <c r="O262" s="81">
        <v>1</v>
      </c>
      <c r="P262" s="81"/>
      <c r="Q262" s="81">
        <v>1</v>
      </c>
      <c r="R262" s="84">
        <v>1</v>
      </c>
      <c r="S262" s="84">
        <v>2</v>
      </c>
      <c r="T262" s="84">
        <v>1</v>
      </c>
      <c r="U262" s="84">
        <v>1</v>
      </c>
      <c r="V262" s="84">
        <v>2</v>
      </c>
      <c r="W262" s="84">
        <v>2</v>
      </c>
      <c r="X262" s="84">
        <v>2</v>
      </c>
      <c r="Y262" s="84">
        <v>1</v>
      </c>
      <c r="Z262" s="84">
        <v>2</v>
      </c>
      <c r="AA262" s="84">
        <v>1</v>
      </c>
      <c r="AB262" s="81">
        <v>2</v>
      </c>
      <c r="AC262" s="73">
        <v>3</v>
      </c>
    </row>
    <row r="263" spans="1:29">
      <c r="A263" s="82">
        <f t="shared" si="16"/>
        <v>2021</v>
      </c>
      <c r="B263" s="82">
        <f t="shared" si="17"/>
        <v>9</v>
      </c>
      <c r="C263" s="82">
        <f t="shared" si="18"/>
        <v>17</v>
      </c>
      <c r="D263" s="105">
        <v>44456</v>
      </c>
      <c r="E263" s="82" t="str">
        <f t="shared" si="19"/>
        <v>pia</v>
      </c>
      <c r="F263" s="81"/>
      <c r="G263" s="81">
        <v>1</v>
      </c>
      <c r="H263" s="81">
        <v>2</v>
      </c>
      <c r="I263" s="81">
        <v>1</v>
      </c>
      <c r="J263" s="81">
        <v>1</v>
      </c>
      <c r="K263" s="81">
        <v>1</v>
      </c>
      <c r="L263" s="81">
        <v>2</v>
      </c>
      <c r="M263" s="81">
        <v>1</v>
      </c>
      <c r="N263" s="81">
        <v>1</v>
      </c>
      <c r="O263" s="81">
        <v>2</v>
      </c>
      <c r="P263" s="81"/>
      <c r="Q263" s="81">
        <v>1</v>
      </c>
      <c r="R263" s="84">
        <v>1</v>
      </c>
      <c r="S263" s="84">
        <v>2</v>
      </c>
      <c r="T263" s="84">
        <v>2</v>
      </c>
      <c r="U263" s="84">
        <v>1</v>
      </c>
      <c r="V263" s="84">
        <v>2</v>
      </c>
      <c r="W263" s="84">
        <v>1</v>
      </c>
      <c r="X263" s="84">
        <v>2</v>
      </c>
      <c r="Y263" s="84">
        <v>1</v>
      </c>
      <c r="Z263" s="84">
        <v>2</v>
      </c>
      <c r="AA263" s="84">
        <v>1</v>
      </c>
      <c r="AB263" s="81">
        <v>2</v>
      </c>
      <c r="AC263" s="73">
        <v>3</v>
      </c>
    </row>
    <row r="264" spans="1:29">
      <c r="A264" s="82">
        <f t="shared" si="16"/>
        <v>2021</v>
      </c>
      <c r="B264" s="82">
        <f t="shared" si="17"/>
        <v>9</v>
      </c>
      <c r="C264" s="82">
        <f t="shared" si="18"/>
        <v>18</v>
      </c>
      <c r="D264" s="105">
        <v>44457</v>
      </c>
      <c r="E264" s="82" t="str">
        <f t="shared" si="19"/>
        <v>sob</v>
      </c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3"/>
      <c r="S264" s="84"/>
      <c r="T264" s="84"/>
      <c r="U264" s="84"/>
      <c r="V264" s="84"/>
      <c r="W264" s="84"/>
      <c r="X264" s="84"/>
      <c r="Y264" s="84"/>
      <c r="Z264" s="84"/>
      <c r="AA264" s="85"/>
      <c r="AB264" s="81"/>
      <c r="AC264" s="84"/>
    </row>
    <row r="265" spans="1:29">
      <c r="A265" s="82">
        <f t="shared" si="16"/>
        <v>2021</v>
      </c>
      <c r="B265" s="82">
        <f t="shared" si="17"/>
        <v>9</v>
      </c>
      <c r="C265" s="82">
        <f t="shared" si="18"/>
        <v>19</v>
      </c>
      <c r="D265" s="105">
        <v>44458</v>
      </c>
      <c r="E265" s="82" t="str">
        <f t="shared" si="19"/>
        <v>nie</v>
      </c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3"/>
      <c r="S265" s="84"/>
      <c r="T265" s="84"/>
      <c r="U265" s="84"/>
      <c r="V265" s="84"/>
      <c r="W265" s="84"/>
      <c r="X265" s="84"/>
      <c r="Y265" s="84"/>
      <c r="Z265" s="84"/>
      <c r="AA265" s="85"/>
      <c r="AB265" s="81"/>
      <c r="AC265" s="84"/>
    </row>
    <row r="266" spans="1:29">
      <c r="A266" s="82">
        <f t="shared" si="16"/>
        <v>2021</v>
      </c>
      <c r="B266" s="82">
        <f t="shared" si="17"/>
        <v>9</v>
      </c>
      <c r="C266" s="82">
        <f t="shared" si="18"/>
        <v>20</v>
      </c>
      <c r="D266" s="105">
        <v>44459</v>
      </c>
      <c r="E266" s="82" t="str">
        <f t="shared" si="19"/>
        <v>pon</v>
      </c>
      <c r="F266" s="81"/>
      <c r="G266" s="81">
        <v>1</v>
      </c>
      <c r="H266" s="81">
        <v>3</v>
      </c>
      <c r="I266" s="81">
        <v>1</v>
      </c>
      <c r="J266" s="81">
        <v>1</v>
      </c>
      <c r="K266" s="81">
        <v>1</v>
      </c>
      <c r="L266" s="81">
        <v>1</v>
      </c>
      <c r="M266" s="81">
        <v>3</v>
      </c>
      <c r="N266" s="81">
        <v>1</v>
      </c>
      <c r="O266" s="81">
        <v>1</v>
      </c>
      <c r="P266" s="81"/>
      <c r="Q266" s="81">
        <v>1</v>
      </c>
      <c r="R266" s="84">
        <v>1</v>
      </c>
      <c r="S266" s="84">
        <v>3</v>
      </c>
      <c r="T266" s="84">
        <v>1</v>
      </c>
      <c r="U266" s="84">
        <v>1</v>
      </c>
      <c r="V266" s="84">
        <v>2</v>
      </c>
      <c r="W266" s="84">
        <v>2</v>
      </c>
      <c r="X266" s="84">
        <v>2</v>
      </c>
      <c r="Y266" s="81">
        <v>3</v>
      </c>
      <c r="Z266" s="84">
        <v>2</v>
      </c>
      <c r="AA266" s="84">
        <v>1</v>
      </c>
      <c r="AB266" s="81">
        <v>2</v>
      </c>
      <c r="AC266" s="84">
        <v>2</v>
      </c>
    </row>
    <row r="267" spans="1:29">
      <c r="A267" s="82">
        <f t="shared" si="16"/>
        <v>2021</v>
      </c>
      <c r="B267" s="82">
        <f t="shared" si="17"/>
        <v>9</v>
      </c>
      <c r="C267" s="82">
        <f t="shared" si="18"/>
        <v>21</v>
      </c>
      <c r="D267" s="105">
        <v>44460</v>
      </c>
      <c r="E267" s="82" t="str">
        <f t="shared" si="19"/>
        <v>wt</v>
      </c>
      <c r="F267" s="81"/>
      <c r="G267" s="81">
        <v>1</v>
      </c>
      <c r="H267" s="81">
        <v>3</v>
      </c>
      <c r="I267" s="81">
        <v>1</v>
      </c>
      <c r="J267" s="81">
        <v>1</v>
      </c>
      <c r="K267" s="81">
        <v>1</v>
      </c>
      <c r="L267" s="81">
        <v>1</v>
      </c>
      <c r="M267" s="81">
        <v>1</v>
      </c>
      <c r="N267" s="81">
        <v>1</v>
      </c>
      <c r="O267" s="81">
        <v>1</v>
      </c>
      <c r="P267" s="81"/>
      <c r="Q267" s="81">
        <v>1</v>
      </c>
      <c r="R267" s="84">
        <v>1</v>
      </c>
      <c r="S267" s="84">
        <v>1</v>
      </c>
      <c r="T267" s="84">
        <v>2</v>
      </c>
      <c r="U267" s="84">
        <v>1</v>
      </c>
      <c r="V267" s="84">
        <v>2</v>
      </c>
      <c r="W267" s="84">
        <v>2</v>
      </c>
      <c r="X267" s="84">
        <v>2</v>
      </c>
      <c r="Y267" s="81">
        <v>3</v>
      </c>
      <c r="Z267" s="84">
        <v>2</v>
      </c>
      <c r="AA267" s="84">
        <v>1</v>
      </c>
      <c r="AB267" s="81">
        <v>2</v>
      </c>
      <c r="AC267" s="84">
        <v>2</v>
      </c>
    </row>
    <row r="268" spans="1:29">
      <c r="A268" s="82">
        <f t="shared" si="16"/>
        <v>2021</v>
      </c>
      <c r="B268" s="82">
        <f t="shared" si="17"/>
        <v>9</v>
      </c>
      <c r="C268" s="82">
        <f t="shared" si="18"/>
        <v>22</v>
      </c>
      <c r="D268" s="105">
        <v>44461</v>
      </c>
      <c r="E268" s="82" t="str">
        <f t="shared" si="19"/>
        <v>śr</v>
      </c>
      <c r="F268" s="81"/>
      <c r="G268" s="81">
        <v>1</v>
      </c>
      <c r="H268" s="81">
        <v>3</v>
      </c>
      <c r="I268" s="81">
        <v>1</v>
      </c>
      <c r="J268" s="81">
        <v>1</v>
      </c>
      <c r="K268" s="81">
        <v>1</v>
      </c>
      <c r="L268" s="81">
        <v>1</v>
      </c>
      <c r="M268" s="81">
        <v>1</v>
      </c>
      <c r="N268" s="81">
        <v>1</v>
      </c>
      <c r="O268" s="81">
        <v>1</v>
      </c>
      <c r="P268" s="81"/>
      <c r="Q268" s="81">
        <v>1</v>
      </c>
      <c r="R268" s="84">
        <v>1</v>
      </c>
      <c r="S268" s="84">
        <v>3</v>
      </c>
      <c r="T268" s="84">
        <v>2</v>
      </c>
      <c r="U268" s="84">
        <v>1</v>
      </c>
      <c r="V268" s="84">
        <v>1</v>
      </c>
      <c r="W268" s="84">
        <v>2</v>
      </c>
      <c r="X268" s="84">
        <v>2</v>
      </c>
      <c r="Y268" s="81">
        <v>3</v>
      </c>
      <c r="Z268" s="84">
        <v>2</v>
      </c>
      <c r="AA268" s="84">
        <v>1</v>
      </c>
      <c r="AB268" s="81">
        <v>2</v>
      </c>
      <c r="AC268" s="84">
        <v>2</v>
      </c>
    </row>
    <row r="269" spans="1:29">
      <c r="A269" s="82">
        <f t="shared" si="16"/>
        <v>2021</v>
      </c>
      <c r="B269" s="82">
        <f t="shared" si="17"/>
        <v>9</v>
      </c>
      <c r="C269" s="82">
        <f t="shared" si="18"/>
        <v>23</v>
      </c>
      <c r="D269" s="105">
        <v>44462</v>
      </c>
      <c r="E269" s="82" t="str">
        <f t="shared" si="19"/>
        <v>czw</v>
      </c>
      <c r="F269" s="81"/>
      <c r="G269" s="81">
        <v>1</v>
      </c>
      <c r="H269" s="81">
        <v>3</v>
      </c>
      <c r="I269" s="81">
        <v>1</v>
      </c>
      <c r="J269" s="81">
        <v>1</v>
      </c>
      <c r="K269" s="81">
        <v>1</v>
      </c>
      <c r="L269" s="81">
        <v>2</v>
      </c>
      <c r="M269" s="81">
        <v>1</v>
      </c>
      <c r="N269" s="81">
        <v>1</v>
      </c>
      <c r="O269" s="81">
        <v>1</v>
      </c>
      <c r="P269" s="81"/>
      <c r="Q269" s="81">
        <v>3</v>
      </c>
      <c r="R269" s="84">
        <v>1</v>
      </c>
      <c r="S269" s="84">
        <v>1</v>
      </c>
      <c r="T269" s="84">
        <v>1</v>
      </c>
      <c r="U269" s="84">
        <v>1</v>
      </c>
      <c r="V269" s="84">
        <v>2</v>
      </c>
      <c r="W269" s="84">
        <v>2</v>
      </c>
      <c r="X269" s="84">
        <v>2</v>
      </c>
      <c r="Y269" s="81">
        <v>3</v>
      </c>
      <c r="Z269" s="84">
        <v>1</v>
      </c>
      <c r="AA269" s="84">
        <v>1</v>
      </c>
      <c r="AB269" s="81">
        <v>2</v>
      </c>
      <c r="AC269" s="84">
        <v>2</v>
      </c>
    </row>
    <row r="270" spans="1:29">
      <c r="A270" s="82">
        <f t="shared" si="16"/>
        <v>2021</v>
      </c>
      <c r="B270" s="82">
        <f t="shared" si="17"/>
        <v>9</v>
      </c>
      <c r="C270" s="82">
        <f t="shared" si="18"/>
        <v>24</v>
      </c>
      <c r="D270" s="105">
        <v>44463</v>
      </c>
      <c r="E270" s="82" t="str">
        <f t="shared" si="19"/>
        <v>pia</v>
      </c>
      <c r="F270" s="81"/>
      <c r="G270" s="81">
        <v>1</v>
      </c>
      <c r="H270" s="81">
        <v>3</v>
      </c>
      <c r="I270" s="81">
        <v>3</v>
      </c>
      <c r="J270" s="81">
        <v>1</v>
      </c>
      <c r="K270" s="81">
        <v>1</v>
      </c>
      <c r="L270" s="81">
        <v>1</v>
      </c>
      <c r="M270" s="81">
        <v>1</v>
      </c>
      <c r="N270" s="81">
        <v>1</v>
      </c>
      <c r="O270" s="81">
        <v>2</v>
      </c>
      <c r="P270" s="81"/>
      <c r="Q270" s="81">
        <v>1</v>
      </c>
      <c r="R270" s="84">
        <v>1</v>
      </c>
      <c r="S270" s="84" t="s">
        <v>178</v>
      </c>
      <c r="T270" s="84">
        <v>2</v>
      </c>
      <c r="U270" s="84">
        <v>1</v>
      </c>
      <c r="V270" s="84">
        <v>1</v>
      </c>
      <c r="W270" s="84">
        <v>1</v>
      </c>
      <c r="X270" s="84">
        <v>2</v>
      </c>
      <c r="Y270" s="81">
        <v>3</v>
      </c>
      <c r="Z270" s="84">
        <v>1</v>
      </c>
      <c r="AA270" s="84">
        <v>1</v>
      </c>
      <c r="AB270" s="81">
        <v>2</v>
      </c>
      <c r="AC270" s="84">
        <v>2</v>
      </c>
    </row>
    <row r="271" spans="1:29">
      <c r="A271" s="82">
        <f t="shared" si="16"/>
        <v>2021</v>
      </c>
      <c r="B271" s="82">
        <f t="shared" si="17"/>
        <v>9</v>
      </c>
      <c r="C271" s="82">
        <f t="shared" si="18"/>
        <v>25</v>
      </c>
      <c r="D271" s="105">
        <v>44464</v>
      </c>
      <c r="E271" s="82" t="str">
        <f t="shared" si="19"/>
        <v>sob</v>
      </c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3"/>
      <c r="S271" s="84"/>
      <c r="T271" s="84"/>
      <c r="U271" s="84"/>
      <c r="V271" s="84"/>
      <c r="W271" s="84"/>
      <c r="X271" s="84"/>
      <c r="Y271" s="84"/>
      <c r="Z271" s="84"/>
      <c r="AA271" s="85"/>
      <c r="AB271" s="81"/>
      <c r="AC271" s="84"/>
    </row>
    <row r="272" spans="1:29">
      <c r="A272" s="82">
        <f t="shared" si="16"/>
        <v>2021</v>
      </c>
      <c r="B272" s="82">
        <f t="shared" si="17"/>
        <v>9</v>
      </c>
      <c r="C272" s="82">
        <f t="shared" si="18"/>
        <v>26</v>
      </c>
      <c r="D272" s="105">
        <v>44465</v>
      </c>
      <c r="E272" s="82" t="str">
        <f t="shared" si="19"/>
        <v>nie</v>
      </c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3"/>
      <c r="S272" s="84"/>
      <c r="T272" s="84"/>
      <c r="U272" s="84"/>
      <c r="V272" s="84"/>
      <c r="W272" s="84"/>
      <c r="X272" s="84"/>
      <c r="Y272" s="84"/>
      <c r="Z272" s="84"/>
      <c r="AA272" s="85"/>
      <c r="AB272" s="81"/>
      <c r="AC272" s="84"/>
    </row>
    <row r="273" spans="1:29">
      <c r="A273" s="82">
        <f t="shared" si="16"/>
        <v>2021</v>
      </c>
      <c r="B273" s="82">
        <f t="shared" si="17"/>
        <v>9</v>
      </c>
      <c r="C273" s="82">
        <f t="shared" si="18"/>
        <v>27</v>
      </c>
      <c r="D273" s="105">
        <v>44466</v>
      </c>
      <c r="E273" s="82" t="str">
        <f t="shared" si="19"/>
        <v>pon</v>
      </c>
      <c r="F273" s="81"/>
      <c r="G273" s="81">
        <v>1</v>
      </c>
      <c r="H273" s="81">
        <v>2</v>
      </c>
      <c r="I273" s="81">
        <v>1</v>
      </c>
      <c r="J273" s="81">
        <v>1</v>
      </c>
      <c r="K273" s="81">
        <v>3</v>
      </c>
      <c r="L273" s="81">
        <v>2</v>
      </c>
      <c r="M273" s="81">
        <v>1</v>
      </c>
      <c r="N273" s="81">
        <v>1</v>
      </c>
      <c r="O273" s="81">
        <v>1</v>
      </c>
      <c r="P273" s="81"/>
      <c r="Q273" s="81">
        <v>2</v>
      </c>
      <c r="R273" s="84">
        <v>1</v>
      </c>
      <c r="S273" s="84">
        <v>1</v>
      </c>
      <c r="T273" s="84">
        <v>1</v>
      </c>
      <c r="U273" s="84">
        <v>1</v>
      </c>
      <c r="V273" s="84">
        <v>2</v>
      </c>
      <c r="W273" s="84">
        <v>2</v>
      </c>
      <c r="X273" s="84">
        <v>2</v>
      </c>
      <c r="Y273" s="81">
        <v>3</v>
      </c>
      <c r="Z273" s="84">
        <v>1</v>
      </c>
      <c r="AA273" s="84">
        <v>1</v>
      </c>
      <c r="AB273" s="81">
        <v>2</v>
      </c>
      <c r="AC273" s="84">
        <v>2</v>
      </c>
    </row>
    <row r="274" spans="1:29">
      <c r="A274" s="82">
        <f t="shared" si="16"/>
        <v>2021</v>
      </c>
      <c r="B274" s="82">
        <f t="shared" si="17"/>
        <v>9</v>
      </c>
      <c r="C274" s="82">
        <f t="shared" si="18"/>
        <v>28</v>
      </c>
      <c r="D274" s="105">
        <v>44467</v>
      </c>
      <c r="E274" s="82" t="str">
        <f t="shared" si="19"/>
        <v>wt</v>
      </c>
      <c r="F274" s="81"/>
      <c r="G274" s="81">
        <v>1</v>
      </c>
      <c r="H274" s="81">
        <v>2</v>
      </c>
      <c r="I274" s="81">
        <v>1</v>
      </c>
      <c r="J274" s="81">
        <v>1</v>
      </c>
      <c r="K274" s="81">
        <v>1</v>
      </c>
      <c r="L274" s="81">
        <v>1</v>
      </c>
      <c r="M274" s="81">
        <v>1</v>
      </c>
      <c r="N274" s="81">
        <v>1</v>
      </c>
      <c r="O274" s="81">
        <v>1</v>
      </c>
      <c r="P274" s="81"/>
      <c r="Q274" s="81">
        <v>1</v>
      </c>
      <c r="R274" s="84">
        <v>1</v>
      </c>
      <c r="S274" s="84">
        <v>1</v>
      </c>
      <c r="T274" s="84">
        <v>1</v>
      </c>
      <c r="U274" s="84">
        <v>2</v>
      </c>
      <c r="V274" s="84">
        <v>1</v>
      </c>
      <c r="W274" s="84">
        <v>2</v>
      </c>
      <c r="X274" s="84">
        <v>2</v>
      </c>
      <c r="Y274" s="81">
        <v>3</v>
      </c>
      <c r="Z274" s="84">
        <v>1</v>
      </c>
      <c r="AA274" s="84">
        <v>1</v>
      </c>
      <c r="AB274" s="81">
        <v>2</v>
      </c>
      <c r="AC274" s="84">
        <v>2</v>
      </c>
    </row>
    <row r="275" spans="1:29">
      <c r="A275" s="82">
        <f t="shared" si="16"/>
        <v>2021</v>
      </c>
      <c r="B275" s="82">
        <f t="shared" si="17"/>
        <v>9</v>
      </c>
      <c r="C275" s="82">
        <f t="shared" si="18"/>
        <v>29</v>
      </c>
      <c r="D275" s="105">
        <v>44468</v>
      </c>
      <c r="E275" s="82" t="str">
        <f t="shared" si="19"/>
        <v>śr</v>
      </c>
      <c r="F275" s="81"/>
      <c r="G275" s="81">
        <v>1</v>
      </c>
      <c r="H275" s="81">
        <v>2</v>
      </c>
      <c r="I275" s="81">
        <v>1</v>
      </c>
      <c r="J275" s="81">
        <v>1</v>
      </c>
      <c r="K275" s="81">
        <v>1</v>
      </c>
      <c r="L275" s="81">
        <v>2</v>
      </c>
      <c r="M275" s="81">
        <v>1</v>
      </c>
      <c r="N275" s="81">
        <v>1</v>
      </c>
      <c r="O275" s="81">
        <v>1</v>
      </c>
      <c r="P275" s="81"/>
      <c r="Q275" s="81">
        <v>1</v>
      </c>
      <c r="R275" s="84">
        <v>1</v>
      </c>
      <c r="S275" s="84">
        <v>1</v>
      </c>
      <c r="T275" s="84">
        <v>2</v>
      </c>
      <c r="U275" s="84">
        <v>1</v>
      </c>
      <c r="V275" s="84">
        <v>1</v>
      </c>
      <c r="W275" s="84">
        <v>2</v>
      </c>
      <c r="X275" s="84">
        <v>2</v>
      </c>
      <c r="Y275" s="84">
        <v>1</v>
      </c>
      <c r="Z275" s="84">
        <v>1</v>
      </c>
      <c r="AA275" s="84">
        <v>1</v>
      </c>
      <c r="AB275" s="81">
        <v>2</v>
      </c>
      <c r="AC275" s="84">
        <v>2</v>
      </c>
    </row>
    <row r="276" spans="1:29">
      <c r="A276" s="82">
        <f t="shared" si="16"/>
        <v>2021</v>
      </c>
      <c r="B276" s="82">
        <f t="shared" si="17"/>
        <v>9</v>
      </c>
      <c r="C276" s="82">
        <f t="shared" si="18"/>
        <v>30</v>
      </c>
      <c r="D276" s="105">
        <v>44469</v>
      </c>
      <c r="E276" s="82" t="str">
        <f t="shared" si="19"/>
        <v>czw</v>
      </c>
      <c r="F276" s="81"/>
      <c r="G276" s="81">
        <v>1</v>
      </c>
      <c r="H276" s="81">
        <v>2</v>
      </c>
      <c r="I276" s="81">
        <v>1</v>
      </c>
      <c r="J276" s="81">
        <v>1</v>
      </c>
      <c r="K276" s="81">
        <v>1</v>
      </c>
      <c r="L276" s="81">
        <v>2</v>
      </c>
      <c r="M276" s="81">
        <v>1</v>
      </c>
      <c r="N276" s="81">
        <v>1</v>
      </c>
      <c r="O276" s="81">
        <v>1</v>
      </c>
      <c r="P276" s="81"/>
      <c r="Q276" s="81">
        <v>1</v>
      </c>
      <c r="R276" s="84">
        <v>1</v>
      </c>
      <c r="S276" s="84">
        <v>1</v>
      </c>
      <c r="T276" s="84">
        <v>2</v>
      </c>
      <c r="U276" s="84">
        <v>1</v>
      </c>
      <c r="V276" s="84">
        <v>2</v>
      </c>
      <c r="W276" s="84">
        <v>2</v>
      </c>
      <c r="X276" s="84">
        <v>2</v>
      </c>
      <c r="Y276" s="84">
        <v>1</v>
      </c>
      <c r="Z276" s="84">
        <v>1</v>
      </c>
      <c r="AA276" s="84">
        <v>1</v>
      </c>
      <c r="AB276" s="81">
        <v>2</v>
      </c>
      <c r="AC276" s="84">
        <v>2</v>
      </c>
    </row>
    <row r="277" spans="1:29">
      <c r="A277" s="82">
        <f t="shared" si="16"/>
        <v>2021</v>
      </c>
      <c r="B277" s="82">
        <f t="shared" si="17"/>
        <v>10</v>
      </c>
      <c r="C277" s="82">
        <f t="shared" si="18"/>
        <v>1</v>
      </c>
      <c r="D277" s="105">
        <v>44470</v>
      </c>
      <c r="E277" s="82" t="str">
        <f t="shared" si="19"/>
        <v>pia</v>
      </c>
      <c r="F277" s="81"/>
      <c r="G277" s="81">
        <v>1</v>
      </c>
      <c r="H277" s="81">
        <v>2</v>
      </c>
      <c r="I277" s="81">
        <v>1</v>
      </c>
      <c r="J277" s="81">
        <v>1</v>
      </c>
      <c r="K277" s="81">
        <v>1</v>
      </c>
      <c r="L277" s="81">
        <v>1</v>
      </c>
      <c r="M277" s="81">
        <v>3</v>
      </c>
      <c r="N277" s="81">
        <v>1</v>
      </c>
      <c r="O277" s="81">
        <v>2</v>
      </c>
      <c r="P277" s="81"/>
      <c r="Q277" s="81">
        <v>1</v>
      </c>
      <c r="R277" s="84">
        <v>1</v>
      </c>
      <c r="S277" s="84">
        <v>1</v>
      </c>
      <c r="T277" s="84">
        <v>2</v>
      </c>
      <c r="U277" s="84">
        <v>1</v>
      </c>
      <c r="V277" s="84">
        <v>2</v>
      </c>
      <c r="W277" s="84">
        <v>1</v>
      </c>
      <c r="X277" s="84">
        <v>2</v>
      </c>
      <c r="Y277" s="84">
        <v>1</v>
      </c>
      <c r="Z277" s="84">
        <v>1</v>
      </c>
      <c r="AA277" s="84">
        <v>1</v>
      </c>
      <c r="AB277" s="81">
        <v>2</v>
      </c>
      <c r="AC277" s="84">
        <v>2</v>
      </c>
    </row>
    <row r="278" spans="1:29">
      <c r="A278" s="82">
        <f t="shared" si="16"/>
        <v>2021</v>
      </c>
      <c r="B278" s="82">
        <f t="shared" si="17"/>
        <v>10</v>
      </c>
      <c r="C278" s="82">
        <f t="shared" si="18"/>
        <v>2</v>
      </c>
      <c r="D278" s="105">
        <v>44471</v>
      </c>
      <c r="E278" s="82" t="str">
        <f t="shared" si="19"/>
        <v>sob</v>
      </c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3"/>
      <c r="S278" s="84"/>
      <c r="T278" s="84"/>
      <c r="U278" s="84"/>
      <c r="V278" s="84"/>
      <c r="W278" s="84"/>
      <c r="X278" s="84"/>
      <c r="Y278" s="84"/>
      <c r="Z278" s="84"/>
      <c r="AA278" s="85"/>
      <c r="AB278" s="81"/>
      <c r="AC278" s="84"/>
    </row>
    <row r="279" spans="1:29">
      <c r="A279" s="82">
        <f t="shared" si="16"/>
        <v>2021</v>
      </c>
      <c r="B279" s="82">
        <f t="shared" si="17"/>
        <v>10</v>
      </c>
      <c r="C279" s="82">
        <f t="shared" si="18"/>
        <v>3</v>
      </c>
      <c r="D279" s="105">
        <v>44472</v>
      </c>
      <c r="E279" s="82" t="str">
        <f t="shared" si="19"/>
        <v>nie</v>
      </c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3"/>
      <c r="S279" s="84"/>
      <c r="T279" s="84"/>
      <c r="U279" s="84"/>
      <c r="V279" s="84"/>
      <c r="W279" s="84"/>
      <c r="X279" s="84"/>
      <c r="Y279" s="84"/>
      <c r="Z279" s="84"/>
      <c r="AA279" s="85"/>
      <c r="AB279" s="81"/>
      <c r="AC279" s="84"/>
    </row>
    <row r="280" spans="1:29">
      <c r="A280" s="82">
        <f t="shared" si="16"/>
        <v>2021</v>
      </c>
      <c r="B280" s="82">
        <f t="shared" si="17"/>
        <v>10</v>
      </c>
      <c r="C280" s="82">
        <f t="shared" si="18"/>
        <v>4</v>
      </c>
      <c r="D280" s="105">
        <v>44473</v>
      </c>
      <c r="E280" s="82" t="str">
        <f t="shared" si="19"/>
        <v>pon</v>
      </c>
      <c r="F280" s="81"/>
      <c r="G280" s="81">
        <v>2</v>
      </c>
      <c r="H280" s="81">
        <v>2</v>
      </c>
      <c r="I280" s="81">
        <v>1</v>
      </c>
      <c r="J280" s="81">
        <v>1</v>
      </c>
      <c r="K280" s="81">
        <v>1</v>
      </c>
      <c r="L280" s="81">
        <v>1</v>
      </c>
      <c r="M280" s="81">
        <v>1</v>
      </c>
      <c r="N280" s="81">
        <v>1</v>
      </c>
      <c r="O280" s="81">
        <v>1</v>
      </c>
      <c r="P280" s="81"/>
      <c r="Q280" s="81">
        <v>3</v>
      </c>
      <c r="R280" s="84">
        <v>2</v>
      </c>
      <c r="S280" s="84">
        <v>1</v>
      </c>
      <c r="T280" s="84">
        <v>2</v>
      </c>
      <c r="U280" s="84">
        <v>1</v>
      </c>
      <c r="V280" s="84">
        <v>2</v>
      </c>
      <c r="W280" s="84">
        <v>2</v>
      </c>
      <c r="X280" s="84">
        <v>2</v>
      </c>
      <c r="Y280" s="84">
        <v>1</v>
      </c>
      <c r="Z280" s="84">
        <v>1</v>
      </c>
      <c r="AA280" s="84">
        <v>1</v>
      </c>
      <c r="AB280" s="81">
        <v>2</v>
      </c>
      <c r="AC280" s="84">
        <v>2</v>
      </c>
    </row>
    <row r="281" spans="1:29">
      <c r="A281" s="82">
        <f t="shared" si="16"/>
        <v>2021</v>
      </c>
      <c r="B281" s="82">
        <f t="shared" si="17"/>
        <v>10</v>
      </c>
      <c r="C281" s="82">
        <f t="shared" si="18"/>
        <v>5</v>
      </c>
      <c r="D281" s="105">
        <v>44474</v>
      </c>
      <c r="E281" s="82" t="str">
        <f t="shared" si="19"/>
        <v>wt</v>
      </c>
      <c r="F281" s="81"/>
      <c r="G281" s="81">
        <v>2</v>
      </c>
      <c r="H281" s="81">
        <v>2</v>
      </c>
      <c r="I281" s="81">
        <v>1</v>
      </c>
      <c r="J281" s="81">
        <v>1</v>
      </c>
      <c r="K281" s="81">
        <v>1</v>
      </c>
      <c r="L281" s="81">
        <v>3</v>
      </c>
      <c r="M281" s="81">
        <v>1</v>
      </c>
      <c r="N281" s="81">
        <v>1</v>
      </c>
      <c r="O281" s="81">
        <v>1</v>
      </c>
      <c r="P281" s="81"/>
      <c r="Q281" s="81">
        <v>1</v>
      </c>
      <c r="R281" s="84">
        <v>2</v>
      </c>
      <c r="S281" s="84">
        <v>2</v>
      </c>
      <c r="T281" s="84">
        <v>2</v>
      </c>
      <c r="U281" s="81">
        <v>3</v>
      </c>
      <c r="V281" s="84">
        <v>1</v>
      </c>
      <c r="W281" s="84">
        <v>2</v>
      </c>
      <c r="X281" s="84">
        <v>2</v>
      </c>
      <c r="Y281" s="84">
        <v>1</v>
      </c>
      <c r="Z281" s="84">
        <v>1</v>
      </c>
      <c r="AA281" s="84">
        <v>1</v>
      </c>
      <c r="AB281" s="81">
        <v>2</v>
      </c>
      <c r="AC281" s="84">
        <v>2</v>
      </c>
    </row>
    <row r="282" spans="1:29">
      <c r="A282" s="82">
        <f t="shared" si="16"/>
        <v>2021</v>
      </c>
      <c r="B282" s="82">
        <f t="shared" si="17"/>
        <v>10</v>
      </c>
      <c r="C282" s="82">
        <f t="shared" si="18"/>
        <v>6</v>
      </c>
      <c r="D282" s="105">
        <v>44475</v>
      </c>
      <c r="E282" s="82" t="str">
        <f t="shared" si="19"/>
        <v>śr</v>
      </c>
      <c r="F282" s="81"/>
      <c r="G282" s="81">
        <v>1</v>
      </c>
      <c r="H282" s="81">
        <v>2</v>
      </c>
      <c r="I282" s="81">
        <v>1</v>
      </c>
      <c r="J282" s="81">
        <v>1</v>
      </c>
      <c r="K282" s="81">
        <v>1</v>
      </c>
      <c r="L282" s="81">
        <v>1</v>
      </c>
      <c r="M282" s="81">
        <v>1</v>
      </c>
      <c r="N282" s="81">
        <v>1</v>
      </c>
      <c r="O282" s="81">
        <v>1</v>
      </c>
      <c r="P282" s="81"/>
      <c r="Q282" s="81">
        <v>1</v>
      </c>
      <c r="R282" s="84">
        <v>2</v>
      </c>
      <c r="S282" s="84">
        <v>2</v>
      </c>
      <c r="T282" s="84">
        <v>2</v>
      </c>
      <c r="U282" s="84">
        <v>1</v>
      </c>
      <c r="V282" s="84">
        <v>2</v>
      </c>
      <c r="W282" s="84">
        <v>2</v>
      </c>
      <c r="X282" s="84">
        <v>2</v>
      </c>
      <c r="Y282" s="84">
        <v>1</v>
      </c>
      <c r="Z282" s="84">
        <v>1</v>
      </c>
      <c r="AA282" s="84">
        <v>1</v>
      </c>
      <c r="AB282" s="81">
        <v>2</v>
      </c>
      <c r="AC282" s="84">
        <v>2</v>
      </c>
    </row>
    <row r="283" spans="1:29">
      <c r="A283" s="82">
        <f t="shared" si="16"/>
        <v>2021</v>
      </c>
      <c r="B283" s="82">
        <f t="shared" si="17"/>
        <v>10</v>
      </c>
      <c r="C283" s="82">
        <f t="shared" si="18"/>
        <v>7</v>
      </c>
      <c r="D283" s="105">
        <v>44476</v>
      </c>
      <c r="E283" s="82" t="str">
        <f t="shared" si="19"/>
        <v>czw</v>
      </c>
      <c r="F283" s="81"/>
      <c r="G283" s="81">
        <v>1</v>
      </c>
      <c r="H283" s="81">
        <v>2</v>
      </c>
      <c r="I283" s="81">
        <v>1</v>
      </c>
      <c r="J283" s="81">
        <v>1</v>
      </c>
      <c r="K283" s="81">
        <v>1</v>
      </c>
      <c r="L283" s="81">
        <v>1</v>
      </c>
      <c r="M283" s="81">
        <v>1</v>
      </c>
      <c r="N283" s="81">
        <v>1</v>
      </c>
      <c r="O283" s="81">
        <v>1</v>
      </c>
      <c r="P283" s="81"/>
      <c r="Q283" s="81">
        <v>1</v>
      </c>
      <c r="R283" s="84">
        <v>2</v>
      </c>
      <c r="S283" s="84">
        <v>1</v>
      </c>
      <c r="T283" s="84">
        <v>2</v>
      </c>
      <c r="U283" s="84">
        <v>1</v>
      </c>
      <c r="V283" s="84">
        <v>2</v>
      </c>
      <c r="W283" s="84">
        <v>2</v>
      </c>
      <c r="X283" s="84">
        <v>2</v>
      </c>
      <c r="Y283" s="84">
        <v>1</v>
      </c>
      <c r="Z283" s="84">
        <v>1</v>
      </c>
      <c r="AA283" s="84">
        <v>1</v>
      </c>
      <c r="AB283" s="81">
        <v>2</v>
      </c>
      <c r="AC283" s="84">
        <v>2</v>
      </c>
    </row>
    <row r="284" spans="1:29">
      <c r="A284" s="82">
        <f t="shared" si="16"/>
        <v>2021</v>
      </c>
      <c r="B284" s="82">
        <f t="shared" si="17"/>
        <v>10</v>
      </c>
      <c r="C284" s="82">
        <f t="shared" si="18"/>
        <v>8</v>
      </c>
      <c r="D284" s="105">
        <v>44477</v>
      </c>
      <c r="E284" s="82" t="str">
        <f t="shared" si="19"/>
        <v>pia</v>
      </c>
      <c r="F284" s="81"/>
      <c r="G284" s="81">
        <v>1</v>
      </c>
      <c r="H284" s="81">
        <v>2</v>
      </c>
      <c r="I284" s="81">
        <v>1</v>
      </c>
      <c r="J284" s="81">
        <v>1</v>
      </c>
      <c r="K284" s="81">
        <v>1</v>
      </c>
      <c r="L284" s="81">
        <v>2</v>
      </c>
      <c r="M284" s="81">
        <v>1</v>
      </c>
      <c r="N284" s="81">
        <v>1</v>
      </c>
      <c r="O284" s="81">
        <v>1</v>
      </c>
      <c r="P284" s="81"/>
      <c r="Q284" s="81">
        <v>3</v>
      </c>
      <c r="R284" s="84">
        <v>2</v>
      </c>
      <c r="S284" s="84">
        <v>1</v>
      </c>
      <c r="T284" s="84">
        <v>2</v>
      </c>
      <c r="U284" s="84">
        <v>1</v>
      </c>
      <c r="V284" s="84">
        <v>1</v>
      </c>
      <c r="W284" s="84">
        <v>1</v>
      </c>
      <c r="X284" s="84">
        <v>2</v>
      </c>
      <c r="Y284" s="84">
        <v>1</v>
      </c>
      <c r="Z284" s="84">
        <v>1</v>
      </c>
      <c r="AA284" s="68">
        <v>2</v>
      </c>
      <c r="AB284" s="81">
        <v>2</v>
      </c>
      <c r="AC284" s="84">
        <v>2</v>
      </c>
    </row>
    <row r="285" spans="1:29">
      <c r="A285" s="82">
        <f t="shared" si="16"/>
        <v>2021</v>
      </c>
      <c r="B285" s="82">
        <f t="shared" si="17"/>
        <v>10</v>
      </c>
      <c r="C285" s="82">
        <f t="shared" si="18"/>
        <v>9</v>
      </c>
      <c r="D285" s="105">
        <v>44478</v>
      </c>
      <c r="E285" s="82" t="str">
        <f t="shared" si="19"/>
        <v>sob</v>
      </c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3"/>
      <c r="S285" s="84"/>
      <c r="T285" s="84"/>
      <c r="U285" s="84"/>
      <c r="V285" s="84"/>
      <c r="W285" s="84"/>
      <c r="X285" s="84"/>
      <c r="Y285" s="84"/>
      <c r="Z285" s="84"/>
      <c r="AA285" s="85"/>
      <c r="AB285" s="81"/>
      <c r="AC285" s="84"/>
    </row>
    <row r="286" spans="1:29">
      <c r="A286" s="82">
        <f t="shared" si="16"/>
        <v>2021</v>
      </c>
      <c r="B286" s="82">
        <f t="shared" si="17"/>
        <v>10</v>
      </c>
      <c r="C286" s="82">
        <f t="shared" si="18"/>
        <v>10</v>
      </c>
      <c r="D286" s="105">
        <v>44479</v>
      </c>
      <c r="E286" s="82" t="str">
        <f t="shared" si="19"/>
        <v>nie</v>
      </c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3"/>
      <c r="S286" s="84"/>
      <c r="T286" s="84"/>
      <c r="U286" s="84"/>
      <c r="V286" s="84"/>
      <c r="W286" s="84"/>
      <c r="X286" s="84"/>
      <c r="Y286" s="84"/>
      <c r="Z286" s="84"/>
      <c r="AA286" s="114"/>
      <c r="AB286" s="81"/>
      <c r="AC286" s="84"/>
    </row>
    <row r="287" spans="1:29">
      <c r="A287" s="82">
        <f t="shared" si="16"/>
        <v>2021</v>
      </c>
      <c r="B287" s="82">
        <f t="shared" si="17"/>
        <v>10</v>
      </c>
      <c r="C287" s="82">
        <f t="shared" si="18"/>
        <v>11</v>
      </c>
      <c r="D287" s="105">
        <v>44480</v>
      </c>
      <c r="E287" s="82" t="str">
        <f t="shared" si="19"/>
        <v>pon</v>
      </c>
      <c r="F287" s="81"/>
      <c r="G287" s="81">
        <v>1</v>
      </c>
      <c r="H287" s="81">
        <v>2</v>
      </c>
      <c r="I287" s="89">
        <v>1</v>
      </c>
      <c r="J287" s="81">
        <v>1</v>
      </c>
      <c r="K287" s="81">
        <v>1</v>
      </c>
      <c r="L287" s="81">
        <v>1</v>
      </c>
      <c r="M287" s="81">
        <v>1</v>
      </c>
      <c r="N287" s="81">
        <v>1</v>
      </c>
      <c r="O287" s="81">
        <v>1</v>
      </c>
      <c r="P287" s="81"/>
      <c r="Q287" s="81">
        <v>1</v>
      </c>
      <c r="R287" s="81">
        <v>1</v>
      </c>
      <c r="S287" s="84">
        <v>1</v>
      </c>
      <c r="T287" s="84">
        <v>2</v>
      </c>
      <c r="U287" s="84">
        <v>1</v>
      </c>
      <c r="V287" s="84">
        <v>2</v>
      </c>
      <c r="W287" s="84">
        <v>2</v>
      </c>
      <c r="X287" s="84">
        <v>3</v>
      </c>
      <c r="Y287" s="84">
        <v>1</v>
      </c>
      <c r="Z287" s="85">
        <v>1</v>
      </c>
      <c r="AA287" s="125">
        <v>2</v>
      </c>
      <c r="AB287" s="81">
        <v>2</v>
      </c>
      <c r="AC287" s="84">
        <v>2</v>
      </c>
    </row>
    <row r="288" spans="1:29">
      <c r="A288" s="82">
        <f t="shared" si="16"/>
        <v>2021</v>
      </c>
      <c r="B288" s="82">
        <f t="shared" si="17"/>
        <v>10</v>
      </c>
      <c r="C288" s="82">
        <f t="shared" si="18"/>
        <v>12</v>
      </c>
      <c r="D288" s="105">
        <v>44481</v>
      </c>
      <c r="E288" s="82" t="str">
        <f t="shared" si="19"/>
        <v>wt</v>
      </c>
      <c r="F288" s="81"/>
      <c r="G288" s="81">
        <v>1</v>
      </c>
      <c r="H288" s="81">
        <v>2</v>
      </c>
      <c r="I288" s="81">
        <v>1</v>
      </c>
      <c r="J288" s="81">
        <v>1</v>
      </c>
      <c r="K288" s="81">
        <v>1</v>
      </c>
      <c r="L288" s="81">
        <v>3</v>
      </c>
      <c r="M288" s="81">
        <v>1</v>
      </c>
      <c r="N288" s="81">
        <v>1</v>
      </c>
      <c r="O288" s="81">
        <v>1</v>
      </c>
      <c r="P288" s="81"/>
      <c r="Q288" s="81">
        <v>1</v>
      </c>
      <c r="R288" s="81">
        <v>1</v>
      </c>
      <c r="S288" s="84">
        <v>2</v>
      </c>
      <c r="T288" s="84">
        <v>2</v>
      </c>
      <c r="U288" s="84">
        <v>2</v>
      </c>
      <c r="V288" s="84">
        <v>1</v>
      </c>
      <c r="W288" s="84">
        <v>2</v>
      </c>
      <c r="X288" s="84">
        <v>2</v>
      </c>
      <c r="Y288" s="84">
        <v>1</v>
      </c>
      <c r="Z288" s="85">
        <v>1</v>
      </c>
      <c r="AA288" s="125">
        <v>2</v>
      </c>
      <c r="AB288" s="81">
        <v>2</v>
      </c>
      <c r="AC288" s="84">
        <v>2</v>
      </c>
    </row>
    <row r="289" spans="1:29">
      <c r="A289" s="82">
        <f t="shared" si="16"/>
        <v>2021</v>
      </c>
      <c r="B289" s="82">
        <f t="shared" si="17"/>
        <v>10</v>
      </c>
      <c r="C289" s="82">
        <f t="shared" si="18"/>
        <v>13</v>
      </c>
      <c r="D289" s="105">
        <v>44482</v>
      </c>
      <c r="E289" s="82" t="str">
        <f t="shared" si="19"/>
        <v>śr</v>
      </c>
      <c r="F289" s="81"/>
      <c r="G289" s="81">
        <v>1</v>
      </c>
      <c r="H289" s="81">
        <v>2</v>
      </c>
      <c r="I289" s="81">
        <v>1</v>
      </c>
      <c r="J289" s="81">
        <v>1</v>
      </c>
      <c r="K289" s="81">
        <v>1</v>
      </c>
      <c r="L289" s="81">
        <v>1</v>
      </c>
      <c r="M289" s="81">
        <v>1</v>
      </c>
      <c r="N289" s="81">
        <v>1</v>
      </c>
      <c r="O289" s="81">
        <v>1</v>
      </c>
      <c r="P289" s="81"/>
      <c r="Q289" s="81">
        <v>1</v>
      </c>
      <c r="R289" s="81">
        <v>1</v>
      </c>
      <c r="S289" s="84">
        <v>2</v>
      </c>
      <c r="T289" s="84">
        <v>2</v>
      </c>
      <c r="U289" s="84">
        <v>1</v>
      </c>
      <c r="V289" s="84">
        <v>2</v>
      </c>
      <c r="W289" s="84">
        <v>2</v>
      </c>
      <c r="X289" s="84">
        <v>2</v>
      </c>
      <c r="Y289" s="84">
        <v>1</v>
      </c>
      <c r="Z289" s="85">
        <v>1</v>
      </c>
      <c r="AA289" s="125">
        <v>2</v>
      </c>
      <c r="AB289" s="81">
        <v>2</v>
      </c>
      <c r="AC289" s="84">
        <v>2</v>
      </c>
    </row>
    <row r="290" spans="1:29">
      <c r="A290" s="82">
        <f t="shared" si="16"/>
        <v>2021</v>
      </c>
      <c r="B290" s="82">
        <f t="shared" si="17"/>
        <v>10</v>
      </c>
      <c r="C290" s="82">
        <f t="shared" si="18"/>
        <v>14</v>
      </c>
      <c r="D290" s="105">
        <v>44483</v>
      </c>
      <c r="E290" s="82" t="str">
        <f t="shared" si="19"/>
        <v>czw</v>
      </c>
      <c r="F290" s="81"/>
      <c r="G290" s="81">
        <v>1</v>
      </c>
      <c r="H290" s="81">
        <v>2</v>
      </c>
      <c r="I290" s="81">
        <v>1</v>
      </c>
      <c r="J290" s="81">
        <v>1</v>
      </c>
      <c r="K290" s="81">
        <v>1</v>
      </c>
      <c r="L290" s="81">
        <v>1</v>
      </c>
      <c r="M290" s="81">
        <v>1</v>
      </c>
      <c r="N290" s="81">
        <v>1</v>
      </c>
      <c r="O290" s="81">
        <v>3</v>
      </c>
      <c r="P290" s="81"/>
      <c r="Q290" s="81">
        <v>1</v>
      </c>
      <c r="R290" s="84">
        <v>2</v>
      </c>
      <c r="S290" s="84">
        <v>2</v>
      </c>
      <c r="T290" s="84">
        <v>2</v>
      </c>
      <c r="U290" s="84">
        <v>1</v>
      </c>
      <c r="V290" s="84">
        <v>3</v>
      </c>
      <c r="W290" s="84">
        <v>2</v>
      </c>
      <c r="X290" s="84">
        <v>2</v>
      </c>
      <c r="Y290" s="84">
        <v>1</v>
      </c>
      <c r="Z290" s="85">
        <v>1</v>
      </c>
      <c r="AA290" s="125">
        <v>2</v>
      </c>
      <c r="AB290" s="81">
        <v>2</v>
      </c>
      <c r="AC290" s="84">
        <v>2</v>
      </c>
    </row>
    <row r="291" spans="1:29">
      <c r="A291" s="82">
        <f t="shared" si="16"/>
        <v>2021</v>
      </c>
      <c r="B291" s="82">
        <f t="shared" si="17"/>
        <v>10</v>
      </c>
      <c r="C291" s="82">
        <f t="shared" si="18"/>
        <v>15</v>
      </c>
      <c r="D291" s="105">
        <v>44484</v>
      </c>
      <c r="E291" s="82" t="str">
        <f t="shared" si="19"/>
        <v>pia</v>
      </c>
      <c r="F291" s="81"/>
      <c r="G291" s="81">
        <v>3</v>
      </c>
      <c r="H291" s="81">
        <v>2</v>
      </c>
      <c r="I291" s="81">
        <v>1</v>
      </c>
      <c r="J291" s="81">
        <v>1</v>
      </c>
      <c r="K291" s="81">
        <v>1</v>
      </c>
      <c r="L291" s="81">
        <v>1</v>
      </c>
      <c r="M291" s="81">
        <v>3</v>
      </c>
      <c r="N291" s="81">
        <v>3</v>
      </c>
      <c r="O291" s="81">
        <v>2</v>
      </c>
      <c r="P291" s="81"/>
      <c r="Q291" s="81">
        <v>1</v>
      </c>
      <c r="R291" s="84">
        <v>2</v>
      </c>
      <c r="S291" s="84">
        <v>2</v>
      </c>
      <c r="T291" s="84">
        <v>3</v>
      </c>
      <c r="U291" s="84">
        <v>1</v>
      </c>
      <c r="V291" s="84">
        <v>2</v>
      </c>
      <c r="W291" s="84">
        <v>2</v>
      </c>
      <c r="X291" s="84">
        <v>2</v>
      </c>
      <c r="Y291" s="84">
        <v>1</v>
      </c>
      <c r="Z291" s="85">
        <v>1</v>
      </c>
      <c r="AA291" s="125">
        <v>2</v>
      </c>
      <c r="AB291" s="81">
        <v>2</v>
      </c>
      <c r="AC291" s="84">
        <v>2</v>
      </c>
    </row>
    <row r="292" spans="1:29">
      <c r="A292" s="82">
        <f t="shared" si="16"/>
        <v>2021</v>
      </c>
      <c r="B292" s="82">
        <f t="shared" si="17"/>
        <v>10</v>
      </c>
      <c r="C292" s="82">
        <f t="shared" si="18"/>
        <v>16</v>
      </c>
      <c r="D292" s="105">
        <v>44485</v>
      </c>
      <c r="E292" s="82" t="str">
        <f t="shared" si="19"/>
        <v>sob</v>
      </c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3"/>
      <c r="S292" s="84"/>
      <c r="T292" s="84"/>
      <c r="U292" s="84"/>
      <c r="V292" s="84"/>
      <c r="W292" s="84"/>
      <c r="X292" s="84"/>
      <c r="Y292" s="84"/>
      <c r="Z292" s="84"/>
      <c r="AA292" s="115"/>
      <c r="AB292" s="81"/>
      <c r="AC292" s="84"/>
    </row>
    <row r="293" spans="1:29">
      <c r="A293" s="82">
        <f t="shared" si="16"/>
        <v>2021</v>
      </c>
      <c r="B293" s="82">
        <f t="shared" si="17"/>
        <v>10</v>
      </c>
      <c r="C293" s="82">
        <f t="shared" si="18"/>
        <v>17</v>
      </c>
      <c r="D293" s="105">
        <v>44486</v>
      </c>
      <c r="E293" s="82" t="str">
        <f t="shared" si="19"/>
        <v>nie</v>
      </c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3"/>
      <c r="S293" s="84"/>
      <c r="T293" s="84"/>
      <c r="U293" s="84"/>
      <c r="V293" s="84"/>
      <c r="W293" s="84"/>
      <c r="X293" s="84"/>
      <c r="Y293" s="84"/>
      <c r="Z293" s="84"/>
      <c r="AA293" s="114"/>
      <c r="AB293" s="81"/>
      <c r="AC293" s="84"/>
    </row>
    <row r="294" spans="1:29">
      <c r="A294" s="82">
        <f t="shared" si="16"/>
        <v>2021</v>
      </c>
      <c r="B294" s="82">
        <f t="shared" si="17"/>
        <v>10</v>
      </c>
      <c r="C294" s="82">
        <f t="shared" si="18"/>
        <v>18</v>
      </c>
      <c r="D294" s="105">
        <v>44487</v>
      </c>
      <c r="E294" s="82" t="str">
        <f t="shared" si="19"/>
        <v>pon</v>
      </c>
      <c r="F294" s="81"/>
      <c r="G294" s="81">
        <v>1</v>
      </c>
      <c r="H294" s="81">
        <v>2</v>
      </c>
      <c r="I294" s="81">
        <v>1</v>
      </c>
      <c r="J294" s="81">
        <v>1</v>
      </c>
      <c r="K294" s="81">
        <v>2</v>
      </c>
      <c r="L294" s="81">
        <v>1</v>
      </c>
      <c r="M294" s="81">
        <v>1</v>
      </c>
      <c r="N294" s="81">
        <v>3</v>
      </c>
      <c r="O294" s="81">
        <v>1</v>
      </c>
      <c r="P294" s="81"/>
      <c r="Q294" s="81">
        <v>1</v>
      </c>
      <c r="R294" s="84">
        <v>1</v>
      </c>
      <c r="S294" s="84">
        <v>1</v>
      </c>
      <c r="T294" s="84">
        <v>2</v>
      </c>
      <c r="U294" s="84">
        <v>1</v>
      </c>
      <c r="V294" s="84">
        <v>1</v>
      </c>
      <c r="W294" s="84">
        <v>2</v>
      </c>
      <c r="X294" s="84">
        <v>2</v>
      </c>
      <c r="Y294" s="81">
        <v>1</v>
      </c>
      <c r="Z294" s="85">
        <v>1</v>
      </c>
      <c r="AA294" s="125">
        <v>2</v>
      </c>
      <c r="AB294" s="81">
        <v>2</v>
      </c>
      <c r="AC294" s="84">
        <v>2</v>
      </c>
    </row>
    <row r="295" spans="1:29">
      <c r="A295" s="82">
        <f t="shared" si="16"/>
        <v>2021</v>
      </c>
      <c r="B295" s="82">
        <f t="shared" si="17"/>
        <v>10</v>
      </c>
      <c r="C295" s="82">
        <f t="shared" si="18"/>
        <v>19</v>
      </c>
      <c r="D295" s="105">
        <v>44488</v>
      </c>
      <c r="E295" s="82" t="str">
        <f t="shared" si="19"/>
        <v>wt</v>
      </c>
      <c r="F295" s="81"/>
      <c r="G295" s="81">
        <v>1</v>
      </c>
      <c r="H295" s="81">
        <v>2</v>
      </c>
      <c r="I295" s="81">
        <v>1</v>
      </c>
      <c r="J295" s="81">
        <v>1</v>
      </c>
      <c r="K295" s="81">
        <v>2</v>
      </c>
      <c r="L295" s="81">
        <v>2</v>
      </c>
      <c r="M295" s="81">
        <v>1</v>
      </c>
      <c r="N295" s="81">
        <v>3</v>
      </c>
      <c r="O295" s="81">
        <v>2</v>
      </c>
      <c r="P295" s="81"/>
      <c r="Q295" s="81">
        <v>2</v>
      </c>
      <c r="R295" s="84">
        <v>1</v>
      </c>
      <c r="S295" s="84">
        <v>1</v>
      </c>
      <c r="T295" s="84">
        <v>2</v>
      </c>
      <c r="U295" s="84">
        <v>2</v>
      </c>
      <c r="V295" s="84">
        <v>2</v>
      </c>
      <c r="W295" s="84">
        <v>2</v>
      </c>
      <c r="X295" s="84">
        <v>2</v>
      </c>
      <c r="Y295" s="84">
        <v>2</v>
      </c>
      <c r="Z295" s="85">
        <v>2</v>
      </c>
      <c r="AA295" s="125">
        <v>2</v>
      </c>
      <c r="AB295" s="81">
        <v>2</v>
      </c>
      <c r="AC295" s="84">
        <v>2</v>
      </c>
    </row>
    <row r="296" spans="1:29">
      <c r="A296" s="82">
        <f t="shared" si="16"/>
        <v>2021</v>
      </c>
      <c r="B296" s="82">
        <f t="shared" si="17"/>
        <v>10</v>
      </c>
      <c r="C296" s="82">
        <f t="shared" si="18"/>
        <v>20</v>
      </c>
      <c r="D296" s="105">
        <v>44489</v>
      </c>
      <c r="E296" s="82" t="str">
        <f t="shared" si="19"/>
        <v>śr</v>
      </c>
      <c r="F296" s="81"/>
      <c r="G296" s="81">
        <v>1</v>
      </c>
      <c r="H296" s="81">
        <v>2</v>
      </c>
      <c r="I296" s="81">
        <v>1</v>
      </c>
      <c r="J296" s="81">
        <v>1</v>
      </c>
      <c r="K296" s="81">
        <v>2</v>
      </c>
      <c r="L296" s="81">
        <v>2</v>
      </c>
      <c r="M296" s="81">
        <v>1</v>
      </c>
      <c r="N296" s="81">
        <v>3</v>
      </c>
      <c r="O296" s="81">
        <v>2</v>
      </c>
      <c r="P296" s="81"/>
      <c r="Q296" s="81">
        <v>1</v>
      </c>
      <c r="R296" s="84">
        <v>1</v>
      </c>
      <c r="S296" s="84">
        <v>1</v>
      </c>
      <c r="T296" s="84">
        <v>2</v>
      </c>
      <c r="U296" s="84">
        <v>2</v>
      </c>
      <c r="V296" s="84">
        <v>2</v>
      </c>
      <c r="W296" s="84">
        <v>2</v>
      </c>
      <c r="X296" s="84">
        <v>2</v>
      </c>
      <c r="Y296" s="84">
        <v>2</v>
      </c>
      <c r="Z296" s="85">
        <v>2</v>
      </c>
      <c r="AA296" s="125">
        <v>2</v>
      </c>
      <c r="AB296" s="81">
        <v>2</v>
      </c>
      <c r="AC296" s="84">
        <v>2</v>
      </c>
    </row>
    <row r="297" spans="1:29">
      <c r="A297" s="82">
        <f t="shared" si="16"/>
        <v>2021</v>
      </c>
      <c r="B297" s="82">
        <f t="shared" si="17"/>
        <v>10</v>
      </c>
      <c r="C297" s="82">
        <f t="shared" si="18"/>
        <v>21</v>
      </c>
      <c r="D297" s="105">
        <v>44490</v>
      </c>
      <c r="E297" s="82" t="str">
        <f t="shared" si="19"/>
        <v>czw</v>
      </c>
      <c r="F297" s="81"/>
      <c r="G297" s="81">
        <v>1</v>
      </c>
      <c r="H297" s="81">
        <v>2</v>
      </c>
      <c r="I297" s="81">
        <v>1</v>
      </c>
      <c r="J297" s="81">
        <v>1</v>
      </c>
      <c r="K297" s="81">
        <v>2</v>
      </c>
      <c r="L297" s="81">
        <v>2</v>
      </c>
      <c r="M297" s="81">
        <v>1</v>
      </c>
      <c r="N297" s="81">
        <v>3</v>
      </c>
      <c r="O297" s="81">
        <v>2</v>
      </c>
      <c r="P297" s="81"/>
      <c r="Q297" s="81">
        <v>1</v>
      </c>
      <c r="R297" s="84">
        <v>1</v>
      </c>
      <c r="S297" s="84">
        <v>1</v>
      </c>
      <c r="T297" s="84">
        <v>2</v>
      </c>
      <c r="U297" s="84">
        <v>2</v>
      </c>
      <c r="V297" s="84">
        <v>2</v>
      </c>
      <c r="W297" s="84">
        <v>2</v>
      </c>
      <c r="X297" s="84">
        <v>2</v>
      </c>
      <c r="Y297" s="84">
        <v>2</v>
      </c>
      <c r="Z297" s="85">
        <v>2</v>
      </c>
      <c r="AA297" s="125">
        <v>2</v>
      </c>
      <c r="AB297" s="81">
        <v>2</v>
      </c>
      <c r="AC297" s="84">
        <v>2</v>
      </c>
    </row>
    <row r="298" spans="1:29">
      <c r="A298" s="82">
        <f t="shared" si="16"/>
        <v>2021</v>
      </c>
      <c r="B298" s="82">
        <f t="shared" si="17"/>
        <v>10</v>
      </c>
      <c r="C298" s="82">
        <f t="shared" si="18"/>
        <v>22</v>
      </c>
      <c r="D298" s="105">
        <v>44491</v>
      </c>
      <c r="E298" s="82" t="str">
        <f t="shared" si="19"/>
        <v>pia</v>
      </c>
      <c r="F298" s="81"/>
      <c r="G298" s="81">
        <v>1</v>
      </c>
      <c r="H298" s="81">
        <v>2</v>
      </c>
      <c r="I298" s="81">
        <v>1</v>
      </c>
      <c r="J298" s="81">
        <v>1</v>
      </c>
      <c r="K298" s="81">
        <v>2</v>
      </c>
      <c r="L298" s="81">
        <v>2</v>
      </c>
      <c r="M298" s="81" t="s">
        <v>179</v>
      </c>
      <c r="N298" s="81">
        <v>3</v>
      </c>
      <c r="O298" s="81">
        <v>2</v>
      </c>
      <c r="P298" s="81"/>
      <c r="Q298" s="81">
        <v>3</v>
      </c>
      <c r="R298" s="84">
        <v>1</v>
      </c>
      <c r="S298" s="84">
        <v>1</v>
      </c>
      <c r="T298" s="84">
        <v>2</v>
      </c>
      <c r="U298" s="84">
        <v>2</v>
      </c>
      <c r="V298" s="84">
        <v>2</v>
      </c>
      <c r="W298" s="84">
        <v>2</v>
      </c>
      <c r="X298" s="84">
        <v>2</v>
      </c>
      <c r="Y298" s="81">
        <v>3</v>
      </c>
      <c r="Z298" s="85">
        <v>2</v>
      </c>
      <c r="AA298" s="125">
        <v>2</v>
      </c>
      <c r="AB298" s="81">
        <v>2</v>
      </c>
      <c r="AC298" s="84">
        <v>2</v>
      </c>
    </row>
    <row r="299" spans="1:29">
      <c r="A299" s="82">
        <f t="shared" si="16"/>
        <v>2021</v>
      </c>
      <c r="B299" s="82">
        <f t="shared" si="17"/>
        <v>10</v>
      </c>
      <c r="C299" s="82">
        <f t="shared" si="18"/>
        <v>23</v>
      </c>
      <c r="D299" s="105">
        <v>44492</v>
      </c>
      <c r="E299" s="82" t="str">
        <f t="shared" si="19"/>
        <v>sob</v>
      </c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3"/>
      <c r="S299" s="84"/>
      <c r="T299" s="84"/>
      <c r="U299" s="84"/>
      <c r="V299" s="84"/>
      <c r="W299" s="84"/>
      <c r="X299" s="84"/>
      <c r="Y299" s="84"/>
      <c r="Z299" s="84"/>
      <c r="AA299" s="115"/>
      <c r="AB299" s="81"/>
      <c r="AC299" s="84"/>
    </row>
    <row r="300" spans="1:29">
      <c r="A300" s="82">
        <f t="shared" si="16"/>
        <v>2021</v>
      </c>
      <c r="B300" s="82">
        <f t="shared" si="17"/>
        <v>10</v>
      </c>
      <c r="C300" s="82">
        <f t="shared" si="18"/>
        <v>24</v>
      </c>
      <c r="D300" s="105">
        <v>44493</v>
      </c>
      <c r="E300" s="82" t="str">
        <f t="shared" si="19"/>
        <v>nie</v>
      </c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3"/>
      <c r="S300" s="84"/>
      <c r="T300" s="84"/>
      <c r="U300" s="84"/>
      <c r="V300" s="84"/>
      <c r="W300" s="84"/>
      <c r="X300" s="84"/>
      <c r="Y300" s="84"/>
      <c r="Z300" s="84"/>
      <c r="AA300" s="85"/>
      <c r="AB300" s="81"/>
      <c r="AC300" s="84"/>
    </row>
    <row r="301" spans="1:29">
      <c r="A301" s="82">
        <f t="shared" si="16"/>
        <v>2021</v>
      </c>
      <c r="B301" s="82">
        <f t="shared" si="17"/>
        <v>10</v>
      </c>
      <c r="C301" s="82">
        <f t="shared" si="18"/>
        <v>25</v>
      </c>
      <c r="D301" s="105">
        <v>44494</v>
      </c>
      <c r="E301" s="82" t="str">
        <f t="shared" si="19"/>
        <v>pon</v>
      </c>
      <c r="F301" s="81"/>
      <c r="G301" s="81">
        <v>1</v>
      </c>
      <c r="H301" s="81">
        <v>2</v>
      </c>
      <c r="I301" s="81">
        <v>1</v>
      </c>
      <c r="J301" s="81">
        <v>1</v>
      </c>
      <c r="K301" s="81">
        <v>2</v>
      </c>
      <c r="L301" s="81">
        <v>1</v>
      </c>
      <c r="M301" s="81" t="s">
        <v>179</v>
      </c>
      <c r="N301" s="81">
        <v>3</v>
      </c>
      <c r="O301" s="81">
        <v>1</v>
      </c>
      <c r="P301" s="81"/>
      <c r="Q301" s="81">
        <v>1</v>
      </c>
      <c r="R301" s="84">
        <v>1</v>
      </c>
      <c r="S301" s="84">
        <v>1</v>
      </c>
      <c r="T301" s="84">
        <v>2</v>
      </c>
      <c r="U301" s="84">
        <v>1</v>
      </c>
      <c r="V301" s="84">
        <v>2</v>
      </c>
      <c r="W301" s="84">
        <v>2</v>
      </c>
      <c r="X301" s="84">
        <v>3</v>
      </c>
      <c r="Y301" s="84">
        <v>1</v>
      </c>
      <c r="Z301" s="84">
        <v>2</v>
      </c>
      <c r="AA301" s="68">
        <v>2</v>
      </c>
      <c r="AB301" s="81">
        <v>2</v>
      </c>
      <c r="AC301" s="84">
        <v>2</v>
      </c>
    </row>
    <row r="302" spans="1:29">
      <c r="A302" s="82">
        <f t="shared" si="16"/>
        <v>2021</v>
      </c>
      <c r="B302" s="82">
        <f t="shared" si="17"/>
        <v>10</v>
      </c>
      <c r="C302" s="82">
        <f t="shared" si="18"/>
        <v>26</v>
      </c>
      <c r="D302" s="105">
        <v>44495</v>
      </c>
      <c r="E302" s="82" t="str">
        <f t="shared" si="19"/>
        <v>wt</v>
      </c>
      <c r="F302" s="81"/>
      <c r="G302" s="81">
        <v>1</v>
      </c>
      <c r="H302" s="81">
        <v>2</v>
      </c>
      <c r="I302" s="81">
        <v>1</v>
      </c>
      <c r="J302" s="81">
        <v>1</v>
      </c>
      <c r="K302" s="81">
        <v>2</v>
      </c>
      <c r="L302" s="81">
        <v>1</v>
      </c>
      <c r="M302" s="81" t="s">
        <v>179</v>
      </c>
      <c r="N302" s="81">
        <v>3</v>
      </c>
      <c r="O302" s="81">
        <v>1</v>
      </c>
      <c r="P302" s="81"/>
      <c r="Q302" s="81">
        <v>1</v>
      </c>
      <c r="R302" s="84">
        <v>1</v>
      </c>
      <c r="S302" s="84">
        <v>1</v>
      </c>
      <c r="T302" s="84">
        <v>2</v>
      </c>
      <c r="U302" s="84">
        <v>1</v>
      </c>
      <c r="V302" s="84">
        <v>2</v>
      </c>
      <c r="W302" s="84">
        <v>2</v>
      </c>
      <c r="X302" s="84">
        <v>2</v>
      </c>
      <c r="Y302" s="84">
        <v>1</v>
      </c>
      <c r="Z302" s="84">
        <v>2</v>
      </c>
      <c r="AA302" s="68">
        <v>2</v>
      </c>
      <c r="AB302" s="81">
        <v>2</v>
      </c>
      <c r="AC302" s="84">
        <v>2</v>
      </c>
    </row>
    <row r="303" spans="1:29">
      <c r="A303" s="82">
        <f t="shared" si="16"/>
        <v>2021</v>
      </c>
      <c r="B303" s="82">
        <f t="shared" si="17"/>
        <v>10</v>
      </c>
      <c r="C303" s="82">
        <f t="shared" si="18"/>
        <v>27</v>
      </c>
      <c r="D303" s="105">
        <v>44496</v>
      </c>
      <c r="E303" s="82" t="str">
        <f t="shared" si="19"/>
        <v>śr</v>
      </c>
      <c r="F303" s="81"/>
      <c r="G303" s="81">
        <v>1</v>
      </c>
      <c r="H303" s="81">
        <v>2</v>
      </c>
      <c r="I303" s="81">
        <v>1</v>
      </c>
      <c r="J303" s="81">
        <v>1</v>
      </c>
      <c r="K303" s="81">
        <v>2</v>
      </c>
      <c r="L303" s="81">
        <v>1</v>
      </c>
      <c r="M303" s="81" t="s">
        <v>179</v>
      </c>
      <c r="N303" s="81">
        <v>3</v>
      </c>
      <c r="O303" s="81">
        <v>1</v>
      </c>
      <c r="P303" s="81"/>
      <c r="Q303" s="81">
        <v>1</v>
      </c>
      <c r="R303" s="84">
        <v>2</v>
      </c>
      <c r="S303" s="84">
        <v>1</v>
      </c>
      <c r="T303" s="84">
        <v>2</v>
      </c>
      <c r="U303" s="84">
        <v>1</v>
      </c>
      <c r="V303" s="84">
        <v>1</v>
      </c>
      <c r="W303" s="84">
        <v>2</v>
      </c>
      <c r="X303" s="84">
        <v>2</v>
      </c>
      <c r="Y303" s="84">
        <v>1</v>
      </c>
      <c r="Z303" s="84">
        <v>2</v>
      </c>
      <c r="AA303" s="68">
        <v>2</v>
      </c>
      <c r="AB303" s="81">
        <v>2</v>
      </c>
      <c r="AC303" s="84">
        <v>2</v>
      </c>
    </row>
    <row r="304" spans="1:29">
      <c r="A304" s="82">
        <f t="shared" si="16"/>
        <v>2021</v>
      </c>
      <c r="B304" s="82">
        <f t="shared" si="17"/>
        <v>10</v>
      </c>
      <c r="C304" s="82">
        <f t="shared" si="18"/>
        <v>28</v>
      </c>
      <c r="D304" s="105">
        <v>44497</v>
      </c>
      <c r="E304" s="82" t="str">
        <f t="shared" si="19"/>
        <v>czw</v>
      </c>
      <c r="F304" s="81"/>
      <c r="G304" s="81">
        <v>1</v>
      </c>
      <c r="H304" s="81">
        <v>2</v>
      </c>
      <c r="I304" s="81">
        <v>1</v>
      </c>
      <c r="J304" s="81">
        <v>1</v>
      </c>
      <c r="K304" s="81">
        <v>2</v>
      </c>
      <c r="L304" s="81">
        <v>1</v>
      </c>
      <c r="M304" s="81" t="s">
        <v>179</v>
      </c>
      <c r="N304" s="81">
        <v>3</v>
      </c>
      <c r="O304" s="81">
        <v>1</v>
      </c>
      <c r="P304" s="81"/>
      <c r="Q304" s="81">
        <v>1</v>
      </c>
      <c r="R304" s="84">
        <v>2</v>
      </c>
      <c r="S304" s="84">
        <v>1</v>
      </c>
      <c r="T304" s="84">
        <v>2</v>
      </c>
      <c r="U304" s="84">
        <v>1</v>
      </c>
      <c r="V304" s="84">
        <v>2</v>
      </c>
      <c r="W304" s="84">
        <v>2</v>
      </c>
      <c r="X304" s="84">
        <v>2</v>
      </c>
      <c r="Y304" s="84">
        <v>1</v>
      </c>
      <c r="Z304" s="84">
        <v>2</v>
      </c>
      <c r="AA304" s="68">
        <v>2</v>
      </c>
      <c r="AB304" s="81">
        <v>2</v>
      </c>
      <c r="AC304" s="84">
        <v>2</v>
      </c>
    </row>
    <row r="305" spans="1:33">
      <c r="A305" s="82">
        <f t="shared" si="16"/>
        <v>2021</v>
      </c>
      <c r="B305" s="82">
        <f t="shared" si="17"/>
        <v>10</v>
      </c>
      <c r="C305" s="82">
        <f t="shared" si="18"/>
        <v>29</v>
      </c>
      <c r="D305" s="105">
        <v>44498</v>
      </c>
      <c r="E305" s="82" t="str">
        <f t="shared" si="19"/>
        <v>pia</v>
      </c>
      <c r="F305" s="81"/>
      <c r="G305" s="81">
        <v>1</v>
      </c>
      <c r="H305" s="81">
        <v>2</v>
      </c>
      <c r="I305" s="81">
        <v>1</v>
      </c>
      <c r="J305" s="81">
        <v>1</v>
      </c>
      <c r="K305" s="81">
        <v>2</v>
      </c>
      <c r="L305" s="81">
        <v>2</v>
      </c>
      <c r="M305" s="81" t="s">
        <v>179</v>
      </c>
      <c r="N305" s="81">
        <v>3</v>
      </c>
      <c r="O305" s="81">
        <v>1</v>
      </c>
      <c r="P305" s="81"/>
      <c r="Q305" s="81">
        <v>1</v>
      </c>
      <c r="R305" s="84">
        <v>2</v>
      </c>
      <c r="S305" s="84">
        <v>1</v>
      </c>
      <c r="T305" s="84">
        <v>2</v>
      </c>
      <c r="U305" s="84">
        <v>1</v>
      </c>
      <c r="V305" s="84">
        <v>1</v>
      </c>
      <c r="W305" s="84">
        <v>2</v>
      </c>
      <c r="X305" s="84">
        <v>2</v>
      </c>
      <c r="Y305" s="84">
        <v>1</v>
      </c>
      <c r="Z305" s="84">
        <v>2</v>
      </c>
      <c r="AA305" s="68">
        <v>2</v>
      </c>
      <c r="AB305" s="81">
        <v>2</v>
      </c>
      <c r="AC305" s="84">
        <v>3</v>
      </c>
    </row>
    <row r="306" spans="1:33">
      <c r="A306" s="82">
        <f t="shared" si="16"/>
        <v>2021</v>
      </c>
      <c r="B306" s="82">
        <f t="shared" si="17"/>
        <v>10</v>
      </c>
      <c r="C306" s="82">
        <f t="shared" si="18"/>
        <v>30</v>
      </c>
      <c r="D306" s="105">
        <v>44499</v>
      </c>
      <c r="E306" s="82" t="str">
        <f t="shared" si="19"/>
        <v>sob</v>
      </c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3"/>
      <c r="S306" s="84"/>
      <c r="T306" s="84"/>
      <c r="U306" s="84"/>
      <c r="V306" s="84"/>
      <c r="W306" s="84"/>
      <c r="X306" s="84"/>
      <c r="Y306" s="84"/>
      <c r="Z306" s="84"/>
      <c r="AA306" s="85"/>
      <c r="AB306" s="81"/>
      <c r="AC306" s="84"/>
    </row>
    <row r="307" spans="1:33">
      <c r="A307" s="82">
        <f t="shared" si="16"/>
        <v>2021</v>
      </c>
      <c r="B307" s="82">
        <f t="shared" si="17"/>
        <v>10</v>
      </c>
      <c r="C307" s="82">
        <f t="shared" si="18"/>
        <v>31</v>
      </c>
      <c r="D307" s="105">
        <v>44500</v>
      </c>
      <c r="E307" s="82" t="str">
        <f t="shared" si="19"/>
        <v>nie</v>
      </c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3"/>
      <c r="S307" s="84"/>
      <c r="T307" s="84"/>
      <c r="U307" s="84"/>
      <c r="V307" s="84"/>
      <c r="W307" s="84"/>
      <c r="X307" s="84"/>
      <c r="Y307" s="84"/>
      <c r="Z307" s="84"/>
      <c r="AA307" s="85"/>
      <c r="AB307" s="81"/>
      <c r="AC307" s="84"/>
    </row>
    <row r="308" spans="1:33">
      <c r="A308" s="75">
        <f t="shared" si="16"/>
        <v>2021</v>
      </c>
      <c r="B308" s="75">
        <f t="shared" si="17"/>
        <v>11</v>
      </c>
      <c r="C308" s="75">
        <f t="shared" si="18"/>
        <v>1</v>
      </c>
      <c r="D308" s="76">
        <v>44501</v>
      </c>
      <c r="E308" s="75" t="str">
        <f t="shared" si="19"/>
        <v>pon</v>
      </c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8"/>
      <c r="S308" s="79"/>
      <c r="T308" s="79"/>
      <c r="U308" s="79"/>
      <c r="V308" s="79"/>
      <c r="W308" s="79"/>
      <c r="X308" s="79"/>
      <c r="Y308" s="79"/>
      <c r="Z308" s="79"/>
      <c r="AA308" s="80"/>
      <c r="AB308" s="77"/>
      <c r="AC308" s="77"/>
    </row>
    <row r="309" spans="1:33">
      <c r="A309" s="82">
        <f t="shared" si="16"/>
        <v>2021</v>
      </c>
      <c r="B309" s="82">
        <f t="shared" si="17"/>
        <v>11</v>
      </c>
      <c r="C309" s="82">
        <f t="shared" si="18"/>
        <v>2</v>
      </c>
      <c r="D309" s="105">
        <v>44502</v>
      </c>
      <c r="E309" s="82" t="str">
        <f t="shared" si="19"/>
        <v>wt</v>
      </c>
      <c r="F309" s="81"/>
      <c r="G309" s="81">
        <v>2</v>
      </c>
      <c r="H309" s="81">
        <v>2</v>
      </c>
      <c r="I309" s="81">
        <v>1</v>
      </c>
      <c r="J309" s="81">
        <v>1</v>
      </c>
      <c r="K309" s="81">
        <v>1</v>
      </c>
      <c r="L309" s="81">
        <v>1</v>
      </c>
      <c r="M309" s="81" t="s">
        <v>179</v>
      </c>
      <c r="N309" s="81">
        <v>1</v>
      </c>
      <c r="O309" s="81">
        <v>1</v>
      </c>
      <c r="P309" s="81"/>
      <c r="Q309" s="81">
        <v>1</v>
      </c>
      <c r="R309" s="81">
        <v>1</v>
      </c>
      <c r="S309" s="84">
        <v>2</v>
      </c>
      <c r="T309" s="84">
        <v>2</v>
      </c>
      <c r="U309" s="84">
        <v>1</v>
      </c>
      <c r="V309" s="84">
        <v>2</v>
      </c>
      <c r="W309" s="84">
        <v>2</v>
      </c>
      <c r="X309" s="84">
        <v>2</v>
      </c>
      <c r="Y309" s="84">
        <v>1</v>
      </c>
      <c r="Z309" s="84">
        <v>1</v>
      </c>
      <c r="AA309" s="68">
        <v>2</v>
      </c>
      <c r="AB309" s="81">
        <v>2</v>
      </c>
      <c r="AC309" s="84">
        <v>3</v>
      </c>
    </row>
    <row r="310" spans="1:33">
      <c r="A310" s="82">
        <f t="shared" si="16"/>
        <v>2021</v>
      </c>
      <c r="B310" s="82">
        <f t="shared" si="17"/>
        <v>11</v>
      </c>
      <c r="C310" s="82">
        <f t="shared" si="18"/>
        <v>3</v>
      </c>
      <c r="D310" s="105">
        <v>44503</v>
      </c>
      <c r="E310" s="82" t="str">
        <f t="shared" si="19"/>
        <v>śr</v>
      </c>
      <c r="F310" s="81"/>
      <c r="G310" s="81">
        <v>1</v>
      </c>
      <c r="H310" s="81">
        <v>2</v>
      </c>
      <c r="I310" s="81">
        <v>1</v>
      </c>
      <c r="J310" s="81">
        <v>1</v>
      </c>
      <c r="K310" s="81">
        <v>1</v>
      </c>
      <c r="L310" s="81">
        <v>1</v>
      </c>
      <c r="M310" s="81" t="s">
        <v>179</v>
      </c>
      <c r="N310" s="81">
        <v>1</v>
      </c>
      <c r="O310" s="81">
        <v>1</v>
      </c>
      <c r="P310" s="81"/>
      <c r="Q310" s="81">
        <v>1</v>
      </c>
      <c r="R310" s="81">
        <v>1</v>
      </c>
      <c r="S310" s="84">
        <v>2</v>
      </c>
      <c r="T310" s="84">
        <v>2</v>
      </c>
      <c r="U310" s="84">
        <v>3</v>
      </c>
      <c r="V310" s="84">
        <v>2</v>
      </c>
      <c r="W310" s="84">
        <v>2</v>
      </c>
      <c r="X310" s="84">
        <v>2</v>
      </c>
      <c r="Y310" s="84">
        <v>1</v>
      </c>
      <c r="Z310" s="84">
        <v>1</v>
      </c>
      <c r="AA310" s="68">
        <v>2</v>
      </c>
      <c r="AB310" s="81">
        <v>2</v>
      </c>
      <c r="AC310" s="84">
        <v>3</v>
      </c>
    </row>
    <row r="311" spans="1:33">
      <c r="A311" s="82">
        <f t="shared" si="16"/>
        <v>2021</v>
      </c>
      <c r="B311" s="82">
        <f t="shared" si="17"/>
        <v>11</v>
      </c>
      <c r="C311" s="82">
        <f t="shared" si="18"/>
        <v>4</v>
      </c>
      <c r="D311" s="105">
        <v>44504</v>
      </c>
      <c r="E311" s="82" t="str">
        <f t="shared" si="19"/>
        <v>czw</v>
      </c>
      <c r="F311" s="81"/>
      <c r="G311" s="81">
        <v>1</v>
      </c>
      <c r="H311" s="81">
        <v>2</v>
      </c>
      <c r="I311" s="81">
        <v>1</v>
      </c>
      <c r="J311" s="81">
        <v>1</v>
      </c>
      <c r="K311" s="81">
        <v>1</v>
      </c>
      <c r="L311" s="81">
        <v>1</v>
      </c>
      <c r="M311" s="81" t="s">
        <v>179</v>
      </c>
      <c r="N311" s="81">
        <v>2</v>
      </c>
      <c r="O311" s="81">
        <v>1</v>
      </c>
      <c r="P311" s="81"/>
      <c r="Q311" s="81">
        <v>1</v>
      </c>
      <c r="R311" s="81">
        <v>1</v>
      </c>
      <c r="S311" s="84">
        <v>2</v>
      </c>
      <c r="T311" s="84">
        <v>2</v>
      </c>
      <c r="U311" s="84">
        <v>1</v>
      </c>
      <c r="V311" s="84">
        <v>2</v>
      </c>
      <c r="W311" s="84">
        <v>2</v>
      </c>
      <c r="X311" s="84">
        <v>2</v>
      </c>
      <c r="Y311" s="84">
        <v>1</v>
      </c>
      <c r="Z311" s="84">
        <v>1</v>
      </c>
      <c r="AA311" s="68">
        <v>2</v>
      </c>
      <c r="AB311" s="81">
        <v>2</v>
      </c>
      <c r="AC311" s="84">
        <v>2</v>
      </c>
    </row>
    <row r="312" spans="1:33">
      <c r="A312" s="82">
        <f t="shared" si="16"/>
        <v>2021</v>
      </c>
      <c r="B312" s="82">
        <f t="shared" si="17"/>
        <v>11</v>
      </c>
      <c r="C312" s="82">
        <f t="shared" si="18"/>
        <v>5</v>
      </c>
      <c r="D312" s="105">
        <v>44505</v>
      </c>
      <c r="E312" s="82" t="str">
        <f t="shared" si="19"/>
        <v>pia</v>
      </c>
      <c r="F312" s="81"/>
      <c r="G312" s="81">
        <v>2</v>
      </c>
      <c r="H312" s="81">
        <v>3</v>
      </c>
      <c r="I312" s="81">
        <v>1</v>
      </c>
      <c r="J312" s="81">
        <v>1</v>
      </c>
      <c r="K312" s="81">
        <v>1</v>
      </c>
      <c r="L312" s="81">
        <v>1</v>
      </c>
      <c r="M312" s="81" t="s">
        <v>179</v>
      </c>
      <c r="N312" s="81">
        <v>1</v>
      </c>
      <c r="O312" s="81">
        <v>2</v>
      </c>
      <c r="P312" s="81"/>
      <c r="Q312" s="81">
        <v>1</v>
      </c>
      <c r="R312" s="81">
        <v>1</v>
      </c>
      <c r="S312" s="84">
        <v>2</v>
      </c>
      <c r="T312" s="84">
        <v>2</v>
      </c>
      <c r="U312" s="84">
        <v>1</v>
      </c>
      <c r="V312" s="84">
        <v>1</v>
      </c>
      <c r="W312" s="84">
        <v>2</v>
      </c>
      <c r="X312" s="84">
        <v>2</v>
      </c>
      <c r="Y312" s="84">
        <v>1</v>
      </c>
      <c r="Z312" s="84">
        <v>1</v>
      </c>
      <c r="AA312" s="68">
        <v>2</v>
      </c>
      <c r="AB312" s="81">
        <v>3</v>
      </c>
      <c r="AC312" s="84">
        <v>2</v>
      </c>
    </row>
    <row r="313" spans="1:33">
      <c r="A313" s="82">
        <f t="shared" si="16"/>
        <v>2021</v>
      </c>
      <c r="B313" s="82">
        <f t="shared" si="17"/>
        <v>11</v>
      </c>
      <c r="C313" s="82">
        <f t="shared" si="18"/>
        <v>6</v>
      </c>
      <c r="D313" s="105">
        <v>44506</v>
      </c>
      <c r="E313" s="82" t="str">
        <f t="shared" si="19"/>
        <v>sob</v>
      </c>
      <c r="F313" s="81"/>
      <c r="G313" s="81"/>
      <c r="H313" s="81"/>
      <c r="I313" s="81">
        <v>1</v>
      </c>
      <c r="J313" s="81"/>
      <c r="K313" s="81"/>
      <c r="L313" s="81"/>
      <c r="M313" s="81"/>
      <c r="N313" s="81"/>
      <c r="O313" s="81"/>
      <c r="P313" s="81"/>
      <c r="Q313" s="81"/>
      <c r="R313" s="83"/>
      <c r="S313" s="84"/>
      <c r="T313" s="84"/>
      <c r="U313" s="84"/>
      <c r="V313" s="84"/>
      <c r="W313" s="84"/>
      <c r="X313" s="84"/>
      <c r="Y313" s="84"/>
      <c r="Z313" s="84"/>
      <c r="AA313" s="85"/>
      <c r="AB313" s="81"/>
      <c r="AC313" s="81"/>
    </row>
    <row r="314" spans="1:33">
      <c r="A314" s="82">
        <f t="shared" si="16"/>
        <v>2021</v>
      </c>
      <c r="B314" s="82">
        <f t="shared" si="17"/>
        <v>11</v>
      </c>
      <c r="C314" s="82">
        <f t="shared" si="18"/>
        <v>7</v>
      </c>
      <c r="D314" s="105">
        <v>44507</v>
      </c>
      <c r="E314" s="82" t="str">
        <f t="shared" si="19"/>
        <v>nie</v>
      </c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3"/>
      <c r="S314" s="84"/>
      <c r="T314" s="84"/>
      <c r="U314" s="84"/>
      <c r="V314" s="84"/>
      <c r="W314" s="84"/>
      <c r="X314" s="84"/>
      <c r="Y314" s="84"/>
      <c r="Z314" s="84"/>
      <c r="AA314" s="85"/>
      <c r="AB314" s="81"/>
      <c r="AC314" s="84"/>
    </row>
    <row r="315" spans="1:33">
      <c r="A315" s="82">
        <f t="shared" si="16"/>
        <v>2021</v>
      </c>
      <c r="B315" s="82">
        <f t="shared" si="17"/>
        <v>11</v>
      </c>
      <c r="C315" s="82">
        <f t="shared" si="18"/>
        <v>8</v>
      </c>
      <c r="D315" s="105">
        <v>44508</v>
      </c>
      <c r="E315" s="82" t="str">
        <f t="shared" si="19"/>
        <v>pon</v>
      </c>
      <c r="F315" s="81"/>
      <c r="G315" s="81">
        <v>2</v>
      </c>
      <c r="H315" s="81">
        <v>2</v>
      </c>
      <c r="I315" s="81">
        <v>1</v>
      </c>
      <c r="J315" s="81">
        <v>1</v>
      </c>
      <c r="K315" s="81">
        <v>2</v>
      </c>
      <c r="L315" s="81">
        <v>1</v>
      </c>
      <c r="M315" s="81" t="s">
        <v>179</v>
      </c>
      <c r="N315" s="81">
        <v>1</v>
      </c>
      <c r="O315" s="81">
        <v>1</v>
      </c>
      <c r="P315" s="81"/>
      <c r="Q315" s="81">
        <v>1</v>
      </c>
      <c r="R315" s="81">
        <v>1</v>
      </c>
      <c r="S315" s="84">
        <v>1</v>
      </c>
      <c r="T315" s="84">
        <v>1</v>
      </c>
      <c r="U315" s="84">
        <v>1</v>
      </c>
      <c r="V315" s="84">
        <v>2</v>
      </c>
      <c r="W315" s="84">
        <v>2</v>
      </c>
      <c r="X315" s="84">
        <v>2</v>
      </c>
      <c r="Y315" s="84">
        <v>1</v>
      </c>
      <c r="Z315" s="84">
        <v>2</v>
      </c>
      <c r="AA315" s="68">
        <v>2</v>
      </c>
      <c r="AB315" s="81">
        <v>3</v>
      </c>
      <c r="AC315" s="84">
        <v>2</v>
      </c>
    </row>
    <row r="316" spans="1:33">
      <c r="A316" s="82">
        <f t="shared" si="16"/>
        <v>2021</v>
      </c>
      <c r="B316" s="82">
        <f t="shared" si="17"/>
        <v>11</v>
      </c>
      <c r="C316" s="82">
        <f t="shared" si="18"/>
        <v>9</v>
      </c>
      <c r="D316" s="105">
        <v>44509</v>
      </c>
      <c r="E316" s="82" t="str">
        <f t="shared" si="19"/>
        <v>wt</v>
      </c>
      <c r="F316" s="81"/>
      <c r="G316" s="81">
        <v>1</v>
      </c>
      <c r="H316" s="81">
        <v>2</v>
      </c>
      <c r="I316" s="81">
        <v>1</v>
      </c>
      <c r="J316" s="81">
        <v>1</v>
      </c>
      <c r="K316" s="81">
        <v>1</v>
      </c>
      <c r="L316" s="81">
        <v>1</v>
      </c>
      <c r="M316" s="81" t="s">
        <v>179</v>
      </c>
      <c r="N316" s="81">
        <v>3</v>
      </c>
      <c r="O316" s="81">
        <v>1</v>
      </c>
      <c r="P316" s="81"/>
      <c r="Q316" s="81">
        <v>1</v>
      </c>
      <c r="R316" s="81">
        <v>1</v>
      </c>
      <c r="S316" s="84">
        <v>1</v>
      </c>
      <c r="T316" s="84">
        <v>2</v>
      </c>
      <c r="U316" s="84">
        <v>1</v>
      </c>
      <c r="V316" s="84">
        <v>2</v>
      </c>
      <c r="W316" s="84">
        <v>2</v>
      </c>
      <c r="X316" s="84">
        <v>2</v>
      </c>
      <c r="Y316" s="84">
        <v>1</v>
      </c>
      <c r="Z316" s="84">
        <v>1</v>
      </c>
      <c r="AA316" s="68">
        <v>2</v>
      </c>
      <c r="AB316" s="81">
        <v>2</v>
      </c>
      <c r="AC316" s="84">
        <v>2</v>
      </c>
    </row>
    <row r="317" spans="1:33">
      <c r="A317" s="82">
        <f t="shared" si="16"/>
        <v>2021</v>
      </c>
      <c r="B317" s="82">
        <f t="shared" si="17"/>
        <v>11</v>
      </c>
      <c r="C317" s="82">
        <f t="shared" si="18"/>
        <v>10</v>
      </c>
      <c r="D317" s="105">
        <v>44510</v>
      </c>
      <c r="E317" s="82" t="str">
        <f t="shared" si="19"/>
        <v>śr</v>
      </c>
      <c r="F317" s="81"/>
      <c r="G317" s="81">
        <v>1</v>
      </c>
      <c r="H317" s="81">
        <v>2</v>
      </c>
      <c r="I317" s="81">
        <v>1</v>
      </c>
      <c r="J317" s="81">
        <v>1</v>
      </c>
      <c r="K317" s="81">
        <v>1</v>
      </c>
      <c r="L317" s="81">
        <v>1</v>
      </c>
      <c r="M317" s="81" t="s">
        <v>179</v>
      </c>
      <c r="N317" s="81">
        <v>1</v>
      </c>
      <c r="O317" s="81">
        <v>1</v>
      </c>
      <c r="P317" s="81"/>
      <c r="Q317" s="81">
        <v>1</v>
      </c>
      <c r="R317" s="84">
        <v>2</v>
      </c>
      <c r="S317" s="84">
        <v>1</v>
      </c>
      <c r="T317" s="84">
        <v>2</v>
      </c>
      <c r="U317" s="84">
        <v>1</v>
      </c>
      <c r="V317" s="84">
        <v>2</v>
      </c>
      <c r="W317" s="84">
        <v>2</v>
      </c>
      <c r="X317" s="84">
        <v>2</v>
      </c>
      <c r="Y317" s="84">
        <v>1</v>
      </c>
      <c r="Z317" s="84">
        <v>1</v>
      </c>
      <c r="AA317" s="68">
        <v>2</v>
      </c>
      <c r="AB317" s="81">
        <v>2</v>
      </c>
      <c r="AC317" s="84">
        <v>2</v>
      </c>
    </row>
    <row r="318" spans="1:33">
      <c r="A318" s="75">
        <f t="shared" si="16"/>
        <v>2021</v>
      </c>
      <c r="B318" s="75">
        <f t="shared" si="17"/>
        <v>11</v>
      </c>
      <c r="C318" s="75">
        <f t="shared" si="18"/>
        <v>11</v>
      </c>
      <c r="D318" s="76">
        <v>44511</v>
      </c>
      <c r="E318" s="75" t="str">
        <f t="shared" si="19"/>
        <v>czw</v>
      </c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8"/>
      <c r="S318" s="79"/>
      <c r="T318" s="79"/>
      <c r="U318" s="79"/>
      <c r="V318" s="79"/>
      <c r="W318" s="79"/>
      <c r="X318" s="79"/>
      <c r="Y318" s="79"/>
      <c r="Z318" s="79"/>
      <c r="AA318" s="80"/>
      <c r="AB318" s="77"/>
      <c r="AC318" s="84">
        <v>2</v>
      </c>
    </row>
    <row r="319" spans="1:33">
      <c r="A319" s="82">
        <f t="shared" si="16"/>
        <v>2021</v>
      </c>
      <c r="B319" s="82">
        <f t="shared" si="17"/>
        <v>11</v>
      </c>
      <c r="C319" s="82">
        <f t="shared" si="18"/>
        <v>12</v>
      </c>
      <c r="D319" s="105">
        <v>44512</v>
      </c>
      <c r="E319" s="82" t="str">
        <f t="shared" si="19"/>
        <v>pia</v>
      </c>
      <c r="F319" s="81"/>
      <c r="G319" s="81">
        <v>2</v>
      </c>
      <c r="H319" s="81">
        <v>2</v>
      </c>
      <c r="I319" s="81">
        <v>3</v>
      </c>
      <c r="J319" s="81">
        <v>3</v>
      </c>
      <c r="K319" s="81">
        <v>3</v>
      </c>
      <c r="L319" s="81">
        <v>3</v>
      </c>
      <c r="M319" s="81" t="s">
        <v>179</v>
      </c>
      <c r="N319" s="81">
        <v>2</v>
      </c>
      <c r="O319" s="81">
        <v>2</v>
      </c>
      <c r="P319" s="81"/>
      <c r="Q319" s="81">
        <v>3</v>
      </c>
      <c r="R319" s="84">
        <v>2</v>
      </c>
      <c r="S319" s="84">
        <v>2</v>
      </c>
      <c r="T319" s="84">
        <v>2</v>
      </c>
      <c r="U319" s="84">
        <v>1</v>
      </c>
      <c r="V319" s="84">
        <v>1</v>
      </c>
      <c r="W319" s="84">
        <v>2</v>
      </c>
      <c r="X319" s="84">
        <v>3</v>
      </c>
      <c r="Y319" s="84">
        <v>2</v>
      </c>
      <c r="Z319" s="84">
        <v>2</v>
      </c>
      <c r="AA319" s="68">
        <v>2</v>
      </c>
      <c r="AB319" s="81">
        <v>3</v>
      </c>
      <c r="AC319" s="84">
        <v>3</v>
      </c>
    </row>
    <row r="320" spans="1:33">
      <c r="A320" s="82">
        <f t="shared" si="16"/>
        <v>2021</v>
      </c>
      <c r="B320" s="82">
        <f t="shared" si="17"/>
        <v>11</v>
      </c>
      <c r="C320" s="82">
        <f t="shared" si="18"/>
        <v>13</v>
      </c>
      <c r="D320" s="105">
        <v>44513</v>
      </c>
      <c r="E320" s="82" t="str">
        <f t="shared" si="19"/>
        <v>sob</v>
      </c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3"/>
      <c r="S320" s="84"/>
      <c r="T320" s="84"/>
      <c r="U320" s="84"/>
      <c r="V320" s="84"/>
      <c r="W320" s="84"/>
      <c r="X320" s="84"/>
      <c r="Y320" s="84"/>
      <c r="Z320" s="84"/>
      <c r="AA320" s="85"/>
      <c r="AB320" s="81"/>
      <c r="AC320" s="84"/>
      <c r="AG320" t="s">
        <v>87</v>
      </c>
    </row>
    <row r="321" spans="1:29">
      <c r="A321" s="82">
        <f t="shared" si="16"/>
        <v>2021</v>
      </c>
      <c r="B321" s="82">
        <f t="shared" si="17"/>
        <v>11</v>
      </c>
      <c r="C321" s="82">
        <f t="shared" si="18"/>
        <v>14</v>
      </c>
      <c r="D321" s="105">
        <v>44514</v>
      </c>
      <c r="E321" s="82" t="str">
        <f t="shared" si="19"/>
        <v>nie</v>
      </c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3"/>
      <c r="S321" s="84"/>
      <c r="T321" s="84"/>
      <c r="U321" s="84"/>
      <c r="V321" s="84"/>
      <c r="W321" s="84"/>
      <c r="X321" s="84"/>
      <c r="Y321" s="84"/>
      <c r="Z321" s="84"/>
      <c r="AA321" s="85"/>
      <c r="AB321" s="81"/>
      <c r="AC321" s="84"/>
    </row>
    <row r="322" spans="1:29">
      <c r="A322" s="82">
        <f t="shared" si="16"/>
        <v>2021</v>
      </c>
      <c r="B322" s="82">
        <f t="shared" si="17"/>
        <v>11</v>
      </c>
      <c r="C322" s="82">
        <f t="shared" si="18"/>
        <v>15</v>
      </c>
      <c r="D322" s="105">
        <v>44515</v>
      </c>
      <c r="E322" s="82" t="str">
        <f t="shared" si="19"/>
        <v>pon</v>
      </c>
      <c r="F322" s="81"/>
      <c r="G322" s="81">
        <v>1</v>
      </c>
      <c r="H322" s="81">
        <v>2</v>
      </c>
      <c r="I322" s="81">
        <v>1</v>
      </c>
      <c r="J322" s="81">
        <v>1</v>
      </c>
      <c r="K322" s="81">
        <v>1</v>
      </c>
      <c r="L322" s="81">
        <v>1</v>
      </c>
      <c r="M322" s="81" t="s">
        <v>179</v>
      </c>
      <c r="N322" s="81">
        <v>1</v>
      </c>
      <c r="O322" s="81">
        <v>1</v>
      </c>
      <c r="P322" s="81"/>
      <c r="Q322" s="81">
        <v>1</v>
      </c>
      <c r="R322" s="84">
        <v>1</v>
      </c>
      <c r="S322" s="84">
        <v>1</v>
      </c>
      <c r="T322" s="84">
        <v>1</v>
      </c>
      <c r="U322" s="84">
        <v>1</v>
      </c>
      <c r="V322" s="84">
        <v>2</v>
      </c>
      <c r="W322" s="84">
        <v>2</v>
      </c>
      <c r="X322" s="84">
        <v>2</v>
      </c>
      <c r="Y322" s="84">
        <v>2</v>
      </c>
      <c r="Z322" s="84">
        <v>3</v>
      </c>
      <c r="AA322" s="68">
        <v>2</v>
      </c>
      <c r="AB322" s="81">
        <v>2</v>
      </c>
      <c r="AC322" s="84">
        <v>2</v>
      </c>
    </row>
    <row r="323" spans="1:29">
      <c r="A323" s="82">
        <f t="shared" si="16"/>
        <v>2021</v>
      </c>
      <c r="B323" s="82">
        <f t="shared" si="17"/>
        <v>11</v>
      </c>
      <c r="C323" s="82">
        <f t="shared" si="18"/>
        <v>16</v>
      </c>
      <c r="D323" s="105">
        <v>44516</v>
      </c>
      <c r="E323" s="82" t="str">
        <f t="shared" si="19"/>
        <v>wt</v>
      </c>
      <c r="F323" s="81"/>
      <c r="G323" s="81">
        <v>1</v>
      </c>
      <c r="H323" s="81">
        <v>2</v>
      </c>
      <c r="I323" s="81">
        <v>1</v>
      </c>
      <c r="J323" s="81">
        <v>1</v>
      </c>
      <c r="K323" s="81">
        <v>1</v>
      </c>
      <c r="L323" s="81">
        <v>2</v>
      </c>
      <c r="M323" s="81" t="s">
        <v>179</v>
      </c>
      <c r="N323" s="81">
        <v>1</v>
      </c>
      <c r="O323" s="81">
        <v>1</v>
      </c>
      <c r="P323" s="81"/>
      <c r="Q323" s="81">
        <v>1</v>
      </c>
      <c r="R323" s="84">
        <v>1</v>
      </c>
      <c r="S323" s="84">
        <v>1</v>
      </c>
      <c r="T323" s="84">
        <v>2</v>
      </c>
      <c r="U323" s="84">
        <v>2</v>
      </c>
      <c r="V323" s="84">
        <v>2</v>
      </c>
      <c r="W323" s="84">
        <v>2</v>
      </c>
      <c r="X323" s="84">
        <v>2</v>
      </c>
      <c r="Y323" s="84">
        <v>2</v>
      </c>
      <c r="Z323" s="84">
        <v>3</v>
      </c>
      <c r="AA323" s="68">
        <v>2</v>
      </c>
      <c r="AB323" s="81">
        <v>2</v>
      </c>
      <c r="AC323" s="84">
        <v>2</v>
      </c>
    </row>
    <row r="324" spans="1:29">
      <c r="A324" s="82">
        <f t="shared" ref="A324:A377" si="20">YEAR(D324)</f>
        <v>2021</v>
      </c>
      <c r="B324" s="82">
        <f t="shared" ref="B324:B377" si="21">MONTH(D324)</f>
        <v>11</v>
      </c>
      <c r="C324" s="82">
        <f t="shared" ref="C324:C377" si="22">DAY(D324)</f>
        <v>17</v>
      </c>
      <c r="D324" s="105">
        <v>44517</v>
      </c>
      <c r="E324" s="82" t="str">
        <f t="shared" si="19"/>
        <v>śr</v>
      </c>
      <c r="F324" s="81"/>
      <c r="G324" s="81">
        <v>1</v>
      </c>
      <c r="H324" s="81">
        <v>2</v>
      </c>
      <c r="I324" s="81">
        <v>1</v>
      </c>
      <c r="J324" s="81">
        <v>1</v>
      </c>
      <c r="K324" s="81">
        <v>1</v>
      </c>
      <c r="L324" s="81">
        <v>2</v>
      </c>
      <c r="M324" s="81" t="s">
        <v>179</v>
      </c>
      <c r="N324" s="81">
        <v>2</v>
      </c>
      <c r="O324" s="81">
        <v>1</v>
      </c>
      <c r="P324" s="81"/>
      <c r="Q324" s="81">
        <v>1</v>
      </c>
      <c r="R324" s="84">
        <v>2</v>
      </c>
      <c r="S324" s="84">
        <v>1</v>
      </c>
      <c r="T324" s="84">
        <v>2</v>
      </c>
      <c r="U324" s="84">
        <v>2</v>
      </c>
      <c r="V324" s="84">
        <v>2</v>
      </c>
      <c r="W324" s="84">
        <v>2</v>
      </c>
      <c r="X324" s="84">
        <v>2</v>
      </c>
      <c r="Y324" s="84">
        <v>2</v>
      </c>
      <c r="Z324" s="84">
        <v>2</v>
      </c>
      <c r="AA324" s="68">
        <v>2</v>
      </c>
      <c r="AB324" s="81">
        <v>2</v>
      </c>
      <c r="AC324" s="84">
        <v>2</v>
      </c>
    </row>
    <row r="325" spans="1:29">
      <c r="A325" s="82">
        <f t="shared" si="20"/>
        <v>2021</v>
      </c>
      <c r="B325" s="82">
        <f t="shared" si="21"/>
        <v>11</v>
      </c>
      <c r="C325" s="82">
        <f t="shared" si="22"/>
        <v>18</v>
      </c>
      <c r="D325" s="105">
        <v>44518</v>
      </c>
      <c r="E325" s="82" t="str">
        <f t="shared" ref="E325:E377" si="23">IF(WEEKDAY(D325)=1,"nie",IF(WEEKDAY(D325)=2,"pon",IF(WEEKDAY(D325)=3,"wt",IF(WEEKDAY(D325)=4,"śr",IF(WEEKDAY(D325)=5,"czw",IF(WEEKDAY(D325)=6,"pia",IF(WEEKDAY(D325)=7,"sob","blad")))))))</f>
        <v>czw</v>
      </c>
      <c r="F325" s="81"/>
      <c r="G325" s="81">
        <v>1</v>
      </c>
      <c r="H325" s="81">
        <v>2</v>
      </c>
      <c r="I325" s="81">
        <v>1</v>
      </c>
      <c r="J325" s="81">
        <v>1</v>
      </c>
      <c r="K325" s="81">
        <v>1</v>
      </c>
      <c r="L325" s="81">
        <v>2</v>
      </c>
      <c r="M325" s="81" t="s">
        <v>179</v>
      </c>
      <c r="N325" s="81">
        <v>2</v>
      </c>
      <c r="O325" s="81">
        <v>1</v>
      </c>
      <c r="P325" s="81"/>
      <c r="Q325" s="81">
        <v>1</v>
      </c>
      <c r="R325" s="84">
        <v>2</v>
      </c>
      <c r="S325" s="84">
        <v>1</v>
      </c>
      <c r="T325" s="84">
        <v>3</v>
      </c>
      <c r="U325" s="84">
        <v>2</v>
      </c>
      <c r="V325" s="84">
        <v>2</v>
      </c>
      <c r="W325" s="84">
        <v>2</v>
      </c>
      <c r="X325" s="84">
        <v>2</v>
      </c>
      <c r="Y325" s="84">
        <v>2</v>
      </c>
      <c r="Z325" s="84">
        <v>2</v>
      </c>
      <c r="AA325" s="68">
        <v>2</v>
      </c>
      <c r="AB325" s="81">
        <v>2</v>
      </c>
      <c r="AC325" s="84">
        <v>2</v>
      </c>
    </row>
    <row r="326" spans="1:29">
      <c r="A326" s="82">
        <f t="shared" si="20"/>
        <v>2021</v>
      </c>
      <c r="B326" s="82">
        <f t="shared" si="21"/>
        <v>11</v>
      </c>
      <c r="C326" s="82">
        <f t="shared" si="22"/>
        <v>19</v>
      </c>
      <c r="D326" s="105">
        <v>44519</v>
      </c>
      <c r="E326" s="82" t="str">
        <f t="shared" si="23"/>
        <v>pia</v>
      </c>
      <c r="F326" s="81"/>
      <c r="G326" s="81">
        <v>2</v>
      </c>
      <c r="H326" s="81">
        <v>2</v>
      </c>
      <c r="I326" s="81">
        <v>1</v>
      </c>
      <c r="J326" s="81">
        <v>1</v>
      </c>
      <c r="K326" s="81">
        <v>1</v>
      </c>
      <c r="L326" s="81">
        <v>2</v>
      </c>
      <c r="M326" s="81" t="s">
        <v>179</v>
      </c>
      <c r="N326" s="81">
        <v>2</v>
      </c>
      <c r="O326" s="81">
        <v>2</v>
      </c>
      <c r="P326" s="81"/>
      <c r="Q326" s="81">
        <v>1</v>
      </c>
      <c r="R326" s="84">
        <v>2</v>
      </c>
      <c r="S326" s="84">
        <v>1</v>
      </c>
      <c r="T326" s="84">
        <v>3</v>
      </c>
      <c r="U326" s="84">
        <v>2</v>
      </c>
      <c r="V326" s="84">
        <v>1</v>
      </c>
      <c r="W326" s="84">
        <v>2</v>
      </c>
      <c r="X326" s="84">
        <v>2</v>
      </c>
      <c r="Y326" s="84">
        <v>2</v>
      </c>
      <c r="Z326" s="84">
        <v>2</v>
      </c>
      <c r="AA326" s="68">
        <v>2</v>
      </c>
      <c r="AB326" s="81">
        <v>2</v>
      </c>
      <c r="AC326" s="84">
        <v>2</v>
      </c>
    </row>
    <row r="327" spans="1:29">
      <c r="A327" s="82">
        <f t="shared" si="20"/>
        <v>2021</v>
      </c>
      <c r="B327" s="82">
        <f t="shared" si="21"/>
        <v>11</v>
      </c>
      <c r="C327" s="82">
        <f t="shared" si="22"/>
        <v>20</v>
      </c>
      <c r="D327" s="105">
        <v>44520</v>
      </c>
      <c r="E327" s="82" t="str">
        <f t="shared" si="23"/>
        <v>sob</v>
      </c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3"/>
      <c r="S327" s="84"/>
      <c r="T327" s="84"/>
      <c r="U327" s="84"/>
      <c r="V327" s="84"/>
      <c r="W327" s="84"/>
      <c r="X327" s="84"/>
      <c r="Y327" s="84"/>
      <c r="Z327" s="84"/>
      <c r="AA327" s="85"/>
      <c r="AB327" s="81"/>
      <c r="AC327" s="84"/>
    </row>
    <row r="328" spans="1:29">
      <c r="A328" s="82">
        <f t="shared" si="20"/>
        <v>2021</v>
      </c>
      <c r="B328" s="82">
        <f t="shared" si="21"/>
        <v>11</v>
      </c>
      <c r="C328" s="82">
        <f t="shared" si="22"/>
        <v>21</v>
      </c>
      <c r="D328" s="105">
        <v>44521</v>
      </c>
      <c r="E328" s="82" t="str">
        <f t="shared" si="23"/>
        <v>nie</v>
      </c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126" t="s">
        <v>180</v>
      </c>
      <c r="Q328" s="81"/>
      <c r="R328" s="83"/>
      <c r="S328" s="84"/>
      <c r="T328" s="84"/>
      <c r="U328" s="84"/>
      <c r="V328" s="84"/>
      <c r="W328" s="84"/>
      <c r="X328" s="84"/>
      <c r="Y328" s="84"/>
      <c r="Z328" s="84"/>
      <c r="AA328" s="85"/>
      <c r="AB328" s="81"/>
      <c r="AC328" s="84"/>
    </row>
    <row r="329" spans="1:29">
      <c r="A329" s="82">
        <f t="shared" si="20"/>
        <v>2021</v>
      </c>
      <c r="B329" s="82">
        <f t="shared" si="21"/>
        <v>11</v>
      </c>
      <c r="C329" s="82">
        <f t="shared" si="22"/>
        <v>22</v>
      </c>
      <c r="D329" s="105">
        <v>44522</v>
      </c>
      <c r="E329" s="82" t="str">
        <f t="shared" si="23"/>
        <v>pon</v>
      </c>
      <c r="F329" s="81"/>
      <c r="G329" s="81">
        <v>1</v>
      </c>
      <c r="H329" s="81">
        <v>2</v>
      </c>
      <c r="I329" s="81">
        <v>1</v>
      </c>
      <c r="J329" s="81">
        <v>1</v>
      </c>
      <c r="K329" s="81">
        <v>2</v>
      </c>
      <c r="L329" s="81">
        <v>3</v>
      </c>
      <c r="M329" s="84">
        <v>3</v>
      </c>
      <c r="N329" s="81">
        <v>1</v>
      </c>
      <c r="O329" s="81">
        <v>1</v>
      </c>
      <c r="P329" s="81">
        <v>1</v>
      </c>
      <c r="Q329" s="81">
        <v>1</v>
      </c>
      <c r="R329" s="84">
        <v>1</v>
      </c>
      <c r="S329" s="84">
        <v>1</v>
      </c>
      <c r="T329" s="84">
        <v>2</v>
      </c>
      <c r="U329" s="84">
        <v>2</v>
      </c>
      <c r="V329" s="84">
        <v>1</v>
      </c>
      <c r="W329" s="84">
        <v>2</v>
      </c>
      <c r="X329" s="84">
        <v>2</v>
      </c>
      <c r="Y329" s="84">
        <v>2</v>
      </c>
      <c r="Z329" s="84">
        <v>1</v>
      </c>
      <c r="AA329" s="68">
        <v>2</v>
      </c>
      <c r="AB329" s="81">
        <v>2</v>
      </c>
      <c r="AC329" s="84">
        <v>2</v>
      </c>
    </row>
    <row r="330" spans="1:29">
      <c r="A330" s="82">
        <f t="shared" si="20"/>
        <v>2021</v>
      </c>
      <c r="B330" s="82">
        <f t="shared" si="21"/>
        <v>11</v>
      </c>
      <c r="C330" s="82">
        <f t="shared" si="22"/>
        <v>23</v>
      </c>
      <c r="D330" s="105">
        <v>44523</v>
      </c>
      <c r="E330" s="82" t="str">
        <f t="shared" si="23"/>
        <v>wt</v>
      </c>
      <c r="F330" s="81"/>
      <c r="G330" s="81">
        <v>1</v>
      </c>
      <c r="H330" s="81">
        <v>2</v>
      </c>
      <c r="I330" s="81">
        <v>1</v>
      </c>
      <c r="J330" s="81">
        <v>1</v>
      </c>
      <c r="K330" s="81">
        <v>1</v>
      </c>
      <c r="L330" s="81">
        <v>1</v>
      </c>
      <c r="M330" s="84">
        <v>3</v>
      </c>
      <c r="N330" s="81">
        <v>3</v>
      </c>
      <c r="O330" s="81">
        <v>1</v>
      </c>
      <c r="P330" s="81">
        <v>1</v>
      </c>
      <c r="Q330" s="81">
        <v>1</v>
      </c>
      <c r="R330" s="84">
        <v>1</v>
      </c>
      <c r="S330" s="84">
        <v>2</v>
      </c>
      <c r="T330" s="84">
        <v>2</v>
      </c>
      <c r="U330" s="84">
        <v>2</v>
      </c>
      <c r="V330" s="84">
        <v>1</v>
      </c>
      <c r="W330" s="84">
        <v>2</v>
      </c>
      <c r="X330" s="84">
        <v>2</v>
      </c>
      <c r="Y330" s="84">
        <v>2</v>
      </c>
      <c r="Z330" s="84">
        <v>1</v>
      </c>
      <c r="AA330" s="68">
        <v>2</v>
      </c>
      <c r="AB330" s="81">
        <v>2</v>
      </c>
      <c r="AC330" s="84">
        <v>2</v>
      </c>
    </row>
    <row r="331" spans="1:29">
      <c r="A331" s="82">
        <f t="shared" si="20"/>
        <v>2021</v>
      </c>
      <c r="B331" s="82">
        <f t="shared" si="21"/>
        <v>11</v>
      </c>
      <c r="C331" s="82">
        <f t="shared" si="22"/>
        <v>24</v>
      </c>
      <c r="D331" s="105">
        <v>44524</v>
      </c>
      <c r="E331" s="82" t="str">
        <f t="shared" si="23"/>
        <v>śr</v>
      </c>
      <c r="F331" s="81"/>
      <c r="G331" s="81">
        <v>2</v>
      </c>
      <c r="H331" s="81">
        <v>2</v>
      </c>
      <c r="I331" s="81">
        <v>1</v>
      </c>
      <c r="J331" s="81">
        <v>1</v>
      </c>
      <c r="K331" s="81">
        <v>1</v>
      </c>
      <c r="L331" s="81">
        <v>1</v>
      </c>
      <c r="M331" s="84">
        <v>3</v>
      </c>
      <c r="N331" s="81">
        <v>3</v>
      </c>
      <c r="O331" s="81">
        <v>1</v>
      </c>
      <c r="P331" s="81">
        <v>1</v>
      </c>
      <c r="Q331" s="81">
        <v>1</v>
      </c>
      <c r="R331" s="84">
        <v>1</v>
      </c>
      <c r="S331" s="84">
        <v>1</v>
      </c>
      <c r="T331" s="84">
        <v>2</v>
      </c>
      <c r="U331" s="84">
        <v>1</v>
      </c>
      <c r="V331" s="84">
        <v>2</v>
      </c>
      <c r="W331" s="84">
        <v>2</v>
      </c>
      <c r="X331" s="84">
        <v>2</v>
      </c>
      <c r="Y331" s="84">
        <v>1</v>
      </c>
      <c r="Z331" s="84">
        <v>1</v>
      </c>
      <c r="AA331" s="68">
        <v>2</v>
      </c>
      <c r="AB331" s="81">
        <v>2</v>
      </c>
      <c r="AC331" s="84">
        <v>2</v>
      </c>
    </row>
    <row r="332" spans="1:29">
      <c r="A332" s="82">
        <f t="shared" si="20"/>
        <v>2021</v>
      </c>
      <c r="B332" s="82">
        <f t="shared" si="21"/>
        <v>11</v>
      </c>
      <c r="C332" s="82">
        <f t="shared" si="22"/>
        <v>25</v>
      </c>
      <c r="D332" s="105">
        <v>44525</v>
      </c>
      <c r="E332" s="82" t="str">
        <f t="shared" si="23"/>
        <v>czw</v>
      </c>
      <c r="F332" s="81"/>
      <c r="G332" s="81">
        <v>1</v>
      </c>
      <c r="H332" s="81">
        <v>2</v>
      </c>
      <c r="I332" s="81">
        <v>1</v>
      </c>
      <c r="J332" s="81">
        <v>1</v>
      </c>
      <c r="K332" s="81">
        <v>1</v>
      </c>
      <c r="L332" s="81">
        <v>1</v>
      </c>
      <c r="M332" s="81">
        <v>1</v>
      </c>
      <c r="N332" s="81">
        <v>1</v>
      </c>
      <c r="O332" s="81">
        <v>3</v>
      </c>
      <c r="P332" s="81">
        <v>1</v>
      </c>
      <c r="Q332" s="81">
        <v>1</v>
      </c>
      <c r="R332" s="84">
        <v>1</v>
      </c>
      <c r="S332" s="84">
        <v>3</v>
      </c>
      <c r="T332" s="84">
        <v>2</v>
      </c>
      <c r="U332" s="84">
        <v>1</v>
      </c>
      <c r="V332" s="84">
        <v>2</v>
      </c>
      <c r="W332" s="84">
        <v>2</v>
      </c>
      <c r="X332" s="84">
        <v>2</v>
      </c>
      <c r="Y332" s="84">
        <v>1</v>
      </c>
      <c r="Z332" s="84">
        <v>1</v>
      </c>
      <c r="AA332" s="68">
        <v>2</v>
      </c>
      <c r="AB332" s="81">
        <v>2</v>
      </c>
      <c r="AC332" s="84">
        <v>2</v>
      </c>
    </row>
    <row r="333" spans="1:29">
      <c r="A333" s="82">
        <f t="shared" si="20"/>
        <v>2021</v>
      </c>
      <c r="B333" s="82">
        <f t="shared" si="21"/>
        <v>11</v>
      </c>
      <c r="C333" s="82">
        <f t="shared" si="22"/>
        <v>26</v>
      </c>
      <c r="D333" s="105">
        <v>44526</v>
      </c>
      <c r="E333" s="82" t="str">
        <f t="shared" si="23"/>
        <v>pia</v>
      </c>
      <c r="F333" s="81"/>
      <c r="G333" s="81">
        <v>1</v>
      </c>
      <c r="H333" s="81">
        <v>2</v>
      </c>
      <c r="I333" s="81">
        <v>1</v>
      </c>
      <c r="J333" s="81">
        <v>1</v>
      </c>
      <c r="K333" s="81">
        <v>1</v>
      </c>
      <c r="L333" s="81">
        <v>2</v>
      </c>
      <c r="M333" s="81">
        <v>1</v>
      </c>
      <c r="N333" s="81">
        <v>1</v>
      </c>
      <c r="O333" s="81">
        <v>3</v>
      </c>
      <c r="P333" s="81">
        <v>1</v>
      </c>
      <c r="Q333" s="81">
        <v>1</v>
      </c>
      <c r="R333" s="84">
        <v>1</v>
      </c>
      <c r="S333" s="84">
        <v>3</v>
      </c>
      <c r="T333" s="84">
        <v>2</v>
      </c>
      <c r="U333" s="84">
        <v>1</v>
      </c>
      <c r="V333" s="84">
        <v>2</v>
      </c>
      <c r="W333" s="84">
        <v>2</v>
      </c>
      <c r="X333" s="84">
        <v>2</v>
      </c>
      <c r="Y333" s="84">
        <v>1</v>
      </c>
      <c r="Z333" s="84">
        <v>1</v>
      </c>
      <c r="AA333" s="84">
        <v>1</v>
      </c>
      <c r="AB333" s="81">
        <v>2</v>
      </c>
      <c r="AC333" s="84">
        <v>2</v>
      </c>
    </row>
    <row r="334" spans="1:29">
      <c r="A334" s="82">
        <f t="shared" si="20"/>
        <v>2021</v>
      </c>
      <c r="B334" s="82">
        <f t="shared" si="21"/>
        <v>11</v>
      </c>
      <c r="C334" s="82">
        <f t="shared" si="22"/>
        <v>27</v>
      </c>
      <c r="D334" s="105">
        <v>44527</v>
      </c>
      <c r="E334" s="82" t="str">
        <f t="shared" si="23"/>
        <v>sob</v>
      </c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3"/>
      <c r="S334" s="84"/>
      <c r="T334" s="84"/>
      <c r="U334" s="84"/>
      <c r="V334" s="84"/>
      <c r="W334" s="84"/>
      <c r="X334" s="84"/>
      <c r="Y334" s="84"/>
      <c r="Z334" s="84"/>
      <c r="AA334" s="85"/>
      <c r="AB334" s="81"/>
      <c r="AC334" s="84"/>
    </row>
    <row r="335" spans="1:29">
      <c r="A335" s="82">
        <f t="shared" si="20"/>
        <v>2021</v>
      </c>
      <c r="B335" s="82">
        <f t="shared" si="21"/>
        <v>11</v>
      </c>
      <c r="C335" s="82">
        <f t="shared" si="22"/>
        <v>28</v>
      </c>
      <c r="D335" s="105">
        <v>44528</v>
      </c>
      <c r="E335" s="82" t="str">
        <f t="shared" si="23"/>
        <v>nie</v>
      </c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3"/>
      <c r="S335" s="84"/>
      <c r="T335" s="84"/>
      <c r="U335" s="84"/>
      <c r="V335" s="84"/>
      <c r="W335" s="84"/>
      <c r="X335" s="84"/>
      <c r="Y335" s="84"/>
      <c r="Z335" s="84"/>
      <c r="AA335" s="85"/>
      <c r="AB335" s="81"/>
      <c r="AC335" s="84"/>
    </row>
    <row r="336" spans="1:29">
      <c r="A336" s="82">
        <f t="shared" si="20"/>
        <v>2021</v>
      </c>
      <c r="B336" s="82">
        <f t="shared" si="21"/>
        <v>11</v>
      </c>
      <c r="C336" s="82">
        <f t="shared" si="22"/>
        <v>29</v>
      </c>
      <c r="D336" s="105">
        <v>44529</v>
      </c>
      <c r="E336" s="82" t="str">
        <f t="shared" si="23"/>
        <v>pon</v>
      </c>
      <c r="F336" s="81"/>
      <c r="G336" s="81">
        <v>2</v>
      </c>
      <c r="H336" s="81">
        <v>2</v>
      </c>
      <c r="I336" s="81">
        <v>1</v>
      </c>
      <c r="J336" s="81">
        <v>1</v>
      </c>
      <c r="K336" s="81">
        <v>2</v>
      </c>
      <c r="L336" s="81">
        <v>1</v>
      </c>
      <c r="M336" s="81">
        <v>1</v>
      </c>
      <c r="N336" s="81">
        <v>3</v>
      </c>
      <c r="O336" s="81">
        <v>1</v>
      </c>
      <c r="P336" s="81">
        <v>1</v>
      </c>
      <c r="Q336" s="81">
        <v>1</v>
      </c>
      <c r="R336" s="84">
        <v>2</v>
      </c>
      <c r="S336" s="84">
        <v>2</v>
      </c>
      <c r="T336" s="84">
        <v>2</v>
      </c>
      <c r="U336" s="84">
        <v>1</v>
      </c>
      <c r="V336" s="84">
        <v>2</v>
      </c>
      <c r="W336" s="84">
        <v>2</v>
      </c>
      <c r="X336" s="84">
        <v>2</v>
      </c>
      <c r="Y336" s="84">
        <v>1</v>
      </c>
      <c r="Z336" s="84">
        <v>1</v>
      </c>
      <c r="AA336" s="84">
        <v>1</v>
      </c>
      <c r="AB336" s="81">
        <v>2</v>
      </c>
      <c r="AC336" s="84">
        <v>2</v>
      </c>
    </row>
    <row r="337" spans="1:31">
      <c r="A337" s="82">
        <f t="shared" si="20"/>
        <v>2021</v>
      </c>
      <c r="B337" s="82">
        <f t="shared" si="21"/>
        <v>11</v>
      </c>
      <c r="C337" s="82">
        <f t="shared" si="22"/>
        <v>30</v>
      </c>
      <c r="D337" s="105">
        <v>44530</v>
      </c>
      <c r="E337" s="82" t="str">
        <f t="shared" si="23"/>
        <v>wt</v>
      </c>
      <c r="F337" s="81"/>
      <c r="G337" s="81">
        <v>3</v>
      </c>
      <c r="H337" s="81">
        <v>2</v>
      </c>
      <c r="I337" s="81">
        <v>1</v>
      </c>
      <c r="J337" s="81">
        <v>1</v>
      </c>
      <c r="K337" s="81">
        <v>1</v>
      </c>
      <c r="L337" s="81">
        <v>3</v>
      </c>
      <c r="M337" s="84">
        <v>3</v>
      </c>
      <c r="N337" s="81">
        <v>3</v>
      </c>
      <c r="O337" s="81">
        <v>1</v>
      </c>
      <c r="P337" s="81">
        <v>1</v>
      </c>
      <c r="Q337" s="81">
        <v>1</v>
      </c>
      <c r="R337" s="84">
        <v>2</v>
      </c>
      <c r="S337" s="84">
        <v>2</v>
      </c>
      <c r="T337" s="84">
        <v>2</v>
      </c>
      <c r="U337" s="84">
        <v>1</v>
      </c>
      <c r="V337" s="84">
        <v>2</v>
      </c>
      <c r="W337" s="84">
        <v>2</v>
      </c>
      <c r="X337" s="84">
        <v>2</v>
      </c>
      <c r="Y337" s="84">
        <v>1</v>
      </c>
      <c r="Z337" s="84">
        <v>1</v>
      </c>
      <c r="AA337" s="84">
        <v>1</v>
      </c>
      <c r="AB337" s="81">
        <v>2</v>
      </c>
      <c r="AC337" s="84">
        <v>2</v>
      </c>
    </row>
    <row r="338" spans="1:31">
      <c r="A338" s="82">
        <f t="shared" si="20"/>
        <v>2021</v>
      </c>
      <c r="B338" s="82">
        <f t="shared" si="21"/>
        <v>12</v>
      </c>
      <c r="C338" s="82">
        <f t="shared" si="22"/>
        <v>1</v>
      </c>
      <c r="D338" s="105">
        <v>44531</v>
      </c>
      <c r="E338" s="82" t="str">
        <f t="shared" si="23"/>
        <v>śr</v>
      </c>
      <c r="F338" s="81"/>
      <c r="G338" s="81">
        <v>3</v>
      </c>
      <c r="H338" s="81">
        <v>2</v>
      </c>
      <c r="I338" s="81">
        <v>1</v>
      </c>
      <c r="J338" s="81">
        <v>1</v>
      </c>
      <c r="K338" s="81">
        <v>1</v>
      </c>
      <c r="L338" s="81">
        <v>1</v>
      </c>
      <c r="M338" s="81">
        <v>1</v>
      </c>
      <c r="N338" s="81">
        <v>1</v>
      </c>
      <c r="O338" s="81">
        <v>1</v>
      </c>
      <c r="P338" s="81">
        <v>1</v>
      </c>
      <c r="Q338" s="81">
        <v>3</v>
      </c>
      <c r="R338" s="84">
        <v>2</v>
      </c>
      <c r="S338" s="84">
        <v>2</v>
      </c>
      <c r="T338" s="84">
        <v>2</v>
      </c>
      <c r="U338" s="84">
        <v>1</v>
      </c>
      <c r="V338" s="84">
        <v>2</v>
      </c>
      <c r="W338" s="84">
        <v>2</v>
      </c>
      <c r="X338" s="84">
        <v>2</v>
      </c>
      <c r="Y338" s="84">
        <v>1</v>
      </c>
      <c r="Z338" s="84">
        <v>1</v>
      </c>
      <c r="AA338" s="84">
        <v>1</v>
      </c>
      <c r="AB338" s="81">
        <v>2</v>
      </c>
      <c r="AC338" s="84">
        <v>2</v>
      </c>
    </row>
    <row r="339" spans="1:31">
      <c r="A339" s="82">
        <f t="shared" si="20"/>
        <v>2021</v>
      </c>
      <c r="B339" s="82">
        <f t="shared" si="21"/>
        <v>12</v>
      </c>
      <c r="C339" s="82">
        <f t="shared" si="22"/>
        <v>2</v>
      </c>
      <c r="D339" s="105">
        <v>44532</v>
      </c>
      <c r="E339" s="82" t="str">
        <f t="shared" si="23"/>
        <v>czw</v>
      </c>
      <c r="F339" s="81"/>
      <c r="G339" s="81">
        <v>1</v>
      </c>
      <c r="H339" s="81">
        <v>2</v>
      </c>
      <c r="I339" s="81">
        <v>1</v>
      </c>
      <c r="J339" s="81">
        <v>1</v>
      </c>
      <c r="K339" s="81">
        <v>1</v>
      </c>
      <c r="L339" s="81">
        <v>1</v>
      </c>
      <c r="M339" s="81">
        <v>1</v>
      </c>
      <c r="N339" s="81">
        <v>1</v>
      </c>
      <c r="O339" s="81">
        <v>3</v>
      </c>
      <c r="P339" s="81">
        <v>1</v>
      </c>
      <c r="Q339" s="81">
        <v>1</v>
      </c>
      <c r="R339" s="84">
        <v>2</v>
      </c>
      <c r="S339" s="84">
        <v>2</v>
      </c>
      <c r="T339" s="84">
        <v>2</v>
      </c>
      <c r="U339" s="84">
        <v>1</v>
      </c>
      <c r="V339" s="84">
        <v>2</v>
      </c>
      <c r="W339" s="84">
        <v>2</v>
      </c>
      <c r="X339" s="84">
        <v>2</v>
      </c>
      <c r="Y339" s="84">
        <v>1</v>
      </c>
      <c r="Z339" s="84">
        <v>1</v>
      </c>
      <c r="AA339" s="68">
        <v>2</v>
      </c>
      <c r="AB339" s="81">
        <v>2</v>
      </c>
      <c r="AC339" s="84">
        <v>2</v>
      </c>
    </row>
    <row r="340" spans="1:31">
      <c r="A340" s="82">
        <f t="shared" si="20"/>
        <v>2021</v>
      </c>
      <c r="B340" s="82">
        <f t="shared" si="21"/>
        <v>12</v>
      </c>
      <c r="C340" s="82">
        <f t="shared" si="22"/>
        <v>3</v>
      </c>
      <c r="D340" s="105">
        <v>44533</v>
      </c>
      <c r="E340" s="82" t="str">
        <f t="shared" si="23"/>
        <v>pia</v>
      </c>
      <c r="F340" s="81"/>
      <c r="G340" s="81">
        <v>2</v>
      </c>
      <c r="H340" s="81">
        <v>2</v>
      </c>
      <c r="I340" s="81">
        <v>1</v>
      </c>
      <c r="J340" s="81">
        <v>1</v>
      </c>
      <c r="K340" s="81">
        <v>1</v>
      </c>
      <c r="L340" s="81">
        <v>2</v>
      </c>
      <c r="M340" s="81">
        <v>1</v>
      </c>
      <c r="N340" s="81">
        <v>1</v>
      </c>
      <c r="O340" s="81">
        <v>1</v>
      </c>
      <c r="P340" s="81">
        <v>1</v>
      </c>
      <c r="Q340" s="81">
        <v>1</v>
      </c>
      <c r="R340" s="84">
        <v>2</v>
      </c>
      <c r="S340" s="84">
        <v>2</v>
      </c>
      <c r="T340" s="84">
        <v>2</v>
      </c>
      <c r="U340" s="84">
        <v>1</v>
      </c>
      <c r="V340" s="84">
        <v>3</v>
      </c>
      <c r="W340" s="84">
        <v>2</v>
      </c>
      <c r="X340" s="84">
        <v>2</v>
      </c>
      <c r="Y340" s="84">
        <v>2</v>
      </c>
      <c r="Z340" s="84">
        <v>1</v>
      </c>
      <c r="AA340" s="68">
        <v>2</v>
      </c>
      <c r="AB340" s="81">
        <v>2</v>
      </c>
      <c r="AC340" s="84">
        <v>2</v>
      </c>
    </row>
    <row r="341" spans="1:31">
      <c r="A341" s="82">
        <f t="shared" si="20"/>
        <v>2021</v>
      </c>
      <c r="B341" s="82">
        <f t="shared" si="21"/>
        <v>12</v>
      </c>
      <c r="C341" s="82">
        <f t="shared" si="22"/>
        <v>4</v>
      </c>
      <c r="D341" s="105">
        <v>44534</v>
      </c>
      <c r="E341" s="82" t="str">
        <f t="shared" si="23"/>
        <v>sob</v>
      </c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3"/>
      <c r="S341" s="84"/>
      <c r="T341" s="84"/>
      <c r="U341" s="84"/>
      <c r="V341" s="84"/>
      <c r="W341" s="84"/>
      <c r="X341" s="84"/>
      <c r="Y341" s="84"/>
      <c r="Z341" s="84"/>
      <c r="AA341" s="85"/>
      <c r="AB341" s="81"/>
      <c r="AC341" s="84"/>
    </row>
    <row r="342" spans="1:31">
      <c r="A342" s="82">
        <f t="shared" si="20"/>
        <v>2021</v>
      </c>
      <c r="B342" s="82">
        <f t="shared" si="21"/>
        <v>12</v>
      </c>
      <c r="C342" s="82">
        <f t="shared" si="22"/>
        <v>5</v>
      </c>
      <c r="D342" s="105">
        <v>44535</v>
      </c>
      <c r="E342" s="82" t="str">
        <f t="shared" si="23"/>
        <v>nie</v>
      </c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3"/>
      <c r="S342" s="84"/>
      <c r="T342" s="84"/>
      <c r="U342" s="84"/>
      <c r="V342" s="84"/>
      <c r="W342" s="84"/>
      <c r="X342" s="84"/>
      <c r="Y342" s="84"/>
      <c r="Z342" s="84"/>
      <c r="AA342" s="85"/>
      <c r="AB342" s="81"/>
      <c r="AC342" s="84"/>
    </row>
    <row r="343" spans="1:31">
      <c r="A343" s="82">
        <f t="shared" si="20"/>
        <v>2021</v>
      </c>
      <c r="B343" s="82">
        <f t="shared" si="21"/>
        <v>12</v>
      </c>
      <c r="C343" s="82">
        <f t="shared" si="22"/>
        <v>6</v>
      </c>
      <c r="D343" s="105">
        <v>44536</v>
      </c>
      <c r="E343" s="82" t="str">
        <f t="shared" si="23"/>
        <v>pon</v>
      </c>
      <c r="F343" s="81"/>
      <c r="G343" s="81">
        <v>1</v>
      </c>
      <c r="H343" s="81">
        <v>2</v>
      </c>
      <c r="I343" s="81">
        <v>1</v>
      </c>
      <c r="J343" s="81">
        <v>1</v>
      </c>
      <c r="K343" s="81">
        <v>2</v>
      </c>
      <c r="L343" s="81">
        <v>1</v>
      </c>
      <c r="M343" s="81">
        <v>1</v>
      </c>
      <c r="N343" s="81">
        <v>3</v>
      </c>
      <c r="O343" s="81">
        <v>2</v>
      </c>
      <c r="P343" s="81">
        <v>1</v>
      </c>
      <c r="Q343" s="81">
        <v>1</v>
      </c>
      <c r="R343" s="81">
        <v>1</v>
      </c>
      <c r="S343" s="84">
        <v>1</v>
      </c>
      <c r="T343" s="84">
        <v>2</v>
      </c>
      <c r="U343" s="84">
        <v>1</v>
      </c>
      <c r="V343" s="84">
        <v>2</v>
      </c>
      <c r="W343" s="84">
        <v>2</v>
      </c>
      <c r="X343" s="84">
        <v>2</v>
      </c>
      <c r="Y343" s="84">
        <v>1</v>
      </c>
      <c r="Z343" s="84">
        <v>1</v>
      </c>
      <c r="AA343" s="84">
        <v>1</v>
      </c>
      <c r="AB343" s="81">
        <v>2</v>
      </c>
      <c r="AC343" s="84">
        <v>2</v>
      </c>
    </row>
    <row r="344" spans="1:31">
      <c r="A344" s="82">
        <f t="shared" si="20"/>
        <v>2021</v>
      </c>
      <c r="B344" s="82">
        <f t="shared" si="21"/>
        <v>12</v>
      </c>
      <c r="C344" s="82">
        <f t="shared" si="22"/>
        <v>7</v>
      </c>
      <c r="D344" s="105">
        <v>44537</v>
      </c>
      <c r="E344" s="82" t="str">
        <f t="shared" si="23"/>
        <v>wt</v>
      </c>
      <c r="F344" s="81"/>
      <c r="G344" s="81">
        <v>1</v>
      </c>
      <c r="H344" s="81">
        <v>2</v>
      </c>
      <c r="I344" s="81">
        <v>1</v>
      </c>
      <c r="J344" s="81">
        <v>1</v>
      </c>
      <c r="K344" s="81">
        <v>1</v>
      </c>
      <c r="L344" s="81">
        <v>1</v>
      </c>
      <c r="M344" s="81">
        <v>1</v>
      </c>
      <c r="N344" s="81">
        <v>1</v>
      </c>
      <c r="O344" s="81">
        <v>1</v>
      </c>
      <c r="P344" s="81">
        <v>1</v>
      </c>
      <c r="Q344" s="81">
        <v>2</v>
      </c>
      <c r="R344" s="81">
        <v>1</v>
      </c>
      <c r="S344" s="84">
        <v>1</v>
      </c>
      <c r="T344" s="84">
        <v>2</v>
      </c>
      <c r="U344" s="84">
        <v>1</v>
      </c>
      <c r="V344" s="84">
        <v>2</v>
      </c>
      <c r="W344" s="84">
        <v>2</v>
      </c>
      <c r="X344" s="84">
        <v>2</v>
      </c>
      <c r="Y344" s="84">
        <v>1</v>
      </c>
      <c r="Z344" s="84">
        <v>1</v>
      </c>
      <c r="AA344" s="73">
        <v>3</v>
      </c>
      <c r="AB344" s="81">
        <v>2</v>
      </c>
      <c r="AC344" s="84">
        <v>2</v>
      </c>
    </row>
    <row r="345" spans="1:31">
      <c r="A345" s="82">
        <f t="shared" si="20"/>
        <v>2021</v>
      </c>
      <c r="B345" s="82">
        <f t="shared" si="21"/>
        <v>12</v>
      </c>
      <c r="C345" s="82">
        <f t="shared" si="22"/>
        <v>8</v>
      </c>
      <c r="D345" s="105">
        <v>44538</v>
      </c>
      <c r="E345" s="82" t="str">
        <f t="shared" si="23"/>
        <v>śr</v>
      </c>
      <c r="F345" s="81"/>
      <c r="G345" s="81">
        <v>1</v>
      </c>
      <c r="H345" s="81">
        <v>2</v>
      </c>
      <c r="I345" s="81">
        <v>1</v>
      </c>
      <c r="J345" s="81">
        <v>1</v>
      </c>
      <c r="K345" s="81">
        <v>1</v>
      </c>
      <c r="L345" s="81">
        <v>1</v>
      </c>
      <c r="M345" s="81">
        <v>1</v>
      </c>
      <c r="N345" s="81">
        <v>1</v>
      </c>
      <c r="O345" s="81">
        <v>1</v>
      </c>
      <c r="P345" s="81">
        <v>1</v>
      </c>
      <c r="Q345" s="81">
        <v>2</v>
      </c>
      <c r="R345" s="81">
        <v>1</v>
      </c>
      <c r="S345" s="84">
        <v>1</v>
      </c>
      <c r="T345" s="84">
        <v>2</v>
      </c>
      <c r="U345" s="84">
        <v>1</v>
      </c>
      <c r="V345" s="84">
        <v>2</v>
      </c>
      <c r="W345" s="84">
        <v>2</v>
      </c>
      <c r="X345" s="84">
        <v>2</v>
      </c>
      <c r="Y345" s="84">
        <v>1</v>
      </c>
      <c r="Z345" s="84">
        <v>1</v>
      </c>
      <c r="AA345" s="84">
        <v>1</v>
      </c>
      <c r="AB345" s="81">
        <v>2</v>
      </c>
      <c r="AC345" s="84">
        <v>2</v>
      </c>
    </row>
    <row r="346" spans="1:31">
      <c r="A346" s="82">
        <f t="shared" si="20"/>
        <v>2021</v>
      </c>
      <c r="B346" s="82">
        <f t="shared" si="21"/>
        <v>12</v>
      </c>
      <c r="C346" s="82">
        <f t="shared" si="22"/>
        <v>9</v>
      </c>
      <c r="D346" s="105">
        <v>44539</v>
      </c>
      <c r="E346" s="82" t="str">
        <f t="shared" si="23"/>
        <v>czw</v>
      </c>
      <c r="F346" s="81"/>
      <c r="G346" s="81">
        <v>1</v>
      </c>
      <c r="H346" s="81">
        <v>2</v>
      </c>
      <c r="I346" s="81">
        <v>1</v>
      </c>
      <c r="J346" s="81">
        <v>1</v>
      </c>
      <c r="K346" s="81">
        <v>1</v>
      </c>
      <c r="L346" s="81">
        <v>1</v>
      </c>
      <c r="M346" s="81">
        <v>1</v>
      </c>
      <c r="N346" s="81">
        <v>1</v>
      </c>
      <c r="O346" s="81">
        <v>1</v>
      </c>
      <c r="P346" s="81">
        <v>1</v>
      </c>
      <c r="Q346" s="81">
        <v>2</v>
      </c>
      <c r="R346" s="81">
        <v>1</v>
      </c>
      <c r="S346" s="84">
        <v>1</v>
      </c>
      <c r="T346" s="84">
        <v>2</v>
      </c>
      <c r="U346" s="84">
        <v>1</v>
      </c>
      <c r="V346" s="84">
        <v>2</v>
      </c>
      <c r="W346" s="84">
        <v>2</v>
      </c>
      <c r="X346" s="84">
        <v>2</v>
      </c>
      <c r="Y346" s="84">
        <v>1</v>
      </c>
      <c r="Z346" s="84">
        <v>1</v>
      </c>
      <c r="AA346" s="84">
        <v>1</v>
      </c>
      <c r="AB346" s="81">
        <v>2</v>
      </c>
      <c r="AC346" s="84">
        <v>2</v>
      </c>
    </row>
    <row r="347" spans="1:31">
      <c r="A347" s="82">
        <f t="shared" si="20"/>
        <v>2021</v>
      </c>
      <c r="B347" s="82">
        <f t="shared" si="21"/>
        <v>12</v>
      </c>
      <c r="C347" s="82">
        <f t="shared" si="22"/>
        <v>10</v>
      </c>
      <c r="D347" s="105">
        <v>44540</v>
      </c>
      <c r="E347" s="82" t="str">
        <f t="shared" si="23"/>
        <v>pia</v>
      </c>
      <c r="F347" s="81"/>
      <c r="G347" s="81">
        <v>1</v>
      </c>
      <c r="H347" s="81">
        <v>2</v>
      </c>
      <c r="I347" s="81">
        <v>1</v>
      </c>
      <c r="J347" s="81">
        <v>1</v>
      </c>
      <c r="K347" s="81">
        <v>1</v>
      </c>
      <c r="L347" s="81">
        <v>2</v>
      </c>
      <c r="M347" s="81">
        <v>1</v>
      </c>
      <c r="N347" s="81">
        <v>1</v>
      </c>
      <c r="O347" s="81">
        <v>1</v>
      </c>
      <c r="P347" s="81">
        <v>1</v>
      </c>
      <c r="Q347" s="81">
        <v>2</v>
      </c>
      <c r="R347" s="81">
        <v>1</v>
      </c>
      <c r="S347" s="84">
        <v>1</v>
      </c>
      <c r="T347" s="84">
        <v>2</v>
      </c>
      <c r="U347" s="84">
        <v>2</v>
      </c>
      <c r="V347" s="84">
        <v>2</v>
      </c>
      <c r="W347" s="84">
        <v>1</v>
      </c>
      <c r="X347" s="84">
        <v>2</v>
      </c>
      <c r="Y347" s="84">
        <v>2</v>
      </c>
      <c r="Z347" s="84">
        <v>1</v>
      </c>
      <c r="AA347" s="84">
        <v>1</v>
      </c>
      <c r="AB347" s="81">
        <v>2</v>
      </c>
      <c r="AC347" s="84">
        <v>2</v>
      </c>
      <c r="AE347">
        <v>2</v>
      </c>
    </row>
    <row r="348" spans="1:31">
      <c r="A348" s="82">
        <f t="shared" si="20"/>
        <v>2021</v>
      </c>
      <c r="B348" s="82">
        <f t="shared" si="21"/>
        <v>12</v>
      </c>
      <c r="C348" s="82">
        <f t="shared" si="22"/>
        <v>11</v>
      </c>
      <c r="D348" s="105">
        <v>44541</v>
      </c>
      <c r="E348" s="82" t="str">
        <f t="shared" si="23"/>
        <v>sob</v>
      </c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3"/>
      <c r="S348" s="84"/>
      <c r="T348" s="84"/>
      <c r="U348" s="84"/>
      <c r="V348" s="84"/>
      <c r="W348" s="84"/>
      <c r="X348" s="84"/>
      <c r="Y348" s="84"/>
      <c r="Z348" s="84"/>
      <c r="AA348" s="85"/>
      <c r="AB348" s="81"/>
      <c r="AC348" s="84"/>
    </row>
    <row r="349" spans="1:31">
      <c r="A349" s="82">
        <f t="shared" si="20"/>
        <v>2021</v>
      </c>
      <c r="B349" s="82">
        <f t="shared" si="21"/>
        <v>12</v>
      </c>
      <c r="C349" s="82">
        <f t="shared" si="22"/>
        <v>12</v>
      </c>
      <c r="D349" s="105">
        <v>44542</v>
      </c>
      <c r="E349" s="82" t="str">
        <f t="shared" si="23"/>
        <v>nie</v>
      </c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3"/>
      <c r="S349" s="84"/>
      <c r="T349" s="84"/>
      <c r="U349" s="84"/>
      <c r="V349" s="84"/>
      <c r="W349" s="84"/>
      <c r="X349" s="84"/>
      <c r="Y349" s="84"/>
      <c r="Z349" s="84"/>
      <c r="AA349" s="85"/>
      <c r="AB349" s="81"/>
      <c r="AC349" s="84"/>
    </row>
    <row r="350" spans="1:31">
      <c r="A350" s="82">
        <f t="shared" si="20"/>
        <v>2021</v>
      </c>
      <c r="B350" s="82">
        <f t="shared" si="21"/>
        <v>12</v>
      </c>
      <c r="C350" s="82">
        <f t="shared" si="22"/>
        <v>13</v>
      </c>
      <c r="D350" s="105">
        <v>44543</v>
      </c>
      <c r="E350" s="82" t="str">
        <f t="shared" si="23"/>
        <v>pon</v>
      </c>
      <c r="F350" s="81"/>
      <c r="G350" s="81">
        <v>1</v>
      </c>
      <c r="H350" s="81">
        <v>2</v>
      </c>
      <c r="I350" s="81">
        <v>1</v>
      </c>
      <c r="J350" s="81">
        <v>3</v>
      </c>
      <c r="K350" s="81">
        <v>2</v>
      </c>
      <c r="L350" s="81">
        <v>1</v>
      </c>
      <c r="M350" s="81">
        <v>1</v>
      </c>
      <c r="N350" s="81">
        <v>3</v>
      </c>
      <c r="O350" s="81">
        <v>1</v>
      </c>
      <c r="P350" s="81">
        <v>1</v>
      </c>
      <c r="Q350" s="81">
        <v>2</v>
      </c>
      <c r="R350" s="81">
        <v>1</v>
      </c>
      <c r="S350" s="84">
        <v>2</v>
      </c>
      <c r="T350" s="84">
        <v>2</v>
      </c>
      <c r="U350" s="81">
        <v>3</v>
      </c>
      <c r="V350" s="84">
        <v>2</v>
      </c>
      <c r="W350" s="84">
        <v>2</v>
      </c>
      <c r="X350" s="84">
        <v>2</v>
      </c>
      <c r="Y350" s="84">
        <v>2</v>
      </c>
      <c r="Z350" s="84">
        <v>1</v>
      </c>
      <c r="AA350" s="68">
        <v>2</v>
      </c>
      <c r="AB350" s="81">
        <v>2</v>
      </c>
      <c r="AC350" s="84">
        <v>2</v>
      </c>
    </row>
    <row r="351" spans="1:31">
      <c r="A351" s="82">
        <f t="shared" si="20"/>
        <v>2021</v>
      </c>
      <c r="B351" s="82">
        <f t="shared" si="21"/>
        <v>12</v>
      </c>
      <c r="C351" s="82">
        <f t="shared" si="22"/>
        <v>14</v>
      </c>
      <c r="D351" s="105">
        <v>44544</v>
      </c>
      <c r="E351" s="82" t="str">
        <f t="shared" si="23"/>
        <v>wt</v>
      </c>
      <c r="F351" s="81"/>
      <c r="G351" s="81">
        <v>1</v>
      </c>
      <c r="H351" s="81">
        <v>2</v>
      </c>
      <c r="I351" s="81">
        <v>1</v>
      </c>
      <c r="J351" s="81">
        <v>1</v>
      </c>
      <c r="K351" s="81">
        <v>1</v>
      </c>
      <c r="L351" s="81">
        <v>1</v>
      </c>
      <c r="M351" s="81">
        <v>1</v>
      </c>
      <c r="N351" s="81">
        <v>1</v>
      </c>
      <c r="O351" s="81">
        <v>1</v>
      </c>
      <c r="P351" s="81">
        <v>1</v>
      </c>
      <c r="Q351" s="81">
        <v>2</v>
      </c>
      <c r="R351" s="81">
        <v>1</v>
      </c>
      <c r="S351" s="84">
        <v>2</v>
      </c>
      <c r="T351" s="84">
        <v>2</v>
      </c>
      <c r="U351" s="84">
        <v>1</v>
      </c>
      <c r="V351" s="84">
        <v>2</v>
      </c>
      <c r="W351" s="84">
        <v>2</v>
      </c>
      <c r="X351" s="84">
        <v>2</v>
      </c>
      <c r="Y351" s="84">
        <v>1</v>
      </c>
      <c r="Z351" s="84">
        <v>2</v>
      </c>
      <c r="AA351" s="68">
        <v>2</v>
      </c>
      <c r="AB351" s="81">
        <v>2</v>
      </c>
      <c r="AC351" s="84">
        <v>2</v>
      </c>
    </row>
    <row r="352" spans="1:31">
      <c r="A352" s="82">
        <f t="shared" si="20"/>
        <v>2021</v>
      </c>
      <c r="B352" s="82">
        <f t="shared" si="21"/>
        <v>12</v>
      </c>
      <c r="C352" s="82">
        <f t="shared" si="22"/>
        <v>15</v>
      </c>
      <c r="D352" s="105">
        <v>44545</v>
      </c>
      <c r="E352" s="82" t="str">
        <f t="shared" si="23"/>
        <v>śr</v>
      </c>
      <c r="F352" s="81"/>
      <c r="G352" s="81">
        <v>1</v>
      </c>
      <c r="H352" s="81">
        <v>2</v>
      </c>
      <c r="I352" s="81">
        <v>1</v>
      </c>
      <c r="J352" s="81">
        <v>1</v>
      </c>
      <c r="K352" s="81">
        <v>1</v>
      </c>
      <c r="L352" s="81">
        <v>2</v>
      </c>
      <c r="M352" s="81">
        <v>1</v>
      </c>
      <c r="N352" s="81">
        <v>1</v>
      </c>
      <c r="O352" s="81">
        <v>1</v>
      </c>
      <c r="P352" s="81">
        <v>1</v>
      </c>
      <c r="Q352" s="81">
        <v>2</v>
      </c>
      <c r="R352" s="81">
        <v>1</v>
      </c>
      <c r="S352" s="84">
        <v>1</v>
      </c>
      <c r="T352" s="84">
        <v>2</v>
      </c>
      <c r="U352" s="84">
        <v>1</v>
      </c>
      <c r="V352" s="84">
        <v>1</v>
      </c>
      <c r="W352" s="84">
        <v>2</v>
      </c>
      <c r="X352" s="84">
        <v>2</v>
      </c>
      <c r="Y352" s="84">
        <v>1</v>
      </c>
      <c r="Z352" s="84">
        <v>2</v>
      </c>
      <c r="AA352" s="68">
        <v>2</v>
      </c>
      <c r="AB352" s="81">
        <v>2</v>
      </c>
      <c r="AC352" s="84">
        <v>2</v>
      </c>
    </row>
    <row r="353" spans="1:29">
      <c r="A353" s="82">
        <f t="shared" si="20"/>
        <v>2021</v>
      </c>
      <c r="B353" s="82">
        <f t="shared" si="21"/>
        <v>12</v>
      </c>
      <c r="C353" s="82">
        <f t="shared" si="22"/>
        <v>16</v>
      </c>
      <c r="D353" s="105">
        <v>44546</v>
      </c>
      <c r="E353" s="82" t="str">
        <f t="shared" si="23"/>
        <v>czw</v>
      </c>
      <c r="F353" s="81"/>
      <c r="G353" s="81">
        <v>2</v>
      </c>
      <c r="H353" s="81">
        <v>2</v>
      </c>
      <c r="I353" s="81">
        <v>1</v>
      </c>
      <c r="J353" s="81">
        <v>1</v>
      </c>
      <c r="K353" s="81">
        <v>1</v>
      </c>
      <c r="L353" s="81">
        <v>1</v>
      </c>
      <c r="M353" s="81">
        <v>1</v>
      </c>
      <c r="N353" s="81">
        <v>1</v>
      </c>
      <c r="O353" s="81">
        <v>3</v>
      </c>
      <c r="P353" s="81">
        <v>1</v>
      </c>
      <c r="Q353" s="81">
        <v>2</v>
      </c>
      <c r="R353" s="84">
        <v>2</v>
      </c>
      <c r="S353" s="84">
        <v>2</v>
      </c>
      <c r="T353" s="84">
        <v>2</v>
      </c>
      <c r="U353" s="84">
        <v>1</v>
      </c>
      <c r="V353" s="84">
        <v>2</v>
      </c>
      <c r="W353" s="84">
        <v>2</v>
      </c>
      <c r="X353" s="84">
        <v>2</v>
      </c>
      <c r="Y353" s="84">
        <v>1</v>
      </c>
      <c r="Z353" s="84">
        <v>2</v>
      </c>
      <c r="AA353" s="68">
        <v>2</v>
      </c>
      <c r="AB353" s="81">
        <v>2</v>
      </c>
      <c r="AC353" s="84">
        <v>2</v>
      </c>
    </row>
    <row r="354" spans="1:29">
      <c r="A354" s="82">
        <f t="shared" si="20"/>
        <v>2021</v>
      </c>
      <c r="B354" s="82">
        <f t="shared" si="21"/>
        <v>12</v>
      </c>
      <c r="C354" s="82">
        <f t="shared" si="22"/>
        <v>17</v>
      </c>
      <c r="D354" s="105">
        <v>44547</v>
      </c>
      <c r="E354" s="82" t="str">
        <f t="shared" si="23"/>
        <v>pia</v>
      </c>
      <c r="F354" s="81"/>
      <c r="G354" s="81">
        <v>2</v>
      </c>
      <c r="H354" s="81">
        <v>2</v>
      </c>
      <c r="I354" s="81">
        <v>1</v>
      </c>
      <c r="J354" s="81">
        <v>1</v>
      </c>
      <c r="K354" s="81">
        <v>3</v>
      </c>
      <c r="L354" s="81">
        <v>1</v>
      </c>
      <c r="M354" s="81">
        <v>1</v>
      </c>
      <c r="N354" s="81">
        <v>2</v>
      </c>
      <c r="O354" s="81">
        <v>2</v>
      </c>
      <c r="P354" s="81">
        <v>1</v>
      </c>
      <c r="Q354" s="81">
        <v>2</v>
      </c>
      <c r="R354" s="81">
        <v>1</v>
      </c>
      <c r="S354" s="84" t="s">
        <v>148</v>
      </c>
      <c r="T354" s="84">
        <v>2</v>
      </c>
      <c r="U354" s="84">
        <v>1</v>
      </c>
      <c r="V354" s="84">
        <v>2</v>
      </c>
      <c r="W354" s="84">
        <v>1</v>
      </c>
      <c r="X354" s="84">
        <v>2</v>
      </c>
      <c r="Y354" s="84">
        <v>2</v>
      </c>
      <c r="Z354" s="84">
        <v>2</v>
      </c>
      <c r="AA354" s="68">
        <v>2</v>
      </c>
      <c r="AB354" s="81">
        <v>2</v>
      </c>
      <c r="AC354" s="84">
        <v>2</v>
      </c>
    </row>
    <row r="355" spans="1:29">
      <c r="A355" s="82">
        <f t="shared" si="20"/>
        <v>2021</v>
      </c>
      <c r="B355" s="82">
        <f t="shared" si="21"/>
        <v>12</v>
      </c>
      <c r="C355" s="82">
        <f t="shared" si="22"/>
        <v>18</v>
      </c>
      <c r="D355" s="105">
        <v>44548</v>
      </c>
      <c r="E355" s="82" t="str">
        <f t="shared" si="23"/>
        <v>sob</v>
      </c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3"/>
      <c r="S355" s="84"/>
      <c r="T355" s="84"/>
      <c r="U355" s="84"/>
      <c r="V355" s="84"/>
      <c r="W355" s="84"/>
      <c r="X355" s="84"/>
      <c r="Y355" s="84"/>
      <c r="Z355" s="84"/>
      <c r="AA355" s="85"/>
      <c r="AB355" s="81"/>
      <c r="AC355" s="84"/>
    </row>
    <row r="356" spans="1:29">
      <c r="A356" s="82">
        <f t="shared" si="20"/>
        <v>2021</v>
      </c>
      <c r="B356" s="82">
        <f t="shared" si="21"/>
        <v>12</v>
      </c>
      <c r="C356" s="82">
        <f t="shared" si="22"/>
        <v>19</v>
      </c>
      <c r="D356" s="105">
        <v>44549</v>
      </c>
      <c r="E356" s="82" t="str">
        <f t="shared" si="23"/>
        <v>nie</v>
      </c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3"/>
      <c r="S356" s="84"/>
      <c r="T356" s="84"/>
      <c r="U356" s="84"/>
      <c r="V356" s="84"/>
      <c r="W356" s="84"/>
      <c r="X356" s="84"/>
      <c r="Y356" s="84"/>
      <c r="Z356" s="84"/>
      <c r="AA356" s="85"/>
      <c r="AB356" s="81"/>
      <c r="AC356" s="84"/>
    </row>
    <row r="357" spans="1:29">
      <c r="A357" s="82">
        <f t="shared" si="20"/>
        <v>2021</v>
      </c>
      <c r="B357" s="82">
        <f t="shared" si="21"/>
        <v>12</v>
      </c>
      <c r="C357" s="82">
        <f t="shared" si="22"/>
        <v>20</v>
      </c>
      <c r="D357" s="105">
        <v>44550</v>
      </c>
      <c r="E357" s="82" t="str">
        <f t="shared" si="23"/>
        <v>pon</v>
      </c>
      <c r="F357" s="81"/>
      <c r="G357" s="81">
        <v>1</v>
      </c>
      <c r="H357" s="81">
        <v>2</v>
      </c>
      <c r="I357" s="81">
        <v>2</v>
      </c>
      <c r="J357" s="81">
        <v>1</v>
      </c>
      <c r="K357" s="81">
        <v>2</v>
      </c>
      <c r="L357" s="81">
        <v>1</v>
      </c>
      <c r="M357" s="81">
        <v>1</v>
      </c>
      <c r="N357" s="81">
        <v>3</v>
      </c>
      <c r="O357" s="81">
        <v>1</v>
      </c>
      <c r="P357" s="81">
        <v>1</v>
      </c>
      <c r="Q357" s="81">
        <v>1</v>
      </c>
      <c r="R357" s="84">
        <v>1</v>
      </c>
      <c r="S357" s="84">
        <v>2</v>
      </c>
      <c r="T357" s="84">
        <v>2</v>
      </c>
      <c r="U357" s="84">
        <v>2</v>
      </c>
      <c r="V357" s="84">
        <v>1</v>
      </c>
      <c r="W357" s="84">
        <v>2</v>
      </c>
      <c r="X357" s="84">
        <v>2</v>
      </c>
      <c r="Y357" s="84">
        <v>1</v>
      </c>
      <c r="Z357" s="84">
        <v>1</v>
      </c>
      <c r="AA357" s="68">
        <v>2</v>
      </c>
      <c r="AB357" s="81">
        <v>2</v>
      </c>
      <c r="AC357" s="84">
        <v>2</v>
      </c>
    </row>
    <row r="358" spans="1:29">
      <c r="A358" s="82">
        <f t="shared" si="20"/>
        <v>2021</v>
      </c>
      <c r="B358" s="82">
        <f t="shared" si="21"/>
        <v>12</v>
      </c>
      <c r="C358" s="82">
        <f t="shared" si="22"/>
        <v>21</v>
      </c>
      <c r="D358" s="105">
        <v>44551</v>
      </c>
      <c r="E358" s="82" t="str">
        <f t="shared" si="23"/>
        <v>wt</v>
      </c>
      <c r="F358" s="81"/>
      <c r="G358" s="81">
        <v>1</v>
      </c>
      <c r="H358" s="81">
        <v>2</v>
      </c>
      <c r="I358" s="81">
        <v>1</v>
      </c>
      <c r="J358" s="81">
        <v>1</v>
      </c>
      <c r="K358" s="81">
        <v>2</v>
      </c>
      <c r="L358" s="81">
        <v>2</v>
      </c>
      <c r="M358" s="81">
        <v>1</v>
      </c>
      <c r="N358" s="81">
        <v>1</v>
      </c>
      <c r="O358" s="81">
        <v>1</v>
      </c>
      <c r="P358" s="81">
        <v>1</v>
      </c>
      <c r="Q358" s="81">
        <v>1</v>
      </c>
      <c r="R358" s="84">
        <v>1</v>
      </c>
      <c r="S358" s="84">
        <v>1</v>
      </c>
      <c r="T358" s="84">
        <v>2</v>
      </c>
      <c r="U358" s="84">
        <v>2</v>
      </c>
      <c r="V358" s="84">
        <v>1</v>
      </c>
      <c r="W358" s="84">
        <v>2</v>
      </c>
      <c r="X358" s="84">
        <v>2</v>
      </c>
      <c r="Y358" s="84">
        <v>1</v>
      </c>
      <c r="Z358" s="84">
        <v>1</v>
      </c>
      <c r="AA358" s="68">
        <v>2</v>
      </c>
      <c r="AB358" s="81">
        <v>2</v>
      </c>
      <c r="AC358" s="84">
        <v>2</v>
      </c>
    </row>
    <row r="359" spans="1:29">
      <c r="A359" s="82">
        <f t="shared" si="20"/>
        <v>2021</v>
      </c>
      <c r="B359" s="82">
        <f t="shared" si="21"/>
        <v>12</v>
      </c>
      <c r="C359" s="82">
        <f t="shared" si="22"/>
        <v>22</v>
      </c>
      <c r="D359" s="105">
        <v>44552</v>
      </c>
      <c r="E359" s="82" t="str">
        <f t="shared" si="23"/>
        <v>śr</v>
      </c>
      <c r="F359" s="81"/>
      <c r="G359" s="81">
        <v>1</v>
      </c>
      <c r="H359" s="81">
        <v>2</v>
      </c>
      <c r="I359" s="81">
        <v>1</v>
      </c>
      <c r="J359" s="81">
        <v>1</v>
      </c>
      <c r="K359" s="81">
        <v>1</v>
      </c>
      <c r="L359" s="81">
        <v>3</v>
      </c>
      <c r="M359" s="81">
        <v>1</v>
      </c>
      <c r="N359" s="81">
        <v>1</v>
      </c>
      <c r="O359" s="81">
        <v>1</v>
      </c>
      <c r="P359" s="81">
        <v>1</v>
      </c>
      <c r="Q359" s="81">
        <v>1</v>
      </c>
      <c r="R359" s="84">
        <v>1</v>
      </c>
      <c r="S359" s="84">
        <v>1</v>
      </c>
      <c r="T359" s="84">
        <v>1</v>
      </c>
      <c r="U359" s="84">
        <v>1</v>
      </c>
      <c r="V359" s="84">
        <v>1</v>
      </c>
      <c r="W359" s="84">
        <v>2</v>
      </c>
      <c r="X359" s="84">
        <v>2</v>
      </c>
      <c r="Y359" s="84">
        <v>2</v>
      </c>
      <c r="Z359" s="84">
        <v>1</v>
      </c>
      <c r="AA359" s="68">
        <v>2</v>
      </c>
      <c r="AB359" s="81">
        <v>2</v>
      </c>
      <c r="AC359" s="84">
        <v>2</v>
      </c>
    </row>
    <row r="360" spans="1:29">
      <c r="A360" s="82">
        <f t="shared" si="20"/>
        <v>2021</v>
      </c>
      <c r="B360" s="82">
        <f t="shared" si="21"/>
        <v>12</v>
      </c>
      <c r="C360" s="82">
        <f t="shared" si="22"/>
        <v>23</v>
      </c>
      <c r="D360" s="105">
        <v>44553</v>
      </c>
      <c r="E360" s="82" t="str">
        <f t="shared" si="23"/>
        <v>czw</v>
      </c>
      <c r="F360" s="81"/>
      <c r="G360" s="81">
        <v>1</v>
      </c>
      <c r="H360" s="81">
        <v>3</v>
      </c>
      <c r="I360" s="81">
        <v>1</v>
      </c>
      <c r="J360" s="81">
        <v>1</v>
      </c>
      <c r="K360" s="81">
        <v>1</v>
      </c>
      <c r="L360" s="81">
        <v>3</v>
      </c>
      <c r="M360" s="81">
        <v>1</v>
      </c>
      <c r="N360" s="81">
        <v>1</v>
      </c>
      <c r="O360" s="81">
        <v>1</v>
      </c>
      <c r="P360" s="81">
        <v>1</v>
      </c>
      <c r="Q360" s="81">
        <v>1</v>
      </c>
      <c r="R360" s="84">
        <v>1</v>
      </c>
      <c r="S360" s="84">
        <v>1</v>
      </c>
      <c r="T360" s="81">
        <v>3</v>
      </c>
      <c r="U360" s="84">
        <v>1</v>
      </c>
      <c r="V360" s="84">
        <v>1</v>
      </c>
      <c r="W360" s="84">
        <v>2</v>
      </c>
      <c r="X360" s="84">
        <v>2</v>
      </c>
      <c r="Y360" s="84">
        <v>1</v>
      </c>
      <c r="Z360" s="84">
        <v>1</v>
      </c>
      <c r="AA360" s="68">
        <v>2</v>
      </c>
      <c r="AB360" s="81">
        <v>2</v>
      </c>
      <c r="AC360" s="84">
        <v>2</v>
      </c>
    </row>
    <row r="361" spans="1:29">
      <c r="A361" s="82">
        <f t="shared" si="20"/>
        <v>2021</v>
      </c>
      <c r="B361" s="82">
        <f t="shared" si="21"/>
        <v>12</v>
      </c>
      <c r="C361" s="82">
        <f t="shared" si="22"/>
        <v>24</v>
      </c>
      <c r="D361" s="105">
        <v>44554</v>
      </c>
      <c r="E361" s="82" t="str">
        <f t="shared" si="23"/>
        <v>pia</v>
      </c>
      <c r="F361" s="81"/>
      <c r="G361" s="81" t="s">
        <v>181</v>
      </c>
      <c r="H361" s="81">
        <v>3</v>
      </c>
      <c r="I361" s="100" t="s">
        <v>181</v>
      </c>
      <c r="J361" s="73">
        <v>3</v>
      </c>
      <c r="K361" s="81" t="s">
        <v>181</v>
      </c>
      <c r="L361" s="81" t="s">
        <v>181</v>
      </c>
      <c r="M361" s="81" t="s">
        <v>181</v>
      </c>
      <c r="N361" s="81" t="s">
        <v>181</v>
      </c>
      <c r="O361" s="81">
        <v>2</v>
      </c>
      <c r="P361" s="81" t="s">
        <v>181</v>
      </c>
      <c r="Q361" s="81" t="s">
        <v>181</v>
      </c>
      <c r="R361" s="84" t="s">
        <v>181</v>
      </c>
      <c r="S361" s="84" t="s">
        <v>181</v>
      </c>
      <c r="T361" s="84" t="s">
        <v>181</v>
      </c>
      <c r="U361" s="84" t="s">
        <v>181</v>
      </c>
      <c r="V361" s="84" t="s">
        <v>181</v>
      </c>
      <c r="W361" s="84" t="s">
        <v>181</v>
      </c>
      <c r="X361" s="84" t="s">
        <v>181</v>
      </c>
      <c r="Y361" s="84" t="s">
        <v>181</v>
      </c>
      <c r="Z361" s="84" t="s">
        <v>181</v>
      </c>
      <c r="AA361" s="68">
        <v>2</v>
      </c>
      <c r="AB361" s="81">
        <v>3</v>
      </c>
      <c r="AC361" s="84" t="s">
        <v>181</v>
      </c>
    </row>
    <row r="362" spans="1:29">
      <c r="A362" s="82">
        <f t="shared" si="20"/>
        <v>2021</v>
      </c>
      <c r="B362" s="82">
        <f t="shared" si="21"/>
        <v>12</v>
      </c>
      <c r="C362" s="82">
        <f t="shared" si="22"/>
        <v>25</v>
      </c>
      <c r="D362" s="105">
        <v>44555</v>
      </c>
      <c r="E362" s="82" t="str">
        <f t="shared" si="23"/>
        <v>sob</v>
      </c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3"/>
      <c r="S362" s="84"/>
      <c r="T362" s="84"/>
      <c r="U362" s="84"/>
      <c r="V362" s="84"/>
      <c r="W362" s="84"/>
      <c r="X362" s="84"/>
      <c r="Y362" s="84"/>
      <c r="Z362" s="84"/>
      <c r="AA362" s="85"/>
      <c r="AB362" s="81"/>
      <c r="AC362" s="84"/>
    </row>
    <row r="363" spans="1:29">
      <c r="A363" s="82">
        <f t="shared" si="20"/>
        <v>2021</v>
      </c>
      <c r="B363" s="82">
        <f t="shared" si="21"/>
        <v>12</v>
      </c>
      <c r="C363" s="82">
        <f t="shared" si="22"/>
        <v>26</v>
      </c>
      <c r="D363" s="105">
        <v>44556</v>
      </c>
      <c r="E363" s="82" t="str">
        <f t="shared" si="23"/>
        <v>nie</v>
      </c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3"/>
      <c r="S363" s="84"/>
      <c r="T363" s="84"/>
      <c r="U363" s="84"/>
      <c r="V363" s="84"/>
      <c r="W363" s="84"/>
      <c r="X363" s="84"/>
      <c r="Y363" s="84"/>
      <c r="Z363" s="84"/>
      <c r="AA363" s="85"/>
      <c r="AB363" s="81"/>
      <c r="AC363" s="84"/>
    </row>
    <row r="364" spans="1:29">
      <c r="A364" s="82">
        <f t="shared" si="20"/>
        <v>2021</v>
      </c>
      <c r="B364" s="82">
        <f t="shared" si="21"/>
        <v>12</v>
      </c>
      <c r="C364" s="82">
        <f t="shared" si="22"/>
        <v>27</v>
      </c>
      <c r="D364" s="105">
        <v>44557</v>
      </c>
      <c r="E364" s="82" t="str">
        <f t="shared" si="23"/>
        <v>pon</v>
      </c>
      <c r="F364" s="81"/>
      <c r="G364" s="81">
        <v>1</v>
      </c>
      <c r="H364" s="81">
        <v>2</v>
      </c>
      <c r="I364" s="127">
        <v>1</v>
      </c>
      <c r="J364" s="73">
        <v>3</v>
      </c>
      <c r="K364" s="81">
        <v>2</v>
      </c>
      <c r="L364" s="81">
        <v>1</v>
      </c>
      <c r="M364" s="81">
        <v>1</v>
      </c>
      <c r="N364" s="81">
        <v>1</v>
      </c>
      <c r="O364" s="81">
        <v>1</v>
      </c>
      <c r="P364" s="81">
        <v>3</v>
      </c>
      <c r="Q364" s="81">
        <v>3</v>
      </c>
      <c r="R364" s="84">
        <v>2</v>
      </c>
      <c r="S364" s="84">
        <v>3</v>
      </c>
      <c r="T364" s="81">
        <v>3</v>
      </c>
      <c r="U364" s="84">
        <v>1</v>
      </c>
      <c r="V364" s="84">
        <v>1</v>
      </c>
      <c r="W364" s="84">
        <v>2</v>
      </c>
      <c r="X364" s="84">
        <v>2</v>
      </c>
      <c r="Y364" s="84">
        <v>1</v>
      </c>
      <c r="Z364" s="84">
        <v>1</v>
      </c>
      <c r="AA364" s="68">
        <v>2</v>
      </c>
      <c r="AB364" s="81">
        <v>2</v>
      </c>
      <c r="AC364" s="84">
        <v>2</v>
      </c>
    </row>
    <row r="365" spans="1:29">
      <c r="A365" s="82">
        <f t="shared" si="20"/>
        <v>2021</v>
      </c>
      <c r="B365" s="82">
        <f t="shared" si="21"/>
        <v>12</v>
      </c>
      <c r="C365" s="82">
        <f t="shared" si="22"/>
        <v>28</v>
      </c>
      <c r="D365" s="105">
        <v>44558</v>
      </c>
      <c r="E365" s="82" t="str">
        <f t="shared" si="23"/>
        <v>wt</v>
      </c>
      <c r="F365" s="81"/>
      <c r="G365" s="81">
        <v>1</v>
      </c>
      <c r="H365" s="81">
        <v>2</v>
      </c>
      <c r="I365" s="81">
        <v>1</v>
      </c>
      <c r="J365" s="81">
        <v>2</v>
      </c>
      <c r="K365" s="81">
        <v>1</v>
      </c>
      <c r="L365" s="81">
        <v>1</v>
      </c>
      <c r="M365" s="81">
        <v>1</v>
      </c>
      <c r="N365" s="81">
        <v>2</v>
      </c>
      <c r="O365" s="81">
        <v>1</v>
      </c>
      <c r="P365" s="81">
        <v>1</v>
      </c>
      <c r="Q365" s="81">
        <v>1</v>
      </c>
      <c r="R365" s="84">
        <v>1</v>
      </c>
      <c r="S365" s="84">
        <v>1</v>
      </c>
      <c r="T365" s="84">
        <v>2</v>
      </c>
      <c r="U365" s="84">
        <v>1</v>
      </c>
      <c r="V365" s="84">
        <v>1</v>
      </c>
      <c r="W365" s="84">
        <v>2</v>
      </c>
      <c r="X365" s="84">
        <v>2</v>
      </c>
      <c r="Y365" s="84">
        <v>2</v>
      </c>
      <c r="Z365" s="84">
        <v>1</v>
      </c>
      <c r="AA365" s="68">
        <v>2</v>
      </c>
      <c r="AB365" s="81">
        <v>2</v>
      </c>
      <c r="AC365" s="84">
        <v>2</v>
      </c>
    </row>
    <row r="366" spans="1:29">
      <c r="A366" s="82">
        <f t="shared" si="20"/>
        <v>2021</v>
      </c>
      <c r="B366" s="82">
        <f t="shared" si="21"/>
        <v>12</v>
      </c>
      <c r="C366" s="82">
        <f t="shared" si="22"/>
        <v>29</v>
      </c>
      <c r="D366" s="105">
        <v>44559</v>
      </c>
      <c r="E366" s="82" t="str">
        <f t="shared" si="23"/>
        <v>śr</v>
      </c>
      <c r="F366" s="81"/>
      <c r="G366" s="81">
        <v>1</v>
      </c>
      <c r="H366" s="81">
        <v>2</v>
      </c>
      <c r="I366" s="81">
        <v>1</v>
      </c>
      <c r="J366" s="81">
        <v>2</v>
      </c>
      <c r="K366" s="81">
        <v>1</v>
      </c>
      <c r="L366" s="81">
        <v>1</v>
      </c>
      <c r="M366" s="73">
        <v>3</v>
      </c>
      <c r="N366" s="81">
        <v>3</v>
      </c>
      <c r="O366" s="81">
        <v>2</v>
      </c>
      <c r="P366" s="81">
        <v>1</v>
      </c>
      <c r="Q366" s="81">
        <v>1</v>
      </c>
      <c r="R366" s="84">
        <v>1</v>
      </c>
      <c r="S366" s="84">
        <v>1</v>
      </c>
      <c r="T366" s="84">
        <v>2</v>
      </c>
      <c r="U366" s="84">
        <v>1</v>
      </c>
      <c r="V366" s="84">
        <v>1</v>
      </c>
      <c r="W366" s="84">
        <v>2</v>
      </c>
      <c r="X366" s="84">
        <v>2</v>
      </c>
      <c r="Y366" s="84">
        <v>2</v>
      </c>
      <c r="Z366" s="84">
        <v>1</v>
      </c>
      <c r="AA366" s="68">
        <v>2</v>
      </c>
      <c r="AB366" s="81">
        <v>2</v>
      </c>
      <c r="AC366" s="84">
        <v>2</v>
      </c>
    </row>
    <row r="367" spans="1:29">
      <c r="A367" s="82">
        <f t="shared" si="20"/>
        <v>2021</v>
      </c>
      <c r="B367" s="82">
        <f t="shared" si="21"/>
        <v>12</v>
      </c>
      <c r="C367" s="82">
        <f t="shared" si="22"/>
        <v>30</v>
      </c>
      <c r="D367" s="105">
        <v>44560</v>
      </c>
      <c r="E367" s="82" t="str">
        <f t="shared" si="23"/>
        <v>czw</v>
      </c>
      <c r="F367" s="81"/>
      <c r="G367" s="81">
        <v>1</v>
      </c>
      <c r="H367" s="81">
        <v>2</v>
      </c>
      <c r="I367" s="81">
        <v>1</v>
      </c>
      <c r="J367" s="81">
        <v>2</v>
      </c>
      <c r="K367" s="81">
        <v>1</v>
      </c>
      <c r="L367" s="81">
        <v>2</v>
      </c>
      <c r="M367" s="73">
        <v>3</v>
      </c>
      <c r="N367" s="81">
        <v>1</v>
      </c>
      <c r="O367" s="81">
        <v>3</v>
      </c>
      <c r="P367" s="81">
        <v>1</v>
      </c>
      <c r="Q367" s="81">
        <v>1</v>
      </c>
      <c r="R367" s="84">
        <v>1</v>
      </c>
      <c r="S367" s="84">
        <v>3</v>
      </c>
      <c r="T367" s="84">
        <v>2</v>
      </c>
      <c r="U367" s="84">
        <v>1</v>
      </c>
      <c r="V367" s="84">
        <v>1</v>
      </c>
      <c r="W367" s="84">
        <v>2</v>
      </c>
      <c r="X367" s="84">
        <v>2</v>
      </c>
      <c r="Y367" s="84">
        <v>2</v>
      </c>
      <c r="Z367" s="84">
        <v>1</v>
      </c>
      <c r="AA367" s="68">
        <v>2</v>
      </c>
      <c r="AB367" s="81">
        <v>3</v>
      </c>
      <c r="AC367" s="84">
        <v>2</v>
      </c>
    </row>
    <row r="368" spans="1:29">
      <c r="A368" s="82">
        <f t="shared" si="20"/>
        <v>2021</v>
      </c>
      <c r="B368" s="82">
        <f t="shared" si="21"/>
        <v>12</v>
      </c>
      <c r="C368" s="82">
        <f t="shared" si="22"/>
        <v>31</v>
      </c>
      <c r="D368" s="105">
        <v>44561</v>
      </c>
      <c r="E368" s="82" t="str">
        <f t="shared" si="23"/>
        <v>pia</v>
      </c>
      <c r="F368" s="81"/>
      <c r="G368" s="81">
        <v>2</v>
      </c>
      <c r="H368" s="81">
        <v>2</v>
      </c>
      <c r="I368" s="81">
        <v>1</v>
      </c>
      <c r="J368" s="81">
        <v>2</v>
      </c>
      <c r="K368" s="81">
        <v>1</v>
      </c>
      <c r="L368" s="81">
        <v>3</v>
      </c>
      <c r="M368" s="73">
        <v>3</v>
      </c>
      <c r="N368" s="81">
        <v>1</v>
      </c>
      <c r="O368" s="81" t="s">
        <v>181</v>
      </c>
      <c r="P368" s="81">
        <v>1</v>
      </c>
      <c r="Q368" s="81">
        <v>2</v>
      </c>
      <c r="R368" s="84">
        <v>2</v>
      </c>
      <c r="S368" s="84">
        <v>1</v>
      </c>
      <c r="T368" s="84">
        <v>2</v>
      </c>
      <c r="U368" s="84">
        <v>2</v>
      </c>
      <c r="V368" s="84">
        <v>1</v>
      </c>
      <c r="W368" s="84">
        <v>2</v>
      </c>
      <c r="X368" s="84">
        <v>3</v>
      </c>
      <c r="Y368" s="84">
        <v>2</v>
      </c>
      <c r="Z368" s="84">
        <v>2</v>
      </c>
      <c r="AA368" s="68">
        <v>2</v>
      </c>
      <c r="AB368" s="81">
        <v>3</v>
      </c>
      <c r="AC368" s="84">
        <v>3</v>
      </c>
    </row>
    <row r="369" spans="1:29">
      <c r="A369" s="82">
        <f t="shared" si="20"/>
        <v>2022</v>
      </c>
      <c r="B369" s="82">
        <f t="shared" si="21"/>
        <v>1</v>
      </c>
      <c r="C369" s="82">
        <f t="shared" si="22"/>
        <v>1</v>
      </c>
      <c r="D369" s="105">
        <v>44562</v>
      </c>
      <c r="E369" s="82" t="str">
        <f t="shared" si="23"/>
        <v>sob</v>
      </c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3"/>
      <c r="S369" s="84"/>
      <c r="T369" s="84"/>
      <c r="U369" s="84"/>
      <c r="V369" s="84"/>
      <c r="W369" s="84"/>
      <c r="X369" s="84"/>
      <c r="Y369" s="84"/>
      <c r="Z369" s="84"/>
      <c r="AA369" s="85"/>
      <c r="AB369" s="81"/>
      <c r="AC369" s="84"/>
    </row>
    <row r="370" spans="1:29">
      <c r="A370" s="82">
        <f t="shared" si="20"/>
        <v>2022</v>
      </c>
      <c r="B370" s="82">
        <f t="shared" si="21"/>
        <v>1</v>
      </c>
      <c r="C370" s="82">
        <f t="shared" si="22"/>
        <v>2</v>
      </c>
      <c r="D370" s="105">
        <v>44563</v>
      </c>
      <c r="E370" s="82" t="str">
        <f t="shared" si="23"/>
        <v>nie</v>
      </c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3"/>
      <c r="S370" s="84"/>
      <c r="T370" s="84"/>
      <c r="U370" s="84"/>
      <c r="V370" s="84"/>
      <c r="W370" s="84"/>
      <c r="X370" s="84"/>
      <c r="Y370" s="84"/>
      <c r="Z370" s="84"/>
      <c r="AA370" s="85"/>
      <c r="AB370" s="81"/>
      <c r="AC370" s="84"/>
    </row>
    <row r="371" spans="1:29">
      <c r="A371" s="82">
        <f t="shared" si="20"/>
        <v>2022</v>
      </c>
      <c r="B371" s="82">
        <f t="shared" si="21"/>
        <v>1</v>
      </c>
      <c r="C371" s="82">
        <f t="shared" si="22"/>
        <v>3</v>
      </c>
      <c r="D371" s="105">
        <v>44564</v>
      </c>
      <c r="E371" s="82" t="str">
        <f t="shared" si="23"/>
        <v>pon</v>
      </c>
      <c r="F371" s="81"/>
      <c r="G371" s="81">
        <v>2</v>
      </c>
      <c r="H371" s="81"/>
      <c r="I371" s="81">
        <v>1</v>
      </c>
      <c r="J371" s="81">
        <v>2</v>
      </c>
      <c r="K371" s="81">
        <v>3</v>
      </c>
      <c r="L371" s="81">
        <v>2</v>
      </c>
      <c r="M371" s="81">
        <v>1</v>
      </c>
      <c r="N371" s="81">
        <v>1</v>
      </c>
      <c r="O371" s="81">
        <v>1</v>
      </c>
      <c r="P371" s="81">
        <v>1</v>
      </c>
      <c r="Q371" s="81">
        <v>1</v>
      </c>
      <c r="R371" s="84">
        <v>1</v>
      </c>
      <c r="S371" s="84">
        <v>1</v>
      </c>
      <c r="T371" s="84">
        <v>2</v>
      </c>
      <c r="U371" s="84">
        <v>1</v>
      </c>
      <c r="V371" s="84">
        <v>1</v>
      </c>
      <c r="W371" s="84">
        <v>3</v>
      </c>
      <c r="X371" s="84">
        <v>2</v>
      </c>
      <c r="Y371" s="84">
        <v>1</v>
      </c>
      <c r="Z371" s="84">
        <v>1</v>
      </c>
      <c r="AA371" s="68">
        <v>2</v>
      </c>
      <c r="AB371" s="81">
        <v>2</v>
      </c>
      <c r="AC371" s="84">
        <v>2</v>
      </c>
    </row>
    <row r="372" spans="1:29">
      <c r="A372" s="82">
        <f t="shared" si="20"/>
        <v>2022</v>
      </c>
      <c r="B372" s="82">
        <f t="shared" si="21"/>
        <v>1</v>
      </c>
      <c r="C372" s="82">
        <f t="shared" si="22"/>
        <v>4</v>
      </c>
      <c r="D372" s="105">
        <v>44565</v>
      </c>
      <c r="E372" s="82" t="str">
        <f t="shared" si="23"/>
        <v>wt</v>
      </c>
      <c r="F372" s="81"/>
      <c r="G372" s="81">
        <v>1</v>
      </c>
      <c r="H372" s="81"/>
      <c r="I372" s="81">
        <v>1</v>
      </c>
      <c r="J372" s="81">
        <v>2</v>
      </c>
      <c r="K372" s="81">
        <v>3</v>
      </c>
      <c r="L372" s="81">
        <v>1</v>
      </c>
      <c r="M372" s="81">
        <v>1</v>
      </c>
      <c r="N372" s="81">
        <v>1</v>
      </c>
      <c r="O372" s="81">
        <v>1</v>
      </c>
      <c r="P372" s="81">
        <v>1</v>
      </c>
      <c r="Q372" s="81">
        <v>1</v>
      </c>
      <c r="R372" s="84">
        <v>1</v>
      </c>
      <c r="S372" s="84">
        <v>1</v>
      </c>
      <c r="T372" s="84">
        <v>2</v>
      </c>
      <c r="U372" s="84">
        <v>1</v>
      </c>
      <c r="V372" s="84">
        <v>1</v>
      </c>
      <c r="W372" s="84">
        <v>3</v>
      </c>
      <c r="X372" s="84">
        <v>3</v>
      </c>
      <c r="Y372" s="84">
        <v>2</v>
      </c>
      <c r="Z372" s="84">
        <v>1</v>
      </c>
      <c r="AA372" s="68">
        <v>2</v>
      </c>
      <c r="AB372" s="81">
        <v>2</v>
      </c>
      <c r="AC372" s="84">
        <v>2</v>
      </c>
    </row>
    <row r="373" spans="1:29">
      <c r="A373" s="82">
        <f t="shared" si="20"/>
        <v>2022</v>
      </c>
      <c r="B373" s="82">
        <f t="shared" si="21"/>
        <v>1</v>
      </c>
      <c r="C373" s="82">
        <f t="shared" si="22"/>
        <v>5</v>
      </c>
      <c r="D373" s="105">
        <v>44566</v>
      </c>
      <c r="E373" s="82" t="str">
        <f t="shared" si="23"/>
        <v>śr</v>
      </c>
      <c r="F373" s="81"/>
      <c r="G373" s="81">
        <v>1</v>
      </c>
      <c r="H373" s="81"/>
      <c r="I373" s="81">
        <v>1</v>
      </c>
      <c r="J373" s="81">
        <v>2</v>
      </c>
      <c r="K373" s="81">
        <v>3</v>
      </c>
      <c r="L373" s="81">
        <v>1</v>
      </c>
      <c r="M373" s="81">
        <v>1</v>
      </c>
      <c r="N373" s="81">
        <v>1</v>
      </c>
      <c r="O373" s="81">
        <v>2</v>
      </c>
      <c r="P373" s="81">
        <v>3</v>
      </c>
      <c r="Q373" s="81">
        <v>1</v>
      </c>
      <c r="R373" s="84">
        <v>1</v>
      </c>
      <c r="S373" s="84">
        <v>1</v>
      </c>
      <c r="T373" s="84">
        <v>2</v>
      </c>
      <c r="U373" s="84">
        <v>2</v>
      </c>
      <c r="V373" s="84">
        <v>1</v>
      </c>
      <c r="W373" s="84">
        <v>3</v>
      </c>
      <c r="X373" s="84">
        <v>3</v>
      </c>
      <c r="Y373" s="84">
        <v>1</v>
      </c>
      <c r="Z373" s="84">
        <v>2</v>
      </c>
      <c r="AA373" s="68">
        <v>2</v>
      </c>
      <c r="AB373" s="81">
        <v>2</v>
      </c>
      <c r="AC373" s="84">
        <v>2</v>
      </c>
    </row>
    <row r="374" spans="1:29" s="128" customFormat="1">
      <c r="A374" s="75">
        <f t="shared" si="20"/>
        <v>2022</v>
      </c>
      <c r="B374" s="75">
        <f t="shared" si="21"/>
        <v>1</v>
      </c>
      <c r="C374" s="75">
        <f t="shared" si="22"/>
        <v>6</v>
      </c>
      <c r="D374" s="76">
        <v>44567</v>
      </c>
      <c r="E374" s="75" t="str">
        <f t="shared" si="23"/>
        <v>czw</v>
      </c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8"/>
      <c r="S374" s="79"/>
      <c r="T374" s="79"/>
      <c r="U374" s="79"/>
      <c r="V374" s="79"/>
      <c r="W374" s="79"/>
      <c r="X374" s="79"/>
      <c r="Y374" s="79"/>
      <c r="Z374" s="79"/>
      <c r="AA374" s="80"/>
      <c r="AB374" s="77"/>
      <c r="AC374" s="79"/>
    </row>
    <row r="375" spans="1:29">
      <c r="A375" s="82">
        <f t="shared" si="20"/>
        <v>2022</v>
      </c>
      <c r="B375" s="82">
        <f t="shared" si="21"/>
        <v>1</v>
      </c>
      <c r="C375" s="82">
        <f t="shared" si="22"/>
        <v>7</v>
      </c>
      <c r="D375" s="105">
        <v>44568</v>
      </c>
      <c r="E375" s="82" t="str">
        <f t="shared" si="23"/>
        <v>pia</v>
      </c>
      <c r="F375" s="81"/>
      <c r="G375" s="84" t="s">
        <v>146</v>
      </c>
      <c r="H375" s="81"/>
      <c r="I375" s="100" t="s">
        <v>146</v>
      </c>
      <c r="J375" s="77"/>
      <c r="K375" s="81" t="s">
        <v>146</v>
      </c>
      <c r="L375" s="81" t="s">
        <v>146</v>
      </c>
      <c r="M375" s="81" t="s">
        <v>146</v>
      </c>
      <c r="N375" s="81" t="s">
        <v>146</v>
      </c>
      <c r="O375" s="81" t="s">
        <v>146</v>
      </c>
      <c r="P375" s="81" t="s">
        <v>146</v>
      </c>
      <c r="Q375" s="81" t="s">
        <v>146</v>
      </c>
      <c r="R375" s="84" t="s">
        <v>146</v>
      </c>
      <c r="S375" s="84" t="s">
        <v>146</v>
      </c>
      <c r="T375" s="84" t="s">
        <v>146</v>
      </c>
      <c r="U375" s="84" t="s">
        <v>146</v>
      </c>
      <c r="V375" s="84" t="s">
        <v>146</v>
      </c>
      <c r="W375" s="84">
        <v>3</v>
      </c>
      <c r="X375" s="84" t="s">
        <v>146</v>
      </c>
      <c r="Y375" s="84" t="s">
        <v>146</v>
      </c>
      <c r="Z375" s="84" t="s">
        <v>146</v>
      </c>
      <c r="AA375" s="84" t="s">
        <v>146</v>
      </c>
      <c r="AB375" s="81">
        <v>2</v>
      </c>
      <c r="AC375" s="84" t="s">
        <v>146</v>
      </c>
    </row>
    <row r="376" spans="1:29">
      <c r="A376" s="82">
        <f t="shared" si="20"/>
        <v>2022</v>
      </c>
      <c r="B376" s="82">
        <f t="shared" si="21"/>
        <v>1</v>
      </c>
      <c r="C376" s="82">
        <f t="shared" si="22"/>
        <v>8</v>
      </c>
      <c r="D376" s="105">
        <v>44569</v>
      </c>
      <c r="E376" s="82" t="str">
        <f t="shared" si="23"/>
        <v>sob</v>
      </c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3"/>
      <c r="S376" s="84"/>
      <c r="T376" s="84"/>
      <c r="U376" s="84"/>
      <c r="V376" s="84"/>
      <c r="W376" s="84"/>
      <c r="X376" s="84"/>
      <c r="Y376" s="84"/>
      <c r="Z376" s="84"/>
      <c r="AA376" s="85"/>
      <c r="AB376" s="81"/>
      <c r="AC376" s="84"/>
    </row>
    <row r="377" spans="1:29">
      <c r="A377" s="82">
        <f t="shared" si="20"/>
        <v>2022</v>
      </c>
      <c r="B377" s="82">
        <f t="shared" si="21"/>
        <v>1</v>
      </c>
      <c r="C377" s="82">
        <f t="shared" si="22"/>
        <v>9</v>
      </c>
      <c r="D377" s="105">
        <v>44570</v>
      </c>
      <c r="E377" s="82" t="str">
        <f t="shared" si="23"/>
        <v>nie</v>
      </c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3"/>
      <c r="S377" s="84"/>
      <c r="T377" s="84"/>
      <c r="U377" s="84"/>
      <c r="V377" s="84"/>
      <c r="W377" s="84"/>
      <c r="X377" s="84"/>
      <c r="Y377" s="84"/>
      <c r="Z377" s="84"/>
      <c r="AA377" s="85"/>
      <c r="AB377" s="81"/>
      <c r="AC377" s="84"/>
    </row>
  </sheetData>
  <mergeCells count="3">
    <mergeCell ref="AG1:AH1"/>
    <mergeCell ref="K168:K172"/>
    <mergeCell ref="K222:K223"/>
  </mergeCells>
  <conditionalFormatting sqref="AD49 K9 K2:K6 T71 M70:R74 V71:Y71 M222:Q226 T72:Y74 T70:Y70 AA70:AC74 K12:K90 K159:K160 M75:AC93 Z94:Z95 AC94:AC95 M96:Y98 M94:X95 M103:Y104 M110:Y111 M117:Y118 M99:X102 M105:X109 M112:X116 K96:K126 K129:K153 M124:Y126 Z131:AC132 Z96:AC129 AA130:AC130 F2:G126 G127 M119:X123 M127:T139 V127:V151 X138:AC139 X137 X131:Y136 X140:X144 X127:X130 M152:Q153 X145:Y149 Z134:Z137 AC133:AC137 Z145:AC146 Z140:Z144 AC140:AC144 Z152:AC153 Z147:Z151 AC147:AC151 Z157:AC157 Z154:Z156 AC154:AC156 Z159:AC160 Z158 AC158 Z161:Z165 AC161:AC165 V158 V154:V156 X150 X151:Y165 M145:T146 N151:Q151 N154:Q156 K166:K168 K157 V161:V165 Z175:Z179 V189:X193 V168:Z172 M264:Y265 U175:Y175 U177:Y179 V185:X186 U182:Z184 M157:Q160 N196:Q200 M140:Q144 S141:T144 S140 S192:S193 S189:T191 S177:S179 S180:AC181 S175 S176:Y176 S173:AC174 S168:S172 S166:AC167 S187:AC188 S162 S163:T164 S165 S161:T161 S155:T156 S154 M147:Q150 S147:T151 S157:V157 S158 S159:V160 S152:V153 Z185:Z186 M194:AC195 Z189:Z193 M201:AC202 V196:X200 S182:S186 Z196:Z200 M166:Q167 N161:Q165 M173:Q174 N168:Q172 M180:Q181 N175:Q179 M187:Q188 N182:Q186 N227:Q228 N189:Q193 N203:Q207 V203:X207 N210:Q214 V210:X214 M2:AC69 AC168:AC172 AC175:AC179 AC182:AC186 AC189:AC193 AC196:AC200 M215:AC216 M208:AC209 M257:AC258 S222:AC223 V217:X221 M229:AC230 V224:X228 M236:AC237 M243:AC244 Z204:Z207 AB203:AC207 S196:T200 S203:T207 I222:J223 I217:I221 I224:I228 I2:J153 I157:J190 I154:I156 I193:J216 I191:I192 S210:S214 N217:Q221 Z217:Z221 Z250:AC251 S217:S221 Z210:Z214 AB210:AC213 AB214 AB217:AB221 AB224:AB228 Z224:Z228 S224:S228 K173:K222 U231:X235 N231:S235 N238:S242 U238:X242 Z231:AB235 Z238:AB242 Z245:AB249 K224:K255 U249:X249 M247:X247 M245:S246 U245:X246 M248:Q249 S248:X248 S249 M250:X251 U252:X254 V255:X256 U259:X263 M271:X272 Z252:AB256 Z259:AB263 U266:X270 U273:X273 U276:X277 V274:X275 M252:S256 M259:S263 M266:S270 M273:S277 M278:Y279 V281:X281 M280:S284 Z264:AC283 Z284 AB284:AC284 M285:AC286 U282:X284 U280:X280 U287:X291 M292:AC293 Z287:Z291 AC287:AC291 M287:S291 AC294:AC298 U294:Z298 M299:AC300 M301:S302 U301:X305 Z301:Z305 AC301:AC305 Z309:Z312 AB309:AC312 M303:Q305 S303:S305 M318:AC318 Z315:Z317 AB315:AC317 M321:AC321 Z319 AB319:AC319 M327:AC328 Z322:Z326 AB322:AC326 U309:X312 M309:S312 N319:S319 M315:X315 M316:S317 U316:X317 U319:X319 M320:S320 U320:AC320 S322:X322 S323:S326 V326:Y326 U323:X323 V324:X325 M294:S298 V329:X330 U331:X333 M322:Q326 Z329:Z333 AB329:AC333 Z336:Z340 AB336:AC340 M329:S333 M334:AC335 I362:J363 I361 M336:X340 I229:J360 M343:X347 I378:AC1048576 H4:H373 K256:L365 M341:AC342 F378:G1048576 F128:G373 I364 M350:X354 M348:AC349 M355:AC356 Z350:Z354 AB350:AC354 Z343:Z347 AB343:AC347 Z362:AC363 AA343 AA345:AA347 M361:Q361 N357:Q360 R357:X361 M362:Y364 M365:Q365 K368:L373 L366:L367 I365:J373 F375:I375 F376:AC377 Z357:Z360 AB357:AC360 Z364:Z368 AB364:AC368 M369:AC370 N366:Q368 R365:X368 M372:X373 M371:Z371 Z372:Z373 AB371:AC373 M306:AC308 M313:AC314 K375:AC375 AB361">
    <cfRule type="beginsWith" dxfId="2913" priority="2904" operator="beginsWith" text="S">
      <formula>LEFT(F2,LEN("S"))="S"</formula>
    </cfRule>
    <cfRule type="containsText" dxfId="2912" priority="2905" operator="containsText" text="D">
      <formula>NOT(ISERROR(SEARCH("D",F2)))</formula>
    </cfRule>
    <cfRule type="cellIs" dxfId="2911" priority="2906" operator="equal">
      <formula>1</formula>
    </cfRule>
  </conditionalFormatting>
  <conditionalFormatting sqref="AD49 K9 K2:K6 I2:I25 T71 M70:R74 V71:Y71 M222:Q226 T72:Y74 T70:Y70 AA70:AC74 K12:K90 K159:K160 M75:AC93 Z94:Z95 AC94:AC95 M96:Y98 M94:X95 M103:Y104 M110:Y111 M117:Y118 M99:X102 M105:X109 M112:X116 K96:K126 K129:K153 M124:Y126 Z96:AC129 AA130:AC130 Z131:AC132 M139:S139 A2:G126 A127:E127 G127 M119:X123 M127:T138 V127:V151 X138:AC139 X137 X131:Y136 X140:X144 X127:X130 M152:Q153 X145:Y149 Z134:Z137 AC133:AC137 Z145:AC146 Z140:Z144 AC140:AC144 Z152:AC153 Z147:Z151 AC147:AC151 Z157:AC157 Z154:Z156 AC154:AC156 Z159:AC160 Z158 AC158 Z161:Z165 AC161:AC165 V158 V154:V156 X150 X151:Y165 M145:T146 N151:Q151 N154:Q156 K166:K168 K157 V161:V165 Z175:Z179 V189:X193 V168:Z172 M264:Y265 U175:Y175 U177:Y179 V185:X186 U182:Z184 M157:Q160 N196:Q200 S141:T144 M140:Q144 S140 S192:S193 S189:T191 S177:S179 S180:AC181 S175 S176:Y176 S173:AC174 S168:S172 S166:AC167 S187:AC188 S162 S163:T164 S165 S161:T161 S155:T156 S154 M147:Q150 S147:T151 S157:V157 S158 S159:V160 S152:V153 K173:K221 Z185:Z186 M194:AC195 Z189:Z193 M201:AC202 V196:X200 S182:S186 Z196:Z200 M166:Q167 N161:Q165 M173:Q174 N168:Q172 M180:Q181 N175:Q179 M187:Q188 N182:Q186 N227:Q228 N189:Q193 N203:Q207 V203:X207 N210:Q214 V210:X214 M2:AC69 AC168:AC172 AC175:AC179 AC182:AC186 AC189:AC193 AC196:AC200 M215:AC216 M208:AC209 M257:AC258 S222:AC223 V217:X221 M229:AC230 V224:X228 M236:AC237 M243:AC244 Z205:Z207 AB203:AC207 S196:T200 S203:T207 J222:J223 J2:J153 J157:J190 J193:J216 S210:S214 N217:Q221 Z217:Z221 Z250:AC251 S217:S221 Z210:Z214 AB210:AC213 AB214 AB217:AB221 AB224:AB228 Z224:Z228 S224:S228 U231:X235 N231:S235 N238:S242 U238:X242 Z231:AB235 Z238:AB242 Z245:AB249 K224:K255 U249:X249 M247:X247 M245:S246 U245:X246 M248:Q249 S248:X248 S249 M250:X251 U252:X254 V255:X256 U259:X263 M271:X272 Z252:AB256 Z259:AB263 U266:X270 U273:X273 U276:X277 V274:X275 M252:S256 M259:S263 M266:S270 M273:S277 M278:Y279 V281:X281 M280:S284 Z264:AC283 Z284 AB284:AC284 M285:AC286 U282:X284 U280:X280 U287:X291 M292:AC293 Z287:Z291 AC287:AC291 M287:S291 AC294:AC298 U294:Z298 M299:AC300 M301:S302 U301:X305 Z301:Z305 AC301:AC305 Z309:Z312 AB309:AC312 M303:Q305 S303:S305 M318:AC318 Z315:Z317 AB315:AC317 M321:AC321 Z319 AB319:AC319 Z322:Z326 AB322:AC326 U309:X312 M309:S312 N319:S319 M315:X315 M316:S317 U316:X317 U319:X319 M320:S320 U320:AC320 S322:X322 S323:S326 V326:Y326 U323:X323 V324:X325 M294:S298 V329:X330 U331:X333 M322:Q326 M327:AC328 Z329:Z333 AB329:AC333 Z336:Z340 AB336:AC340 M329:S333 M334:AC335 M336:X340 J229:J360 M343:X347 H4:H373 K256:L365 M341:AC342 A128:G373 I28:I360 I362:J363 I364 M350:X354 M348:AC349 M355:AC356 Z350:Z354 AB350:AC354 Z343:Z347 AB343:AC347 Z362:AC363 AA343 AA345:AA347 M361:Q361 N357:Q360 R357:X361 M362:Y364 M365:Q365 K368:L373 L366:L367 I365:J373 A375:I375 I378:AC1048576 A378:G1048576 A376:AC377 Z357:Z360 AB357:AC360 Z364:Z368 AB364:AC368 M369:AC370 N366:Q368 R365:X368 M372:X373 M371:Z371 Z372:Z373 AB371:AC373 M306:AC308 M313:AC314 K375:AC375 AB361 A1:E1">
    <cfRule type="expression" dxfId="2910" priority="2907">
      <formula>$E1="sob"</formula>
    </cfRule>
    <cfRule type="expression" dxfId="2909" priority="2908">
      <formula>$E1="nie"</formula>
    </cfRule>
  </conditionalFormatting>
  <conditionalFormatting sqref="I23:I27">
    <cfRule type="expression" dxfId="2908" priority="2909">
      <formula>$E23="sob"</formula>
    </cfRule>
    <cfRule type="expression" dxfId="2907" priority="2910">
      <formula>$E23="nie"</formula>
    </cfRule>
  </conditionalFormatting>
  <conditionalFormatting sqref="AD49 T71 O70:R74 V71:Y71 O217:Q228 T72:Y74 T70:Y70 AA70:AC74 O10:AC69 K12:K90 K159:K160 N77:AC88 O75:AC76 O89:AC93 Z94:Z95 AC94:AC95 O96:Y98 O94:X95 O103:Y104 O110:Y111 O117:Y118 O99:X102 O105:X109 O112:X116 K96:K126 K129:K153 O124:Y126 Z131:AC132 Z96:AC129 AA130:AC130 A10:J126 A127:E127 G127:J127 O119:X123 O127:T139 O145:T146 V127:V151 X138:AC139 X137 X131:Y136 X140:X144 X127:X130 X145:Y149 Z134:Z137 AC133:AC137 Z145:AC146 Z140:Z144 AC140:AC144 Z152:AC153 Z147:Z151 AC147:AC151 Z157:AC157 Z154:Z156 AC154:AC156 Z159:AC160 Z158 AC158 Z161:Z165 AC161:AC165 V158 V154:V156 X150 X151:Y165 M12:M150 M152:M153 M157:M160 K166:K168 K157 V161:V165 Z175:Z179 V189:X193 V168:Z172 U175:Y175 U177:Y179 V185:X186 U182:Z184 O196:Q200 O140:Q144 S141:T144 S140 S192:S193 S189:T191 S177:S179 S180:AC181 S175 S176:Y176 S173:AC174 S168:S172 S166:AC167 S187:AC188 S162 S163:T164 S165 S161:T161 S155:T156 S154 S157:V157 S158 S159:V160 S152:V153 O147:Q193 S147:T151 Z185:Z186 O194:AC195 Z189:Z193 O201:AC202 V196:X200 S182:S186 Z196:Z200 M166:M167 M173:M174 M180:M181 M187:M188 M194:M195 M201:M202 O203:Q207 V203:X207 O210:Q214 V210:X214 AC168:AC172 AC175:AC179 AC182:AC186 AC189:AC193 AC196:AC200 O215:AC216 O208:AC209 S222:AC223 V217:X221 O229:AC230 V224:X228 O236:AC237 O243:AC244 Z204:Z207 AB203:AC207 S196:T200 S203:T207 A222:J223 A128:J153 A157:J190 A154:I156 A193:J216 A191:I192 S210:S214 M208:M209 M215:M216 M222:M226 M229:M230 Z217:Z221 Z250:AC251 A217:I221 A224:I228 S217:S221 Z210:Z214 AB210:AC213 AB214 AB217:AB221 AB224:AB228 Z224:Z228 S224:S228 K173:K222 U231:X235 O231:S235 M236:M237 O238:S242 U238:X242 Z231:AB235 Z238:AB242 Z245:AB249 K224:K255 U249:X249 O247:X247 O245:S246 U245:X246 O248:Q249 S248:X248 S249 O250:X251 U252:X254 V255:X256 U259:X263 Z252:AB256 Z259:AB263 Z266:AC277 U266:X270 U273:X273 U276:X277 V274:X275 N252:S256 N259:S263 N266:S270 O278:AC279 M273:S277 V281:X281 O280:S284 Z280:AC283 Z284 AB284:AC284 O285:AC286 U282:X284 U280:X280 U287:X291 Z287:Z291 O287:S291 O292:AC293 AC287:AC291 AC294:AC298 U294:Z298 O299:AC300 O301:S302 U301:X305 Z301:Z305 AC301:AC305 AB309:AC312 O303:Q305 S303:S305 Z309:Z312 O318:AC318 Z315:Z317 O321:AC321 Z319 Z322:Z325 O327:AC328 Z329:Z333 AB315:AC317 AB319:AC319 AB322:AC326 O322:Q326 U309:X312 M243:M272 M278:M318 K256:L319 O309:S312 O315:X315 O316:S317 U316:X317 U319:X319 O319:S320 U320:AC320 S322:X322 S323:S326 V326:Z326 O334:AC335 U323:X323 V324:X325 O294:S298 V329:X330 O329:S333 U331:X333 AB329:AC333 AB336:AC340 Z336:Z340 A362:J363 O341:AC342 O348:AC349 O355:AC356 Z350:Z354 O336:X340 A229:J360 K320:M356 K357:L360 O343:X347 Z357:Z360 A361:I361 A364:I364 K361:M365 K368:L368 O350:X354 Z343:Z347 AB350:AC354 AB343:AC347 AA343 AA345:AA347 N10:N76 N89:N251 N257:AC258 N264:AC265 N271:X272 N278:N373 O357:X361 O362:AC363 Z365:Z368 L366:L367 A365:J373 A375:I375 A376:AC377 AB357:AC360 V364:Z364 AB364:AC368 O369:AC370 O364:U368 V365:X368 O372:X373 O371:Z371 K369:M373 Z372:Z373 AB371:AC373 O306:AC308 O313:AC314 K375:AC375 AB361">
    <cfRule type="timePeriod" dxfId="2906" priority="2903" timePeriod="today">
      <formula>FLOOR(A10,1)=TODAY()</formula>
    </cfRule>
  </conditionalFormatting>
  <conditionalFormatting sqref="M10">
    <cfRule type="beginsWith" dxfId="2905" priority="2898" operator="beginsWith" text="S">
      <formula>LEFT(M10,LEN("S"))="S"</formula>
    </cfRule>
    <cfRule type="containsText" dxfId="2904" priority="2899" operator="containsText" text="D">
      <formula>NOT(ISERROR(SEARCH("D",M10)))</formula>
    </cfRule>
    <cfRule type="cellIs" dxfId="2903" priority="2900" operator="equal">
      <formula>1</formula>
    </cfRule>
  </conditionalFormatting>
  <conditionalFormatting sqref="M10">
    <cfRule type="expression" dxfId="2902" priority="2901">
      <formula>$E10="sob"</formula>
    </cfRule>
    <cfRule type="expression" dxfId="2901" priority="2902">
      <formula>$E10="nie"</formula>
    </cfRule>
  </conditionalFormatting>
  <conditionalFormatting sqref="M10">
    <cfRule type="timePeriod" dxfId="2900" priority="2897" timePeriod="today">
      <formula>FLOOR(M10,1)=TODAY()</formula>
    </cfRule>
  </conditionalFormatting>
  <conditionalFormatting sqref="M11">
    <cfRule type="beginsWith" dxfId="2899" priority="2892" operator="beginsWith" text="S">
      <formula>LEFT(M11,LEN("S"))="S"</formula>
    </cfRule>
    <cfRule type="containsText" dxfId="2898" priority="2893" operator="containsText" text="D">
      <formula>NOT(ISERROR(SEARCH("D",M11)))</formula>
    </cfRule>
    <cfRule type="cellIs" dxfId="2897" priority="2894" operator="equal">
      <formula>1</formula>
    </cfRule>
  </conditionalFormatting>
  <conditionalFormatting sqref="M11">
    <cfRule type="expression" dxfId="2896" priority="2895">
      <formula>$E11="sob"</formula>
    </cfRule>
    <cfRule type="expression" dxfId="2895" priority="2896">
      <formula>$E11="nie"</formula>
    </cfRule>
  </conditionalFormatting>
  <conditionalFormatting sqref="M11">
    <cfRule type="timePeriod" dxfId="2894" priority="2891" timePeriod="today">
      <formula>FLOOR(M11,1)=TODAY()</formula>
    </cfRule>
  </conditionalFormatting>
  <conditionalFormatting sqref="M21">
    <cfRule type="beginsWith" dxfId="2893" priority="2886" operator="beginsWith" text="S">
      <formula>LEFT(M21,LEN("S"))="S"</formula>
    </cfRule>
    <cfRule type="containsText" dxfId="2892" priority="2887" operator="containsText" text="D">
      <formula>NOT(ISERROR(SEARCH("D",M21)))</formula>
    </cfRule>
    <cfRule type="cellIs" dxfId="2891" priority="2888" operator="equal">
      <formula>1</formula>
    </cfRule>
  </conditionalFormatting>
  <conditionalFormatting sqref="M21">
    <cfRule type="expression" dxfId="2890" priority="2889">
      <formula>$E21="sob"</formula>
    </cfRule>
    <cfRule type="expression" dxfId="2889" priority="2890">
      <formula>$E21="nie"</formula>
    </cfRule>
  </conditionalFormatting>
  <conditionalFormatting sqref="M21">
    <cfRule type="timePeriod" dxfId="2888" priority="2885" timePeriod="today">
      <formula>FLOOR(M21,1)=TODAY()</formula>
    </cfRule>
  </conditionalFormatting>
  <conditionalFormatting sqref="K7:K8">
    <cfRule type="beginsWith" dxfId="2887" priority="2880" operator="beginsWith" text="S">
      <formula>LEFT(K7,LEN("S"))="S"</formula>
    </cfRule>
    <cfRule type="containsText" dxfId="2886" priority="2881" operator="containsText" text="D">
      <formula>NOT(ISERROR(SEARCH("D",K7)))</formula>
    </cfRule>
    <cfRule type="cellIs" dxfId="2885" priority="2882" operator="equal">
      <formula>1</formula>
    </cfRule>
  </conditionalFormatting>
  <conditionalFormatting sqref="K7:K8">
    <cfRule type="expression" dxfId="2884" priority="2883">
      <formula>$E7="sob"</formula>
    </cfRule>
    <cfRule type="expression" dxfId="2883" priority="2884">
      <formula>$E7="nie"</formula>
    </cfRule>
  </conditionalFormatting>
  <conditionalFormatting sqref="K7:K8">
    <cfRule type="timePeriod" dxfId="2882" priority="2879" timePeriod="today">
      <formula>FLOOR(K7,1)=TODAY()</formula>
    </cfRule>
  </conditionalFormatting>
  <conditionalFormatting sqref="K8">
    <cfRule type="beginsWith" dxfId="2881" priority="2874" operator="beginsWith" text="S">
      <formula>LEFT(K8,LEN("S"))="S"</formula>
    </cfRule>
    <cfRule type="containsText" dxfId="2880" priority="2875" operator="containsText" text="D">
      <formula>NOT(ISERROR(SEARCH("D",K8)))</formula>
    </cfRule>
    <cfRule type="cellIs" dxfId="2879" priority="2876" operator="equal">
      <formula>1</formula>
    </cfRule>
  </conditionalFormatting>
  <conditionalFormatting sqref="K8">
    <cfRule type="expression" dxfId="2878" priority="2877">
      <formula>$E8="sob"</formula>
    </cfRule>
    <cfRule type="expression" dxfId="2877" priority="2878">
      <formula>$E8="nie"</formula>
    </cfRule>
  </conditionalFormatting>
  <conditionalFormatting sqref="K8">
    <cfRule type="timePeriod" dxfId="2876" priority="2873" timePeriod="today">
      <formula>FLOOR(K8,1)=TODAY()</formula>
    </cfRule>
  </conditionalFormatting>
  <conditionalFormatting sqref="K10">
    <cfRule type="beginsWith" dxfId="2875" priority="2868" operator="beginsWith" text="S">
      <formula>LEFT(K10,LEN("S"))="S"</formula>
    </cfRule>
    <cfRule type="containsText" dxfId="2874" priority="2869" operator="containsText" text="D">
      <formula>NOT(ISERROR(SEARCH("D",K10)))</formula>
    </cfRule>
    <cfRule type="cellIs" dxfId="2873" priority="2870" operator="equal">
      <formula>1</formula>
    </cfRule>
  </conditionalFormatting>
  <conditionalFormatting sqref="K10">
    <cfRule type="expression" dxfId="2872" priority="2871">
      <formula>$E10="sob"</formula>
    </cfRule>
    <cfRule type="expression" dxfId="2871" priority="2872">
      <formula>$E10="nie"</formula>
    </cfRule>
  </conditionalFormatting>
  <conditionalFormatting sqref="K10">
    <cfRule type="timePeriod" dxfId="2870" priority="2867" timePeriod="today">
      <formula>FLOOR(K10,1)=TODAY()</formula>
    </cfRule>
  </conditionalFormatting>
  <conditionalFormatting sqref="K11">
    <cfRule type="beginsWith" dxfId="2869" priority="2862" operator="beginsWith" text="S">
      <formula>LEFT(K11,LEN("S"))="S"</formula>
    </cfRule>
    <cfRule type="containsText" dxfId="2868" priority="2863" operator="containsText" text="D">
      <formula>NOT(ISERROR(SEARCH("D",K11)))</formula>
    </cfRule>
    <cfRule type="cellIs" dxfId="2867" priority="2864" operator="equal">
      <formula>1</formula>
    </cfRule>
  </conditionalFormatting>
  <conditionalFormatting sqref="K11">
    <cfRule type="expression" dxfId="2866" priority="2865">
      <formula>$E11="sob"</formula>
    </cfRule>
    <cfRule type="expression" dxfId="2865" priority="2866">
      <formula>$E11="nie"</formula>
    </cfRule>
  </conditionalFormatting>
  <conditionalFormatting sqref="K11">
    <cfRule type="timePeriod" dxfId="2864" priority="2861" timePeriod="today">
      <formula>FLOOR(K11,1)=TODAY()</formula>
    </cfRule>
  </conditionalFormatting>
  <conditionalFormatting sqref="M52">
    <cfRule type="beginsWith" dxfId="2863" priority="2856" operator="beginsWith" text="S">
      <formula>LEFT(M52,LEN("S"))="S"</formula>
    </cfRule>
    <cfRule type="containsText" dxfId="2862" priority="2857" operator="containsText" text="D">
      <formula>NOT(ISERROR(SEARCH("D",M52)))</formula>
    </cfRule>
    <cfRule type="cellIs" dxfId="2861" priority="2858" operator="equal">
      <formula>1</formula>
    </cfRule>
  </conditionalFormatting>
  <conditionalFormatting sqref="M52">
    <cfRule type="expression" dxfId="2860" priority="2859">
      <formula>$E52="sob"</formula>
    </cfRule>
    <cfRule type="expression" dxfId="2859" priority="2860">
      <formula>$E52="nie"</formula>
    </cfRule>
  </conditionalFormatting>
  <conditionalFormatting sqref="M52">
    <cfRule type="timePeriod" dxfId="2858" priority="2855" timePeriod="today">
      <formula>FLOOR(M52,1)=TODAY()</formula>
    </cfRule>
  </conditionalFormatting>
  <conditionalFormatting sqref="M53">
    <cfRule type="beginsWith" dxfId="2857" priority="2850" operator="beginsWith" text="S">
      <formula>LEFT(M53,LEN("S"))="S"</formula>
    </cfRule>
    <cfRule type="containsText" dxfId="2856" priority="2851" operator="containsText" text="D">
      <formula>NOT(ISERROR(SEARCH("D",M53)))</formula>
    </cfRule>
    <cfRule type="cellIs" dxfId="2855" priority="2852" operator="equal">
      <formula>1</formula>
    </cfRule>
  </conditionalFormatting>
  <conditionalFormatting sqref="M53">
    <cfRule type="expression" dxfId="2854" priority="2853">
      <formula>$E53="sob"</formula>
    </cfRule>
    <cfRule type="expression" dxfId="2853" priority="2854">
      <formula>$E53="nie"</formula>
    </cfRule>
  </conditionalFormatting>
  <conditionalFormatting sqref="M53">
    <cfRule type="timePeriod" dxfId="2852" priority="2849" timePeriod="today">
      <formula>FLOOR(M53,1)=TODAY()</formula>
    </cfRule>
  </conditionalFormatting>
  <conditionalFormatting sqref="M56">
    <cfRule type="beginsWith" dxfId="2851" priority="2844" operator="beginsWith" text="S">
      <formula>LEFT(M56,LEN("S"))="S"</formula>
    </cfRule>
    <cfRule type="containsText" dxfId="2850" priority="2845" operator="containsText" text="D">
      <formula>NOT(ISERROR(SEARCH("D",M56)))</formula>
    </cfRule>
    <cfRule type="cellIs" dxfId="2849" priority="2846" operator="equal">
      <formula>1</formula>
    </cfRule>
  </conditionalFormatting>
  <conditionalFormatting sqref="M56">
    <cfRule type="expression" dxfId="2848" priority="2847">
      <formula>$E56="sob"</formula>
    </cfRule>
    <cfRule type="expression" dxfId="2847" priority="2848">
      <formula>$E56="nie"</formula>
    </cfRule>
  </conditionalFormatting>
  <conditionalFormatting sqref="M56">
    <cfRule type="timePeriod" dxfId="2846" priority="2843" timePeriod="today">
      <formula>FLOOR(M56,1)=TODAY()</formula>
    </cfRule>
  </conditionalFormatting>
  <conditionalFormatting sqref="AD49 T71 M70:R74 V71:Y71 M222:Q226 T72:Y74 T70:Y70 AA70:AC74 M4:AC69 F4:K90 F91:J95 F159:K160 F158:J158 M75:AC93 Z94:Z95 AC94:AC95 M96:Y98 M94:X95 M103:Y104 M110:Y111 M117:Y118 M99:X102 M105:X109 M112:X116 F96:K126 M124:Y126 Z131:AC132 Z96:AC129 AA130:AC130 F128:J128 F129:K153 G127:J127 M119:X123 M127:T139 V127:V151 X138:AC139 X137 X131:Y136 X140:X144 X127:X130 M152:Q153 X145:Y149 Z134:Z137 AC133:AC137 Z145:AC146 Z140:Z144 AC140:AC144 Z152:AC153 Z147:Z151 AC147:AC151 Z157:AC157 Z154:Z156 AC154:AC156 Z159:AC160 Z158 AC158 Z161:Z165 AC161:AC165 V158 V154:V156 X150 X151:Y165 M145:T146 N151:Q151 N154:Q156 F157:K157 F154:I156 V161:V165 Z175:Z179 V189:X193 V168:Z172 U175:Y175 U177:Y179 F166:K168 V185:X186 U182:Z184 M157:Q160 N196:Q200 M140:Q144 S141:T144 S140 S192:S193 S189:T191 S177:S179 S180:AC181 S175 S176:Y176 S173:AC174 S168:S172 S166:AC167 S187:AC188 S162 S163:T164 S165 S161:T161 S155:T156 S154 M147:Q150 S147:T151 S157:V157 S158 S159:V160 S152:V153 F169:J172 Z185:Z186 M194:AC195 Z189:Z193 M201:AC202 V196:X200 S182:S186 Z196:Z200 M166:Q167 N161:Q165 M173:Q174 N168:Q172 M180:Q181 N175:Q179 M187:Q188 N182:Q186 N227:Q228 N189:Q193 N203:Q207 V203:X207 N210:Q214 V210:X214 AC168:AC172 AC175:AC179 AC182:AC186 AC189:AC193 AC196:AC200 M215:AC216 M208:AC209 F257:AC258 S222:AC223 V217:X221 M229:AC230 V224:X228 M236:AC237 M243:AC244 Z204:Z207 AB203:AC207 S196:T200 S203:T207 F161:J165 K217:K221 F264:Y265 F173:K190 F193:K216 F191:I192 K191:K192 S210:S214 N217:Q221 Z217:Z221 Z250:AC251 F217:I221 S217:S221 Z210:Z214 AB210:AC213 AB214 AB217:AB221 AB224:AB228 Z224:Z228 S224:S228 F223:J223 F222:K222 U231:X235 N231:S235 N238:S242 U238:X242 Z231:AB235 Z238:AB242 Z245:AB249 J229:J256 K224:K255 U249:X249 M247:X247 M245:S246 U245:X246 M248:Q249 S248:X248 S249 M250:X251 U252:X254 V255:X256 M252:S255 F224:I256 K256:S256 U259:X263 F271:X272 Z252:AB256 Z259:AB263 U266:X270 U273:X273 U276:X277 V274:X275 F259:S263 F266:S270 F273:S277 F278:Y279 V281:X281 F280:S284 Z264:AC283 Z284 AB284:AC284 F285:AC286 U282:X284 U280:X280 U287:X291 F292:AC293 Z287:Z291 AC287:AC291 F287:S291 AC294:AC298 U294:Z298 F299:AC300 U301:X305 F301:S302 F319:L319 J365:J368 Z301:Z305 AC301:AC305 Z309:Z312 AB309:AC312 F303:Q305 S303:S305 F318:AC318 Z315:Z317 AB315:AC317 F321:AC321 Z319 AB319:AC319 F327:AC328 Z322:Z326 AB322:AC326 U309:X312 F309:S312 N319:S319 F315:X315 F316:S317 U316:X317 U319:X319 F320:S320 U320:AC320 S322:X322 S323:S326 V326:Y326 U323:X323 V324:X325 F294:S298 V329:X330 U331:X333 F322:Q326 Z329:Z333 AB329:AC333 Z336:Z340 AB336:AC340 F329:S333 F334:AC335 F357:L360 F336:X340 F343:X347 F341:AC342 F361:I361 F350:X354 F348:AC349 F355:AC356 Z350:Z354 AB350:AC354 Z343:Z347 AB343:AC347 F362:AC363 AA343 AA345:AA347 K361:Q361 N357:Q360 R357:X361 N364:Y364 L366:L367 K364:M365 F364:I368 K368:L368 F375:I375 F376:AC377 Z357:Z360 AB357:AC360 Z364:Z368 AB364:AC368 F369:AC370 N365:X368 F372:X373 F371:Z371 Z372:Z373 AB371:AC373 F306:AC308 F313:AC314 K375:AC375 AB361">
    <cfRule type="cellIs" dxfId="2845" priority="2842" operator="equal">
      <formula>2</formula>
    </cfRule>
  </conditionalFormatting>
  <conditionalFormatting sqref="K10:K11">
    <cfRule type="beginsWith" dxfId="2844" priority="2837" operator="beginsWith" text="S">
      <formula>LEFT(K10,LEN("S"))="S"</formula>
    </cfRule>
    <cfRule type="containsText" dxfId="2843" priority="2838" operator="containsText" text="D">
      <formula>NOT(ISERROR(SEARCH("D",K10)))</formula>
    </cfRule>
    <cfRule type="cellIs" dxfId="2842" priority="2839" operator="equal">
      <formula>1</formula>
    </cfRule>
  </conditionalFormatting>
  <conditionalFormatting sqref="K10:K11">
    <cfRule type="expression" dxfId="2841" priority="2840">
      <formula>$E10="sob"</formula>
    </cfRule>
    <cfRule type="expression" dxfId="2840" priority="2841">
      <formula>$E10="nie"</formula>
    </cfRule>
  </conditionalFormatting>
  <conditionalFormatting sqref="K10:K11">
    <cfRule type="timePeriod" dxfId="2839" priority="2836" timePeriod="today">
      <formula>FLOOR(K10,1)=TODAY()</formula>
    </cfRule>
  </conditionalFormatting>
  <conditionalFormatting sqref="K11">
    <cfRule type="beginsWith" dxfId="2838" priority="2831" operator="beginsWith" text="S">
      <formula>LEFT(K11,LEN("S"))="S"</formula>
    </cfRule>
    <cfRule type="containsText" dxfId="2837" priority="2832" operator="containsText" text="D">
      <formula>NOT(ISERROR(SEARCH("D",K11)))</formula>
    </cfRule>
    <cfRule type="cellIs" dxfId="2836" priority="2833" operator="equal">
      <formula>1</formula>
    </cfRule>
  </conditionalFormatting>
  <conditionalFormatting sqref="K11">
    <cfRule type="expression" dxfId="2835" priority="2834">
      <formula>$E11="sob"</formula>
    </cfRule>
    <cfRule type="expression" dxfId="2834" priority="2835">
      <formula>$E11="nie"</formula>
    </cfRule>
  </conditionalFormatting>
  <conditionalFormatting sqref="K11">
    <cfRule type="timePeriod" dxfId="2833" priority="2830" timePeriod="today">
      <formula>FLOOR(K11,1)=TODAY()</formula>
    </cfRule>
  </conditionalFormatting>
  <conditionalFormatting sqref="K14:K18">
    <cfRule type="beginsWith" dxfId="2832" priority="2825" operator="beginsWith" text="S">
      <formula>LEFT(K14,LEN("S"))="S"</formula>
    </cfRule>
    <cfRule type="containsText" dxfId="2831" priority="2826" operator="containsText" text="D">
      <formula>NOT(ISERROR(SEARCH("D",K14)))</formula>
    </cfRule>
    <cfRule type="cellIs" dxfId="2830" priority="2827" operator="equal">
      <formula>1</formula>
    </cfRule>
  </conditionalFormatting>
  <conditionalFormatting sqref="K14:K18">
    <cfRule type="expression" dxfId="2829" priority="2828">
      <formula>$E14="sob"</formula>
    </cfRule>
    <cfRule type="expression" dxfId="2828" priority="2829">
      <formula>$E14="nie"</formula>
    </cfRule>
  </conditionalFormatting>
  <conditionalFormatting sqref="K14:K18">
    <cfRule type="timePeriod" dxfId="2827" priority="2824" timePeriod="today">
      <formula>FLOOR(K14,1)=TODAY()</formula>
    </cfRule>
  </conditionalFormatting>
  <conditionalFormatting sqref="K15:K18">
    <cfRule type="beginsWith" dxfId="2826" priority="2819" operator="beginsWith" text="S">
      <formula>LEFT(K15,LEN("S"))="S"</formula>
    </cfRule>
    <cfRule type="containsText" dxfId="2825" priority="2820" operator="containsText" text="D">
      <formula>NOT(ISERROR(SEARCH("D",K15)))</formula>
    </cfRule>
    <cfRule type="cellIs" dxfId="2824" priority="2821" operator="equal">
      <formula>1</formula>
    </cfRule>
  </conditionalFormatting>
  <conditionalFormatting sqref="K15:K18">
    <cfRule type="expression" dxfId="2823" priority="2822">
      <formula>$E15="sob"</formula>
    </cfRule>
    <cfRule type="expression" dxfId="2822" priority="2823">
      <formula>$E15="nie"</formula>
    </cfRule>
  </conditionalFormatting>
  <conditionalFormatting sqref="K15:K18">
    <cfRule type="timePeriod" dxfId="2821" priority="2818" timePeriod="today">
      <formula>FLOOR(K15,1)=TODAY()</formula>
    </cfRule>
  </conditionalFormatting>
  <conditionalFormatting sqref="K21:K25">
    <cfRule type="beginsWith" dxfId="2820" priority="2813" operator="beginsWith" text="S">
      <formula>LEFT(K21,LEN("S"))="S"</formula>
    </cfRule>
    <cfRule type="containsText" dxfId="2819" priority="2814" operator="containsText" text="D">
      <formula>NOT(ISERROR(SEARCH("D",K21)))</formula>
    </cfRule>
    <cfRule type="cellIs" dxfId="2818" priority="2815" operator="equal">
      <formula>1</formula>
    </cfRule>
  </conditionalFormatting>
  <conditionalFormatting sqref="K21:K25">
    <cfRule type="expression" dxfId="2817" priority="2816">
      <formula>$E21="sob"</formula>
    </cfRule>
    <cfRule type="expression" dxfId="2816" priority="2817">
      <formula>$E21="nie"</formula>
    </cfRule>
  </conditionalFormatting>
  <conditionalFormatting sqref="K21:K25">
    <cfRule type="timePeriod" dxfId="2815" priority="2812" timePeriod="today">
      <formula>FLOOR(K21,1)=TODAY()</formula>
    </cfRule>
  </conditionalFormatting>
  <conditionalFormatting sqref="K22:K25">
    <cfRule type="beginsWith" dxfId="2814" priority="2807" operator="beginsWith" text="S">
      <formula>LEFT(K22,LEN("S"))="S"</formula>
    </cfRule>
    <cfRule type="containsText" dxfId="2813" priority="2808" operator="containsText" text="D">
      <formula>NOT(ISERROR(SEARCH("D",K22)))</formula>
    </cfRule>
    <cfRule type="cellIs" dxfId="2812" priority="2809" operator="equal">
      <formula>1</formula>
    </cfRule>
  </conditionalFormatting>
  <conditionalFormatting sqref="K22:K25">
    <cfRule type="expression" dxfId="2811" priority="2810">
      <formula>$E22="sob"</formula>
    </cfRule>
    <cfRule type="expression" dxfId="2810" priority="2811">
      <formula>$E22="nie"</formula>
    </cfRule>
  </conditionalFormatting>
  <conditionalFormatting sqref="K22:K25">
    <cfRule type="timePeriod" dxfId="2809" priority="2806" timePeriod="today">
      <formula>FLOOR(K22,1)=TODAY()</formula>
    </cfRule>
  </conditionalFormatting>
  <conditionalFormatting sqref="K28:K32">
    <cfRule type="beginsWith" dxfId="2808" priority="2801" operator="beginsWith" text="S">
      <formula>LEFT(K28,LEN("S"))="S"</formula>
    </cfRule>
    <cfRule type="containsText" dxfId="2807" priority="2802" operator="containsText" text="D">
      <formula>NOT(ISERROR(SEARCH("D",K28)))</formula>
    </cfRule>
    <cfRule type="cellIs" dxfId="2806" priority="2803" operator="equal">
      <formula>1</formula>
    </cfRule>
  </conditionalFormatting>
  <conditionalFormatting sqref="K28:K32">
    <cfRule type="expression" dxfId="2805" priority="2804">
      <formula>$E28="sob"</formula>
    </cfRule>
    <cfRule type="expression" dxfId="2804" priority="2805">
      <formula>$E28="nie"</formula>
    </cfRule>
  </conditionalFormatting>
  <conditionalFormatting sqref="K28:K32">
    <cfRule type="timePeriod" dxfId="2803" priority="2800" timePeriod="today">
      <formula>FLOOR(K28,1)=TODAY()</formula>
    </cfRule>
  </conditionalFormatting>
  <conditionalFormatting sqref="K29:K32">
    <cfRule type="beginsWith" dxfId="2802" priority="2795" operator="beginsWith" text="S">
      <formula>LEFT(K29,LEN("S"))="S"</formula>
    </cfRule>
    <cfRule type="containsText" dxfId="2801" priority="2796" operator="containsText" text="D">
      <formula>NOT(ISERROR(SEARCH("D",K29)))</formula>
    </cfRule>
    <cfRule type="cellIs" dxfId="2800" priority="2797" operator="equal">
      <formula>1</formula>
    </cfRule>
  </conditionalFormatting>
  <conditionalFormatting sqref="K29:K32">
    <cfRule type="expression" dxfId="2799" priority="2798">
      <formula>$E29="sob"</formula>
    </cfRule>
    <cfRule type="expression" dxfId="2798" priority="2799">
      <formula>$E29="nie"</formula>
    </cfRule>
  </conditionalFormatting>
  <conditionalFormatting sqref="K29:K32">
    <cfRule type="timePeriod" dxfId="2797" priority="2794" timePeriod="today">
      <formula>FLOOR(K29,1)=TODAY()</formula>
    </cfRule>
  </conditionalFormatting>
  <conditionalFormatting sqref="T71 M70:R74 V71:Y71 M222:Q226 T72:Y74 T70:Y70 AA70:AC74 M4:AC69 F4:K90 F91:J95 F159:K160 F158:J158 M75:AC93 Z94:Z95 AC94:AC95 M96:Y98 M94:X95 M103:Y104 M110:Y111 M117:Y118 M99:X102 M105:X109 M112:X116 F96:K126 M124:Y126 Z131:AC132 Z96:AC129 AA130:AC130 F128:J128 F129:K153 G127:J127 M119:X123 M127:T139 V127:V151 X138:AC139 X137 X131:Y136 X140:X144 X127:X130 M152:Q153 X145:Y149 Z134:Z137 AC133:AC137 Z145:AC146 Z140:Z144 AC140:AC144 Z152:AC153 Z147:Z151 AC147:AC151 Z157:AC157 Z154:Z156 AC154:AC156 Z159:AC160 Z158 AC158 Z161:Z165 AC161:AC165 V158 V154:V156 X150 X151:Y165 M145:T146 N151:Q151 N154:Q156 F157:K157 F154:I156 V161:V165 Z175:Z179 V189:X193 V168:Z172 U175:Y175 U177:Y179 F166:K168 V185:X186 U182:Z184 M157:Q160 N196:Q200 M140:Q144 S141:T144 S140 S192:S193 S189:T191 S177:S179 S180:AC181 S175 S176:Y176 S173:AC174 S168:S172 S166:AC167 S187:AC188 S162 S163:T164 S165 S161:T161 S155:T156 S154 M147:Q150 S147:T151 S157:V157 S158 S159:V160 S152:V153 F169:J172 Z185:Z186 M194:AC195 Z189:Z193 M201:AC202 V196:X200 S182:S186 Z196:Z200 M166:Q167 N161:Q165 M173:Q174 N168:Q172 M180:Q181 N175:Q179 M187:Q188 N182:Q186 N227:Q228 N189:Q193 N203:Q207 V203:X207 N210:Q214 V210:X214 AC168:AC172 AC175:AC179 AC182:AC186 AC189:AC193 AC196:AC200 M215:AC216 M208:AC209 F257:AC258 S222:AC223 V217:X221 M229:AC230 V224:X228 M236:AC237 M243:AC244 Z204:Z207 AB203:AC207 S196:T200 S203:T207 F161:J165 K217:K221 F264:Y265 F173:K190 F193:K216 F191:I192 K191:K192 S210:S214 N217:Q221 Z217:Z221 Z250:AC251 F217:I221 S217:S221 Z210:Z214 AB210:AC213 AB214 AB217:AB221 AB224:AB228 Z224:Z228 S224:S228 F223:J223 F222:K222 U231:X235 N231:S235 N238:S242 U238:X242 Z231:AB235 Z238:AB242 Z245:AB249 J229:J256 K224:K255 U249:X249 M247:X247 M245:S246 U245:X246 M248:Q249 S248:X248 S249 M250:X251 U252:X254 V255:X256 M252:S255 F224:I256 K256:S256 U259:X263 F271:X272 Z252:AB256 Z259:AB263 U266:X270 U273:X273 U276:X277 V274:X275 F259:S263 F266:S270 F273:S277 F278:Y279 V281:X281 F280:S284 Z264:AC283 Z284 AB284:AC284 F285:AC286 U282:X284 U280:X280 U287:X291 F292:AC293 Z287:Z291 AC287:AC291 F287:S291 AC294:AC298 U294:Z298 F299:AC300 U301:X305 F301:S302 F319:L319 J365:J368 Z301:Z305 AC301:AC305 Z309:Z312 AB309:AC312 F303:Q305 S303:S305 F318:AC318 Z315:Z317 AB315:AC317 F321:AC321 Z319 AB319:AC319 F327:AC328 Z322:Z326 AB322:AC326 U309:X312 F309:S312 N319:S319 F315:X315 F316:S317 U316:X317 U319:X319 F320:S320 U320:AC320 S322:X322 S323:S326 V326:Y326 U323:X323 V324:X325 F294:S298 V329:X330 U331:X333 F322:Q326 Z329:Z333 AB329:AC333 Z336:Z340 AB336:AC340 F329:S333 F334:AC335 F357:L360 F336:X340 F343:X347 F341:AC342 F361:I361 F350:X354 F348:AC349 F355:AC356 Z350:Z354 AB350:AC354 Z343:Z347 AB343:AC347 F362:AC363 AA343 AA345:AA347 K361:Q361 N357:Q360 R357:X361 N364:Y364 L366:L367 K364:M365 F364:I368 K368:L368 F375:I375 F376:AC377 Z357:Z360 AB357:AC360 Z364:Z368 AB364:AC368 F369:AC370 N365:X368 F372:X373 F371:Z371 Z372:Z373 AB371:AC373 F306:AC308 F313:AC314 K375:AC375 AB361">
    <cfRule type="cellIs" dxfId="2796" priority="2793" operator="equal">
      <formula>3</formula>
    </cfRule>
  </conditionalFormatting>
  <conditionalFormatting sqref="H2">
    <cfRule type="beginsWith" dxfId="2795" priority="2788" operator="beginsWith" text="S">
      <formula>LEFT(H2,LEN("S"))="S"</formula>
    </cfRule>
    <cfRule type="containsText" dxfId="2794" priority="2789" operator="containsText" text="D">
      <formula>NOT(ISERROR(SEARCH("D",H2)))</formula>
    </cfRule>
    <cfRule type="cellIs" dxfId="2793" priority="2790" operator="equal">
      <formula>1</formula>
    </cfRule>
  </conditionalFormatting>
  <conditionalFormatting sqref="H2">
    <cfRule type="expression" dxfId="2792" priority="2791">
      <formula>$E2="sob"</formula>
    </cfRule>
    <cfRule type="expression" dxfId="2791" priority="2792">
      <formula>$E2="nie"</formula>
    </cfRule>
  </conditionalFormatting>
  <conditionalFormatting sqref="L2:L122 L124:L255">
    <cfRule type="beginsWith" dxfId="2790" priority="2783" operator="beginsWith" text="S">
      <formula>LEFT(L2,LEN("S"))="S"</formula>
    </cfRule>
    <cfRule type="containsText" dxfId="2789" priority="2784" operator="containsText" text="D">
      <formula>NOT(ISERROR(SEARCH("D",L2)))</formula>
    </cfRule>
    <cfRule type="cellIs" dxfId="2788" priority="2785" operator="equal">
      <formula>1</formula>
    </cfRule>
  </conditionalFormatting>
  <conditionalFormatting sqref="L2:L122 L124:L255">
    <cfRule type="expression" dxfId="2787" priority="2786">
      <formula>$E2="sob"</formula>
    </cfRule>
    <cfRule type="expression" dxfId="2786" priority="2787">
      <formula>$E2="nie"</formula>
    </cfRule>
  </conditionalFormatting>
  <conditionalFormatting sqref="L10:L122 L124:L255">
    <cfRule type="timePeriod" dxfId="2785" priority="2782" timePeriod="today">
      <formula>FLOOR(L10,1)=TODAY()</formula>
    </cfRule>
  </conditionalFormatting>
  <conditionalFormatting sqref="L4:L122 L124:L255">
    <cfRule type="cellIs" dxfId="2784" priority="2781" operator="equal">
      <formula>2</formula>
    </cfRule>
  </conditionalFormatting>
  <conditionalFormatting sqref="L4:L122 L124:L255">
    <cfRule type="cellIs" dxfId="2783" priority="2780" operator="equal">
      <formula>3</formula>
    </cfRule>
  </conditionalFormatting>
  <conditionalFormatting sqref="U217:U221">
    <cfRule type="beginsWith" dxfId="2782" priority="2775" operator="beginsWith" text="S">
      <formula>LEFT(U217,LEN("S"))="S"</formula>
    </cfRule>
    <cfRule type="containsText" dxfId="2781" priority="2776" operator="containsText" text="D">
      <formula>NOT(ISERROR(SEARCH("D",U217)))</formula>
    </cfRule>
    <cfRule type="cellIs" dxfId="2780" priority="2777" operator="equal">
      <formula>1</formula>
    </cfRule>
  </conditionalFormatting>
  <conditionalFormatting sqref="U217:U221">
    <cfRule type="expression" dxfId="2779" priority="2778">
      <formula>$E217="sob"</formula>
    </cfRule>
    <cfRule type="expression" dxfId="2778" priority="2779">
      <formula>$E217="nie"</formula>
    </cfRule>
  </conditionalFormatting>
  <conditionalFormatting sqref="U217:U221">
    <cfRule type="timePeriod" dxfId="2777" priority="2774" timePeriod="today">
      <formula>FLOOR(U217,1)=TODAY()</formula>
    </cfRule>
  </conditionalFormatting>
  <conditionalFormatting sqref="U217:U221">
    <cfRule type="cellIs" dxfId="2776" priority="2773" operator="equal">
      <formula>2</formula>
    </cfRule>
  </conditionalFormatting>
  <conditionalFormatting sqref="U217:U221">
    <cfRule type="cellIs" dxfId="2775" priority="2772" operator="equal">
      <formula>3</formula>
    </cfRule>
  </conditionalFormatting>
  <conditionalFormatting sqref="U224:U228">
    <cfRule type="beginsWith" dxfId="2774" priority="2767" operator="beginsWith" text="S">
      <formula>LEFT(U224,LEN("S"))="S"</formula>
    </cfRule>
    <cfRule type="containsText" dxfId="2773" priority="2768" operator="containsText" text="D">
      <formula>NOT(ISERROR(SEARCH("D",U224)))</formula>
    </cfRule>
    <cfRule type="cellIs" dxfId="2772" priority="2769" operator="equal">
      <formula>1</formula>
    </cfRule>
  </conditionalFormatting>
  <conditionalFormatting sqref="U224:U228">
    <cfRule type="expression" dxfId="2771" priority="2770">
      <formula>$E224="sob"</formula>
    </cfRule>
    <cfRule type="expression" dxfId="2770" priority="2771">
      <formula>$E224="nie"</formula>
    </cfRule>
  </conditionalFormatting>
  <conditionalFormatting sqref="U224:U228">
    <cfRule type="timePeriod" dxfId="2769" priority="2766" timePeriod="today">
      <formula>FLOOR(U224,1)=TODAY()</formula>
    </cfRule>
  </conditionalFormatting>
  <conditionalFormatting sqref="U224:U228">
    <cfRule type="cellIs" dxfId="2768" priority="2765" operator="equal">
      <formula>2</formula>
    </cfRule>
  </conditionalFormatting>
  <conditionalFormatting sqref="U224:U228">
    <cfRule type="cellIs" dxfId="2767" priority="2764" operator="equal">
      <formula>3</formula>
    </cfRule>
  </conditionalFormatting>
  <conditionalFormatting sqref="S70:S74">
    <cfRule type="beginsWith" dxfId="2766" priority="2759" operator="beginsWith" text="S">
      <formula>LEFT(S70,LEN("S"))="S"</formula>
    </cfRule>
    <cfRule type="containsText" dxfId="2765" priority="2760" operator="containsText" text="D">
      <formula>NOT(ISERROR(SEARCH("D",S70)))</formula>
    </cfRule>
    <cfRule type="cellIs" dxfId="2764" priority="2761" operator="equal">
      <formula>1</formula>
    </cfRule>
  </conditionalFormatting>
  <conditionalFormatting sqref="S70:S74">
    <cfRule type="expression" dxfId="2763" priority="2762">
      <formula>$E70="sob"</formula>
    </cfRule>
    <cfRule type="expression" dxfId="2762" priority="2763">
      <formula>$E70="nie"</formula>
    </cfRule>
  </conditionalFormatting>
  <conditionalFormatting sqref="S70:S74">
    <cfRule type="timePeriod" dxfId="2761" priority="2758" timePeriod="today">
      <formula>FLOOR(S70,1)=TODAY()</formula>
    </cfRule>
  </conditionalFormatting>
  <conditionalFormatting sqref="S70:S74">
    <cfRule type="cellIs" dxfId="2760" priority="2757" operator="equal">
      <formula>2</formula>
    </cfRule>
  </conditionalFormatting>
  <conditionalFormatting sqref="S70:S74">
    <cfRule type="cellIs" dxfId="2759" priority="2756" operator="equal">
      <formula>3</formula>
    </cfRule>
  </conditionalFormatting>
  <conditionalFormatting sqref="Z70:Z74">
    <cfRule type="beginsWith" dxfId="2758" priority="2751" operator="beginsWith" text="S">
      <formula>LEFT(Z70,LEN("S"))="S"</formula>
    </cfRule>
    <cfRule type="containsText" dxfId="2757" priority="2752" operator="containsText" text="D">
      <formula>NOT(ISERROR(SEARCH("D",Z70)))</formula>
    </cfRule>
    <cfRule type="cellIs" dxfId="2756" priority="2753" operator="equal">
      <formula>1</formula>
    </cfRule>
  </conditionalFormatting>
  <conditionalFormatting sqref="Z70:Z74">
    <cfRule type="expression" dxfId="2755" priority="2754">
      <formula>$E70="sob"</formula>
    </cfRule>
    <cfRule type="expression" dxfId="2754" priority="2755">
      <formula>$E70="nie"</formula>
    </cfRule>
  </conditionalFormatting>
  <conditionalFormatting sqref="Z70:Z74">
    <cfRule type="timePeriod" dxfId="2753" priority="2750" timePeriod="today">
      <formula>FLOOR(Z70,1)=TODAY()</formula>
    </cfRule>
  </conditionalFormatting>
  <conditionalFormatting sqref="Z70:Z74">
    <cfRule type="cellIs" dxfId="2752" priority="2749" operator="equal">
      <formula>2</formula>
    </cfRule>
  </conditionalFormatting>
  <conditionalFormatting sqref="Z70:Z74">
    <cfRule type="cellIs" dxfId="2751" priority="2748" operator="equal">
      <formula>3</formula>
    </cfRule>
  </conditionalFormatting>
  <conditionalFormatting sqref="K92">
    <cfRule type="beginsWith" dxfId="2750" priority="2743" operator="beginsWith" text="S">
      <formula>LEFT(K92,LEN("S"))="S"</formula>
    </cfRule>
    <cfRule type="containsText" dxfId="2749" priority="2744" operator="containsText" text="D">
      <formula>NOT(ISERROR(SEARCH("D",K92)))</formula>
    </cfRule>
    <cfRule type="cellIs" dxfId="2748" priority="2745" operator="equal">
      <formula>1</formula>
    </cfRule>
  </conditionalFormatting>
  <conditionalFormatting sqref="K92">
    <cfRule type="expression" dxfId="2747" priority="2746">
      <formula>$E92="sob"</formula>
    </cfRule>
    <cfRule type="expression" dxfId="2746" priority="2747">
      <formula>$E92="nie"</formula>
    </cfRule>
  </conditionalFormatting>
  <conditionalFormatting sqref="K92">
    <cfRule type="timePeriod" dxfId="2745" priority="2742" timePeriod="today">
      <formula>FLOOR(K92,1)=TODAY()</formula>
    </cfRule>
  </conditionalFormatting>
  <conditionalFormatting sqref="K92">
    <cfRule type="cellIs" dxfId="2744" priority="2741" operator="equal">
      <formula>2</formula>
    </cfRule>
  </conditionalFormatting>
  <conditionalFormatting sqref="K92">
    <cfRule type="cellIs" dxfId="2743" priority="2740" operator="equal">
      <formula>3</formula>
    </cfRule>
  </conditionalFormatting>
  <conditionalFormatting sqref="K93">
    <cfRule type="beginsWith" dxfId="2742" priority="2735" operator="beginsWith" text="S">
      <formula>LEFT(K93,LEN("S"))="S"</formula>
    </cfRule>
    <cfRule type="containsText" dxfId="2741" priority="2736" operator="containsText" text="D">
      <formula>NOT(ISERROR(SEARCH("D",K93)))</formula>
    </cfRule>
    <cfRule type="cellIs" dxfId="2740" priority="2737" operator="equal">
      <formula>1</formula>
    </cfRule>
  </conditionalFormatting>
  <conditionalFormatting sqref="K93">
    <cfRule type="expression" dxfId="2739" priority="2738">
      <formula>$E93="sob"</formula>
    </cfRule>
    <cfRule type="expression" dxfId="2738" priority="2739">
      <formula>$E93="nie"</formula>
    </cfRule>
  </conditionalFormatting>
  <conditionalFormatting sqref="K93">
    <cfRule type="timePeriod" dxfId="2737" priority="2734" timePeriod="today">
      <formula>FLOOR(K93,1)=TODAY()</formula>
    </cfRule>
  </conditionalFormatting>
  <conditionalFormatting sqref="K93">
    <cfRule type="cellIs" dxfId="2736" priority="2733" operator="equal">
      <formula>2</formula>
    </cfRule>
  </conditionalFormatting>
  <conditionalFormatting sqref="K93">
    <cfRule type="cellIs" dxfId="2735" priority="2732" operator="equal">
      <formula>3</formula>
    </cfRule>
  </conditionalFormatting>
  <conditionalFormatting sqref="K94">
    <cfRule type="beginsWith" dxfId="2734" priority="2727" operator="beginsWith" text="S">
      <formula>LEFT(K94,LEN("S"))="S"</formula>
    </cfRule>
    <cfRule type="containsText" dxfId="2733" priority="2728" operator="containsText" text="D">
      <formula>NOT(ISERROR(SEARCH("D",K94)))</formula>
    </cfRule>
    <cfRule type="cellIs" dxfId="2732" priority="2729" operator="equal">
      <formula>1</formula>
    </cfRule>
  </conditionalFormatting>
  <conditionalFormatting sqref="K94">
    <cfRule type="expression" dxfId="2731" priority="2730">
      <formula>$E94="sob"</formula>
    </cfRule>
    <cfRule type="expression" dxfId="2730" priority="2731">
      <formula>$E94="nie"</formula>
    </cfRule>
  </conditionalFormatting>
  <conditionalFormatting sqref="K94">
    <cfRule type="timePeriod" dxfId="2729" priority="2726" timePeriod="today">
      <formula>FLOOR(K94,1)=TODAY()</formula>
    </cfRule>
  </conditionalFormatting>
  <conditionalFormatting sqref="K94">
    <cfRule type="cellIs" dxfId="2728" priority="2725" operator="equal">
      <formula>2</formula>
    </cfRule>
  </conditionalFormatting>
  <conditionalFormatting sqref="K94">
    <cfRule type="cellIs" dxfId="2727" priority="2724" operator="equal">
      <formula>3</formula>
    </cfRule>
  </conditionalFormatting>
  <conditionalFormatting sqref="K95">
    <cfRule type="beginsWith" dxfId="2726" priority="2719" operator="beginsWith" text="S">
      <formula>LEFT(K95,LEN("S"))="S"</formula>
    </cfRule>
    <cfRule type="containsText" dxfId="2725" priority="2720" operator="containsText" text="D">
      <formula>NOT(ISERROR(SEARCH("D",K95)))</formula>
    </cfRule>
    <cfRule type="cellIs" dxfId="2724" priority="2721" operator="equal">
      <formula>1</formula>
    </cfRule>
  </conditionalFormatting>
  <conditionalFormatting sqref="K95">
    <cfRule type="expression" dxfId="2723" priority="2722">
      <formula>$E95="sob"</formula>
    </cfRule>
    <cfRule type="expression" dxfId="2722" priority="2723">
      <formula>$E95="nie"</formula>
    </cfRule>
  </conditionalFormatting>
  <conditionalFormatting sqref="K95">
    <cfRule type="timePeriod" dxfId="2721" priority="2718" timePeriod="today">
      <formula>FLOOR(K95,1)=TODAY()</formula>
    </cfRule>
  </conditionalFormatting>
  <conditionalFormatting sqref="K95">
    <cfRule type="cellIs" dxfId="2720" priority="2717" operator="equal">
      <formula>2</formula>
    </cfRule>
  </conditionalFormatting>
  <conditionalFormatting sqref="K95">
    <cfRule type="cellIs" dxfId="2719" priority="2716" operator="equal">
      <formula>3</formula>
    </cfRule>
  </conditionalFormatting>
  <conditionalFormatting sqref="AA94:AB94">
    <cfRule type="beginsWith" dxfId="2718" priority="2711" operator="beginsWith" text="S">
      <formula>LEFT(AA94,LEN("S"))="S"</formula>
    </cfRule>
    <cfRule type="containsText" dxfId="2717" priority="2712" operator="containsText" text="D">
      <formula>NOT(ISERROR(SEARCH("D",AA94)))</formula>
    </cfRule>
    <cfRule type="cellIs" dxfId="2716" priority="2713" operator="equal">
      <formula>1</formula>
    </cfRule>
  </conditionalFormatting>
  <conditionalFormatting sqref="AA94:AB94">
    <cfRule type="expression" dxfId="2715" priority="2714">
      <formula>$E94="sob"</formula>
    </cfRule>
    <cfRule type="expression" dxfId="2714" priority="2715">
      <formula>$E94="nie"</formula>
    </cfRule>
  </conditionalFormatting>
  <conditionalFormatting sqref="AA94:AB94">
    <cfRule type="timePeriod" dxfId="2713" priority="2710" timePeriod="today">
      <formula>FLOOR(AA94,1)=TODAY()</formula>
    </cfRule>
  </conditionalFormatting>
  <conditionalFormatting sqref="AA94:AB94">
    <cfRule type="cellIs" dxfId="2712" priority="2709" operator="equal">
      <formula>2</formula>
    </cfRule>
  </conditionalFormatting>
  <conditionalFormatting sqref="AA94:AB94">
    <cfRule type="cellIs" dxfId="2711" priority="2708" operator="equal">
      <formula>3</formula>
    </cfRule>
  </conditionalFormatting>
  <conditionalFormatting sqref="AA95:AB95">
    <cfRule type="beginsWith" dxfId="2710" priority="2703" operator="beginsWith" text="S">
      <formula>LEFT(AA95,LEN("S"))="S"</formula>
    </cfRule>
    <cfRule type="containsText" dxfId="2709" priority="2704" operator="containsText" text="D">
      <formula>NOT(ISERROR(SEARCH("D",AA95)))</formula>
    </cfRule>
    <cfRule type="cellIs" dxfId="2708" priority="2705" operator="equal">
      <formula>1</formula>
    </cfRule>
  </conditionalFormatting>
  <conditionalFormatting sqref="AA95:AB95">
    <cfRule type="expression" dxfId="2707" priority="2706">
      <formula>$E95="sob"</formula>
    </cfRule>
    <cfRule type="expression" dxfId="2706" priority="2707">
      <formula>$E95="nie"</formula>
    </cfRule>
  </conditionalFormatting>
  <conditionalFormatting sqref="AA95:AB95">
    <cfRule type="timePeriod" dxfId="2705" priority="2702" timePeriod="today">
      <formula>FLOOR(AA95,1)=TODAY()</formula>
    </cfRule>
  </conditionalFormatting>
  <conditionalFormatting sqref="AA95:AB95">
    <cfRule type="cellIs" dxfId="2704" priority="2701" operator="equal">
      <formula>2</formula>
    </cfRule>
  </conditionalFormatting>
  <conditionalFormatting sqref="AA95:AB95">
    <cfRule type="cellIs" dxfId="2703" priority="2700" operator="equal">
      <formula>3</formula>
    </cfRule>
  </conditionalFormatting>
  <conditionalFormatting sqref="Y94">
    <cfRule type="beginsWith" dxfId="2702" priority="2695" operator="beginsWith" text="S">
      <formula>LEFT(Y94,LEN("S"))="S"</formula>
    </cfRule>
    <cfRule type="containsText" dxfId="2701" priority="2696" operator="containsText" text="D">
      <formula>NOT(ISERROR(SEARCH("D",Y94)))</formula>
    </cfRule>
    <cfRule type="cellIs" dxfId="2700" priority="2697" operator="equal">
      <formula>1</formula>
    </cfRule>
  </conditionalFormatting>
  <conditionalFormatting sqref="Y94">
    <cfRule type="expression" dxfId="2699" priority="2698">
      <formula>$E94="sob"</formula>
    </cfRule>
    <cfRule type="expression" dxfId="2698" priority="2699">
      <formula>$E94="nie"</formula>
    </cfRule>
  </conditionalFormatting>
  <conditionalFormatting sqref="Y94">
    <cfRule type="timePeriod" dxfId="2697" priority="2694" timePeriod="today">
      <formula>FLOOR(Y94,1)=TODAY()</formula>
    </cfRule>
  </conditionalFormatting>
  <conditionalFormatting sqref="Y94">
    <cfRule type="cellIs" dxfId="2696" priority="2693" operator="equal">
      <formula>2</formula>
    </cfRule>
  </conditionalFormatting>
  <conditionalFormatting sqref="Y94">
    <cfRule type="cellIs" dxfId="2695" priority="2692" operator="equal">
      <formula>3</formula>
    </cfRule>
  </conditionalFormatting>
  <conditionalFormatting sqref="Y95">
    <cfRule type="beginsWith" dxfId="2694" priority="2687" operator="beginsWith" text="S">
      <formula>LEFT(Y95,LEN("S"))="S"</formula>
    </cfRule>
    <cfRule type="containsText" dxfId="2693" priority="2688" operator="containsText" text="D">
      <formula>NOT(ISERROR(SEARCH("D",Y95)))</formula>
    </cfRule>
    <cfRule type="cellIs" dxfId="2692" priority="2689" operator="equal">
      <formula>1</formula>
    </cfRule>
  </conditionalFormatting>
  <conditionalFormatting sqref="Y95">
    <cfRule type="expression" dxfId="2691" priority="2690">
      <formula>$E95="sob"</formula>
    </cfRule>
    <cfRule type="expression" dxfId="2690" priority="2691">
      <formula>$E95="nie"</formula>
    </cfRule>
  </conditionalFormatting>
  <conditionalFormatting sqref="Y95">
    <cfRule type="timePeriod" dxfId="2689" priority="2686" timePeriod="today">
      <formula>FLOOR(Y95,1)=TODAY()</formula>
    </cfRule>
  </conditionalFormatting>
  <conditionalFormatting sqref="Y95">
    <cfRule type="cellIs" dxfId="2688" priority="2685" operator="equal">
      <formula>2</formula>
    </cfRule>
  </conditionalFormatting>
  <conditionalFormatting sqref="Y95">
    <cfRule type="cellIs" dxfId="2687" priority="2684" operator="equal">
      <formula>3</formula>
    </cfRule>
  </conditionalFormatting>
  <conditionalFormatting sqref="Y99">
    <cfRule type="beginsWith" dxfId="2686" priority="2679" operator="beginsWith" text="S">
      <formula>LEFT(Y99,LEN("S"))="S"</formula>
    </cfRule>
    <cfRule type="containsText" dxfId="2685" priority="2680" operator="containsText" text="D">
      <formula>NOT(ISERROR(SEARCH("D",Y99)))</formula>
    </cfRule>
    <cfRule type="cellIs" dxfId="2684" priority="2681" operator="equal">
      <formula>1</formula>
    </cfRule>
  </conditionalFormatting>
  <conditionalFormatting sqref="Y99">
    <cfRule type="expression" dxfId="2683" priority="2682">
      <formula>$E99="sob"</formula>
    </cfRule>
    <cfRule type="expression" dxfId="2682" priority="2683">
      <formula>$E99="nie"</formula>
    </cfRule>
  </conditionalFormatting>
  <conditionalFormatting sqref="Y99">
    <cfRule type="timePeriod" dxfId="2681" priority="2678" timePeriod="today">
      <formula>FLOOR(Y99,1)=TODAY()</formula>
    </cfRule>
  </conditionalFormatting>
  <conditionalFormatting sqref="Y99">
    <cfRule type="cellIs" dxfId="2680" priority="2677" operator="equal">
      <formula>2</formula>
    </cfRule>
  </conditionalFormatting>
  <conditionalFormatting sqref="Y99">
    <cfRule type="cellIs" dxfId="2679" priority="2676" operator="equal">
      <formula>3</formula>
    </cfRule>
  </conditionalFormatting>
  <conditionalFormatting sqref="Y100">
    <cfRule type="beginsWith" dxfId="2678" priority="2671" operator="beginsWith" text="S">
      <formula>LEFT(Y100,LEN("S"))="S"</formula>
    </cfRule>
    <cfRule type="containsText" dxfId="2677" priority="2672" operator="containsText" text="D">
      <formula>NOT(ISERROR(SEARCH("D",Y100)))</formula>
    </cfRule>
    <cfRule type="cellIs" dxfId="2676" priority="2673" operator="equal">
      <formula>1</formula>
    </cfRule>
  </conditionalFormatting>
  <conditionalFormatting sqref="Y100">
    <cfRule type="expression" dxfId="2675" priority="2674">
      <formula>$E100="sob"</formula>
    </cfRule>
    <cfRule type="expression" dxfId="2674" priority="2675">
      <formula>$E100="nie"</formula>
    </cfRule>
  </conditionalFormatting>
  <conditionalFormatting sqref="Y100">
    <cfRule type="timePeriod" dxfId="2673" priority="2670" timePeriod="today">
      <formula>FLOOR(Y100,1)=TODAY()</formula>
    </cfRule>
  </conditionalFormatting>
  <conditionalFormatting sqref="Y100">
    <cfRule type="cellIs" dxfId="2672" priority="2669" operator="equal">
      <formula>2</formula>
    </cfRule>
  </conditionalFormatting>
  <conditionalFormatting sqref="Y100">
    <cfRule type="cellIs" dxfId="2671" priority="2668" operator="equal">
      <formula>3</formula>
    </cfRule>
  </conditionalFormatting>
  <conditionalFormatting sqref="Y101">
    <cfRule type="beginsWith" dxfId="2670" priority="2663" operator="beginsWith" text="S">
      <formula>LEFT(Y101,LEN("S"))="S"</formula>
    </cfRule>
    <cfRule type="containsText" dxfId="2669" priority="2664" operator="containsText" text="D">
      <formula>NOT(ISERROR(SEARCH("D",Y101)))</formula>
    </cfRule>
    <cfRule type="cellIs" dxfId="2668" priority="2665" operator="equal">
      <formula>1</formula>
    </cfRule>
  </conditionalFormatting>
  <conditionalFormatting sqref="Y101">
    <cfRule type="expression" dxfId="2667" priority="2666">
      <formula>$E101="sob"</formula>
    </cfRule>
    <cfRule type="expression" dxfId="2666" priority="2667">
      <formula>$E101="nie"</formula>
    </cfRule>
  </conditionalFormatting>
  <conditionalFormatting sqref="Y101">
    <cfRule type="timePeriod" dxfId="2665" priority="2662" timePeriod="today">
      <formula>FLOOR(Y101,1)=TODAY()</formula>
    </cfRule>
  </conditionalFormatting>
  <conditionalFormatting sqref="Y101">
    <cfRule type="cellIs" dxfId="2664" priority="2661" operator="equal">
      <formula>2</formula>
    </cfRule>
  </conditionalFormatting>
  <conditionalFormatting sqref="Y101">
    <cfRule type="cellIs" dxfId="2663" priority="2660" operator="equal">
      <formula>3</formula>
    </cfRule>
  </conditionalFormatting>
  <conditionalFormatting sqref="Y102">
    <cfRule type="beginsWith" dxfId="2662" priority="2655" operator="beginsWith" text="S">
      <formula>LEFT(Y102,LEN("S"))="S"</formula>
    </cfRule>
    <cfRule type="containsText" dxfId="2661" priority="2656" operator="containsText" text="D">
      <formula>NOT(ISERROR(SEARCH("D",Y102)))</formula>
    </cfRule>
    <cfRule type="cellIs" dxfId="2660" priority="2657" operator="equal">
      <formula>1</formula>
    </cfRule>
  </conditionalFormatting>
  <conditionalFormatting sqref="Y102">
    <cfRule type="expression" dxfId="2659" priority="2658">
      <formula>$E102="sob"</formula>
    </cfRule>
    <cfRule type="expression" dxfId="2658" priority="2659">
      <formula>$E102="nie"</formula>
    </cfRule>
  </conditionalFormatting>
  <conditionalFormatting sqref="Y102">
    <cfRule type="timePeriod" dxfId="2657" priority="2654" timePeriod="today">
      <formula>FLOOR(Y102,1)=TODAY()</formula>
    </cfRule>
  </conditionalFormatting>
  <conditionalFormatting sqref="Y102">
    <cfRule type="cellIs" dxfId="2656" priority="2653" operator="equal">
      <formula>2</formula>
    </cfRule>
  </conditionalFormatting>
  <conditionalFormatting sqref="Y102">
    <cfRule type="cellIs" dxfId="2655" priority="2652" operator="equal">
      <formula>3</formula>
    </cfRule>
  </conditionalFormatting>
  <conditionalFormatting sqref="Y105">
    <cfRule type="beginsWith" dxfId="2654" priority="2647" operator="beginsWith" text="S">
      <formula>LEFT(Y105,LEN("S"))="S"</formula>
    </cfRule>
    <cfRule type="containsText" dxfId="2653" priority="2648" operator="containsText" text="D">
      <formula>NOT(ISERROR(SEARCH("D",Y105)))</formula>
    </cfRule>
    <cfRule type="cellIs" dxfId="2652" priority="2649" operator="equal">
      <formula>1</formula>
    </cfRule>
  </conditionalFormatting>
  <conditionalFormatting sqref="Y105">
    <cfRule type="expression" dxfId="2651" priority="2650">
      <formula>$E105="sob"</formula>
    </cfRule>
    <cfRule type="expression" dxfId="2650" priority="2651">
      <formula>$E105="nie"</formula>
    </cfRule>
  </conditionalFormatting>
  <conditionalFormatting sqref="Y105">
    <cfRule type="timePeriod" dxfId="2649" priority="2646" timePeriod="today">
      <formula>FLOOR(Y105,1)=TODAY()</formula>
    </cfRule>
  </conditionalFormatting>
  <conditionalFormatting sqref="Y105">
    <cfRule type="cellIs" dxfId="2648" priority="2645" operator="equal">
      <formula>2</formula>
    </cfRule>
  </conditionalFormatting>
  <conditionalFormatting sqref="Y105">
    <cfRule type="cellIs" dxfId="2647" priority="2644" operator="equal">
      <formula>3</formula>
    </cfRule>
  </conditionalFormatting>
  <conditionalFormatting sqref="Y106">
    <cfRule type="beginsWith" dxfId="2646" priority="2639" operator="beginsWith" text="S">
      <formula>LEFT(Y106,LEN("S"))="S"</formula>
    </cfRule>
    <cfRule type="containsText" dxfId="2645" priority="2640" operator="containsText" text="D">
      <formula>NOT(ISERROR(SEARCH("D",Y106)))</formula>
    </cfRule>
    <cfRule type="cellIs" dxfId="2644" priority="2641" operator="equal">
      <formula>1</formula>
    </cfRule>
  </conditionalFormatting>
  <conditionalFormatting sqref="Y106">
    <cfRule type="expression" dxfId="2643" priority="2642">
      <formula>$E106="sob"</formula>
    </cfRule>
    <cfRule type="expression" dxfId="2642" priority="2643">
      <formula>$E106="nie"</formula>
    </cfRule>
  </conditionalFormatting>
  <conditionalFormatting sqref="Y106">
    <cfRule type="timePeriod" dxfId="2641" priority="2638" timePeriod="today">
      <formula>FLOOR(Y106,1)=TODAY()</formula>
    </cfRule>
  </conditionalFormatting>
  <conditionalFormatting sqref="Y106">
    <cfRule type="cellIs" dxfId="2640" priority="2637" operator="equal">
      <formula>2</formula>
    </cfRule>
  </conditionalFormatting>
  <conditionalFormatting sqref="Y106">
    <cfRule type="cellIs" dxfId="2639" priority="2636" operator="equal">
      <formula>3</formula>
    </cfRule>
  </conditionalFormatting>
  <conditionalFormatting sqref="Y107">
    <cfRule type="beginsWith" dxfId="2638" priority="2631" operator="beginsWith" text="S">
      <formula>LEFT(Y107,LEN("S"))="S"</formula>
    </cfRule>
    <cfRule type="containsText" dxfId="2637" priority="2632" operator="containsText" text="D">
      <formula>NOT(ISERROR(SEARCH("D",Y107)))</formula>
    </cfRule>
    <cfRule type="cellIs" dxfId="2636" priority="2633" operator="equal">
      <formula>1</formula>
    </cfRule>
  </conditionalFormatting>
  <conditionalFormatting sqref="Y107">
    <cfRule type="expression" dxfId="2635" priority="2634">
      <formula>$E107="sob"</formula>
    </cfRule>
    <cfRule type="expression" dxfId="2634" priority="2635">
      <formula>$E107="nie"</formula>
    </cfRule>
  </conditionalFormatting>
  <conditionalFormatting sqref="Y107">
    <cfRule type="timePeriod" dxfId="2633" priority="2630" timePeriod="today">
      <formula>FLOOR(Y107,1)=TODAY()</formula>
    </cfRule>
  </conditionalFormatting>
  <conditionalFormatting sqref="Y107">
    <cfRule type="cellIs" dxfId="2632" priority="2629" operator="equal">
      <formula>2</formula>
    </cfRule>
  </conditionalFormatting>
  <conditionalFormatting sqref="Y107">
    <cfRule type="cellIs" dxfId="2631" priority="2628" operator="equal">
      <formula>3</formula>
    </cfRule>
  </conditionalFormatting>
  <conditionalFormatting sqref="Y108">
    <cfRule type="beginsWith" dxfId="2630" priority="2623" operator="beginsWith" text="S">
      <formula>LEFT(Y108,LEN("S"))="S"</formula>
    </cfRule>
    <cfRule type="containsText" dxfId="2629" priority="2624" operator="containsText" text="D">
      <formula>NOT(ISERROR(SEARCH("D",Y108)))</formula>
    </cfRule>
    <cfRule type="cellIs" dxfId="2628" priority="2625" operator="equal">
      <formula>1</formula>
    </cfRule>
  </conditionalFormatting>
  <conditionalFormatting sqref="Y108">
    <cfRule type="expression" dxfId="2627" priority="2626">
      <formula>$E108="sob"</formula>
    </cfRule>
    <cfRule type="expression" dxfId="2626" priority="2627">
      <formula>$E108="nie"</formula>
    </cfRule>
  </conditionalFormatting>
  <conditionalFormatting sqref="Y108">
    <cfRule type="timePeriod" dxfId="2625" priority="2622" timePeriod="today">
      <formula>FLOOR(Y108,1)=TODAY()</formula>
    </cfRule>
  </conditionalFormatting>
  <conditionalFormatting sqref="Y108">
    <cfRule type="cellIs" dxfId="2624" priority="2621" operator="equal">
      <formula>2</formula>
    </cfRule>
  </conditionalFormatting>
  <conditionalFormatting sqref="Y108">
    <cfRule type="cellIs" dxfId="2623" priority="2620" operator="equal">
      <formula>3</formula>
    </cfRule>
  </conditionalFormatting>
  <conditionalFormatting sqref="Y109">
    <cfRule type="beginsWith" dxfId="2622" priority="2615" operator="beginsWith" text="S">
      <formula>LEFT(Y109,LEN("S"))="S"</formula>
    </cfRule>
    <cfRule type="containsText" dxfId="2621" priority="2616" operator="containsText" text="D">
      <formula>NOT(ISERROR(SEARCH("D",Y109)))</formula>
    </cfRule>
    <cfRule type="cellIs" dxfId="2620" priority="2617" operator="equal">
      <formula>1</formula>
    </cfRule>
  </conditionalFormatting>
  <conditionalFormatting sqref="Y109">
    <cfRule type="expression" dxfId="2619" priority="2618">
      <formula>$E109="sob"</formula>
    </cfRule>
    <cfRule type="expression" dxfId="2618" priority="2619">
      <formula>$E109="nie"</formula>
    </cfRule>
  </conditionalFormatting>
  <conditionalFormatting sqref="Y109">
    <cfRule type="timePeriod" dxfId="2617" priority="2614" timePeriod="today">
      <formula>FLOOR(Y109,1)=TODAY()</formula>
    </cfRule>
  </conditionalFormatting>
  <conditionalFormatting sqref="Y109">
    <cfRule type="cellIs" dxfId="2616" priority="2613" operator="equal">
      <formula>2</formula>
    </cfRule>
  </conditionalFormatting>
  <conditionalFormatting sqref="Y109">
    <cfRule type="cellIs" dxfId="2615" priority="2612" operator="equal">
      <formula>3</formula>
    </cfRule>
  </conditionalFormatting>
  <conditionalFormatting sqref="Y112">
    <cfRule type="beginsWith" dxfId="2614" priority="2607" operator="beginsWith" text="S">
      <formula>LEFT(Y112,LEN("S"))="S"</formula>
    </cfRule>
    <cfRule type="containsText" dxfId="2613" priority="2608" operator="containsText" text="D">
      <formula>NOT(ISERROR(SEARCH("D",Y112)))</formula>
    </cfRule>
    <cfRule type="cellIs" dxfId="2612" priority="2609" operator="equal">
      <formula>1</formula>
    </cfRule>
  </conditionalFormatting>
  <conditionalFormatting sqref="Y112">
    <cfRule type="expression" dxfId="2611" priority="2610">
      <formula>$E112="sob"</formula>
    </cfRule>
    <cfRule type="expression" dxfId="2610" priority="2611">
      <formula>$E112="nie"</formula>
    </cfRule>
  </conditionalFormatting>
  <conditionalFormatting sqref="Y112">
    <cfRule type="timePeriod" dxfId="2609" priority="2606" timePeriod="today">
      <formula>FLOOR(Y112,1)=TODAY()</formula>
    </cfRule>
  </conditionalFormatting>
  <conditionalFormatting sqref="Y112">
    <cfRule type="cellIs" dxfId="2608" priority="2605" operator="equal">
      <formula>2</formula>
    </cfRule>
  </conditionalFormatting>
  <conditionalFormatting sqref="Y112">
    <cfRule type="cellIs" dxfId="2607" priority="2604" operator="equal">
      <formula>3</formula>
    </cfRule>
  </conditionalFormatting>
  <conditionalFormatting sqref="Y113">
    <cfRule type="beginsWith" dxfId="2606" priority="2599" operator="beginsWith" text="S">
      <formula>LEFT(Y113,LEN("S"))="S"</formula>
    </cfRule>
    <cfRule type="containsText" dxfId="2605" priority="2600" operator="containsText" text="D">
      <formula>NOT(ISERROR(SEARCH("D",Y113)))</formula>
    </cfRule>
    <cfRule type="cellIs" dxfId="2604" priority="2601" operator="equal">
      <formula>1</formula>
    </cfRule>
  </conditionalFormatting>
  <conditionalFormatting sqref="Y113">
    <cfRule type="expression" dxfId="2603" priority="2602">
      <formula>$E113="sob"</formula>
    </cfRule>
    <cfRule type="expression" dxfId="2602" priority="2603">
      <formula>$E113="nie"</formula>
    </cfRule>
  </conditionalFormatting>
  <conditionalFormatting sqref="Y113">
    <cfRule type="timePeriod" dxfId="2601" priority="2598" timePeriod="today">
      <formula>FLOOR(Y113,1)=TODAY()</formula>
    </cfRule>
  </conditionalFormatting>
  <conditionalFormatting sqref="Y113">
    <cfRule type="cellIs" dxfId="2600" priority="2597" operator="equal">
      <formula>2</formula>
    </cfRule>
  </conditionalFormatting>
  <conditionalFormatting sqref="Y113">
    <cfRule type="cellIs" dxfId="2599" priority="2596" operator="equal">
      <formula>3</formula>
    </cfRule>
  </conditionalFormatting>
  <conditionalFormatting sqref="Y114">
    <cfRule type="beginsWith" dxfId="2598" priority="2591" operator="beginsWith" text="S">
      <formula>LEFT(Y114,LEN("S"))="S"</formula>
    </cfRule>
    <cfRule type="containsText" dxfId="2597" priority="2592" operator="containsText" text="D">
      <formula>NOT(ISERROR(SEARCH("D",Y114)))</formula>
    </cfRule>
    <cfRule type="cellIs" dxfId="2596" priority="2593" operator="equal">
      <formula>1</formula>
    </cfRule>
  </conditionalFormatting>
  <conditionalFormatting sqref="Y114">
    <cfRule type="expression" dxfId="2595" priority="2594">
      <formula>$E114="sob"</formula>
    </cfRule>
    <cfRule type="expression" dxfId="2594" priority="2595">
      <formula>$E114="nie"</formula>
    </cfRule>
  </conditionalFormatting>
  <conditionalFormatting sqref="Y114">
    <cfRule type="timePeriod" dxfId="2593" priority="2590" timePeriod="today">
      <formula>FLOOR(Y114,1)=TODAY()</formula>
    </cfRule>
  </conditionalFormatting>
  <conditionalFormatting sqref="Y114">
    <cfRule type="cellIs" dxfId="2592" priority="2589" operator="equal">
      <formula>2</formula>
    </cfRule>
  </conditionalFormatting>
  <conditionalFormatting sqref="Y114">
    <cfRule type="cellIs" dxfId="2591" priority="2588" operator="equal">
      <formula>3</formula>
    </cfRule>
  </conditionalFormatting>
  <conditionalFormatting sqref="Y115">
    <cfRule type="beginsWith" dxfId="2590" priority="2583" operator="beginsWith" text="S">
      <formula>LEFT(Y115,LEN("S"))="S"</formula>
    </cfRule>
    <cfRule type="containsText" dxfId="2589" priority="2584" operator="containsText" text="D">
      <formula>NOT(ISERROR(SEARCH("D",Y115)))</formula>
    </cfRule>
    <cfRule type="cellIs" dxfId="2588" priority="2585" operator="equal">
      <formula>1</formula>
    </cfRule>
  </conditionalFormatting>
  <conditionalFormatting sqref="Y115">
    <cfRule type="expression" dxfId="2587" priority="2586">
      <formula>$E115="sob"</formula>
    </cfRule>
    <cfRule type="expression" dxfId="2586" priority="2587">
      <formula>$E115="nie"</formula>
    </cfRule>
  </conditionalFormatting>
  <conditionalFormatting sqref="Y115">
    <cfRule type="timePeriod" dxfId="2585" priority="2582" timePeriod="today">
      <formula>FLOOR(Y115,1)=TODAY()</formula>
    </cfRule>
  </conditionalFormatting>
  <conditionalFormatting sqref="Y115">
    <cfRule type="cellIs" dxfId="2584" priority="2581" operator="equal">
      <formula>2</formula>
    </cfRule>
  </conditionalFormatting>
  <conditionalFormatting sqref="Y115">
    <cfRule type="cellIs" dxfId="2583" priority="2580" operator="equal">
      <formula>3</formula>
    </cfRule>
  </conditionalFormatting>
  <conditionalFormatting sqref="Y116">
    <cfRule type="beginsWith" dxfId="2582" priority="2575" operator="beginsWith" text="S">
      <formula>LEFT(Y116,LEN("S"))="S"</formula>
    </cfRule>
    <cfRule type="containsText" dxfId="2581" priority="2576" operator="containsText" text="D">
      <formula>NOT(ISERROR(SEARCH("D",Y116)))</formula>
    </cfRule>
    <cfRule type="cellIs" dxfId="2580" priority="2577" operator="equal">
      <formula>1</formula>
    </cfRule>
  </conditionalFormatting>
  <conditionalFormatting sqref="Y116">
    <cfRule type="expression" dxfId="2579" priority="2578">
      <formula>$E116="sob"</formula>
    </cfRule>
    <cfRule type="expression" dxfId="2578" priority="2579">
      <formula>$E116="nie"</formula>
    </cfRule>
  </conditionalFormatting>
  <conditionalFormatting sqref="Y116">
    <cfRule type="timePeriod" dxfId="2577" priority="2574" timePeriod="today">
      <formula>FLOOR(Y116,1)=TODAY()</formula>
    </cfRule>
  </conditionalFormatting>
  <conditionalFormatting sqref="Y116">
    <cfRule type="cellIs" dxfId="2576" priority="2573" operator="equal">
      <formula>2</formula>
    </cfRule>
  </conditionalFormatting>
  <conditionalFormatting sqref="Y116">
    <cfRule type="cellIs" dxfId="2575" priority="2572" operator="equal">
      <formula>3</formula>
    </cfRule>
  </conditionalFormatting>
  <conditionalFormatting sqref="Y119">
    <cfRule type="beginsWith" dxfId="2574" priority="2567" operator="beginsWith" text="S">
      <formula>LEFT(Y119,LEN("S"))="S"</formula>
    </cfRule>
    <cfRule type="containsText" dxfId="2573" priority="2568" operator="containsText" text="D">
      <formula>NOT(ISERROR(SEARCH("D",Y119)))</formula>
    </cfRule>
    <cfRule type="cellIs" dxfId="2572" priority="2569" operator="equal">
      <formula>1</formula>
    </cfRule>
  </conditionalFormatting>
  <conditionalFormatting sqref="Y119">
    <cfRule type="expression" dxfId="2571" priority="2570">
      <formula>$E119="sob"</formula>
    </cfRule>
    <cfRule type="expression" dxfId="2570" priority="2571">
      <formula>$E119="nie"</formula>
    </cfRule>
  </conditionalFormatting>
  <conditionalFormatting sqref="Y119">
    <cfRule type="timePeriod" dxfId="2569" priority="2566" timePeriod="today">
      <formula>FLOOR(Y119,1)=TODAY()</formula>
    </cfRule>
  </conditionalFormatting>
  <conditionalFormatting sqref="Y119">
    <cfRule type="cellIs" dxfId="2568" priority="2565" operator="equal">
      <formula>2</formula>
    </cfRule>
  </conditionalFormatting>
  <conditionalFormatting sqref="Y119">
    <cfRule type="cellIs" dxfId="2567" priority="2564" operator="equal">
      <formula>3</formula>
    </cfRule>
  </conditionalFormatting>
  <conditionalFormatting sqref="Y120">
    <cfRule type="beginsWith" dxfId="2566" priority="2559" operator="beginsWith" text="S">
      <formula>LEFT(Y120,LEN("S"))="S"</formula>
    </cfRule>
    <cfRule type="containsText" dxfId="2565" priority="2560" operator="containsText" text="D">
      <formula>NOT(ISERROR(SEARCH("D",Y120)))</formula>
    </cfRule>
    <cfRule type="cellIs" dxfId="2564" priority="2561" operator="equal">
      <formula>1</formula>
    </cfRule>
  </conditionalFormatting>
  <conditionalFormatting sqref="Y120">
    <cfRule type="expression" dxfId="2563" priority="2562">
      <formula>$E120="sob"</formula>
    </cfRule>
    <cfRule type="expression" dxfId="2562" priority="2563">
      <formula>$E120="nie"</formula>
    </cfRule>
  </conditionalFormatting>
  <conditionalFormatting sqref="Y120">
    <cfRule type="timePeriod" dxfId="2561" priority="2558" timePeriod="today">
      <formula>FLOOR(Y120,1)=TODAY()</formula>
    </cfRule>
  </conditionalFormatting>
  <conditionalFormatting sqref="Y120">
    <cfRule type="cellIs" dxfId="2560" priority="2557" operator="equal">
      <formula>2</formula>
    </cfRule>
  </conditionalFormatting>
  <conditionalFormatting sqref="Y120">
    <cfRule type="cellIs" dxfId="2559" priority="2556" operator="equal">
      <formula>3</formula>
    </cfRule>
  </conditionalFormatting>
  <conditionalFormatting sqref="Y121">
    <cfRule type="beginsWith" dxfId="2558" priority="2551" operator="beginsWith" text="S">
      <formula>LEFT(Y121,LEN("S"))="S"</formula>
    </cfRule>
    <cfRule type="containsText" dxfId="2557" priority="2552" operator="containsText" text="D">
      <formula>NOT(ISERROR(SEARCH("D",Y121)))</formula>
    </cfRule>
    <cfRule type="cellIs" dxfId="2556" priority="2553" operator="equal">
      <formula>1</formula>
    </cfRule>
  </conditionalFormatting>
  <conditionalFormatting sqref="Y121">
    <cfRule type="expression" dxfId="2555" priority="2554">
      <formula>$E121="sob"</formula>
    </cfRule>
    <cfRule type="expression" dxfId="2554" priority="2555">
      <formula>$E121="nie"</formula>
    </cfRule>
  </conditionalFormatting>
  <conditionalFormatting sqref="Y121">
    <cfRule type="timePeriod" dxfId="2553" priority="2550" timePeriod="today">
      <formula>FLOOR(Y121,1)=TODAY()</formula>
    </cfRule>
  </conditionalFormatting>
  <conditionalFormatting sqref="Y121">
    <cfRule type="cellIs" dxfId="2552" priority="2549" operator="equal">
      <formula>2</formula>
    </cfRule>
  </conditionalFormatting>
  <conditionalFormatting sqref="Y121">
    <cfRule type="cellIs" dxfId="2551" priority="2548" operator="equal">
      <formula>3</formula>
    </cfRule>
  </conditionalFormatting>
  <conditionalFormatting sqref="Y122">
    <cfRule type="beginsWith" dxfId="2550" priority="2543" operator="beginsWith" text="S">
      <formula>LEFT(Y122,LEN("S"))="S"</formula>
    </cfRule>
    <cfRule type="containsText" dxfId="2549" priority="2544" operator="containsText" text="D">
      <formula>NOT(ISERROR(SEARCH("D",Y122)))</formula>
    </cfRule>
    <cfRule type="cellIs" dxfId="2548" priority="2545" operator="equal">
      <formula>1</formula>
    </cfRule>
  </conditionalFormatting>
  <conditionalFormatting sqref="Y122">
    <cfRule type="expression" dxfId="2547" priority="2546">
      <formula>$E122="sob"</formula>
    </cfRule>
    <cfRule type="expression" dxfId="2546" priority="2547">
      <formula>$E122="nie"</formula>
    </cfRule>
  </conditionalFormatting>
  <conditionalFormatting sqref="Y122">
    <cfRule type="timePeriod" dxfId="2545" priority="2542" timePeriod="today">
      <formula>FLOOR(Y122,1)=TODAY()</formula>
    </cfRule>
  </conditionalFormatting>
  <conditionalFormatting sqref="Y122">
    <cfRule type="cellIs" dxfId="2544" priority="2541" operator="equal">
      <formula>2</formula>
    </cfRule>
  </conditionalFormatting>
  <conditionalFormatting sqref="Y122">
    <cfRule type="cellIs" dxfId="2543" priority="2540" operator="equal">
      <formula>3</formula>
    </cfRule>
  </conditionalFormatting>
  <conditionalFormatting sqref="Y123">
    <cfRule type="beginsWith" dxfId="2542" priority="2535" operator="beginsWith" text="S">
      <formula>LEFT(Y123,LEN("S"))="S"</formula>
    </cfRule>
    <cfRule type="containsText" dxfId="2541" priority="2536" operator="containsText" text="D">
      <formula>NOT(ISERROR(SEARCH("D",Y123)))</formula>
    </cfRule>
    <cfRule type="cellIs" dxfId="2540" priority="2537" operator="equal">
      <formula>1</formula>
    </cfRule>
  </conditionalFormatting>
  <conditionalFormatting sqref="Y123">
    <cfRule type="expression" dxfId="2539" priority="2538">
      <formula>$E123="sob"</formula>
    </cfRule>
    <cfRule type="expression" dxfId="2538" priority="2539">
      <formula>$E123="nie"</formula>
    </cfRule>
  </conditionalFormatting>
  <conditionalFormatting sqref="Y123">
    <cfRule type="timePeriod" dxfId="2537" priority="2534" timePeriod="today">
      <formula>FLOOR(Y123,1)=TODAY()</formula>
    </cfRule>
  </conditionalFormatting>
  <conditionalFormatting sqref="Y123">
    <cfRule type="cellIs" dxfId="2536" priority="2533" operator="equal">
      <formula>2</formula>
    </cfRule>
  </conditionalFormatting>
  <conditionalFormatting sqref="Y123">
    <cfRule type="cellIs" dxfId="2535" priority="2532" operator="equal">
      <formula>3</formula>
    </cfRule>
  </conditionalFormatting>
  <conditionalFormatting sqref="Y127">
    <cfRule type="beginsWith" dxfId="2534" priority="2527" operator="beginsWith" text="S">
      <formula>LEFT(Y127,LEN("S"))="S"</formula>
    </cfRule>
    <cfRule type="containsText" dxfId="2533" priority="2528" operator="containsText" text="D">
      <formula>NOT(ISERROR(SEARCH("D",Y127)))</formula>
    </cfRule>
    <cfRule type="cellIs" dxfId="2532" priority="2529" operator="equal">
      <formula>1</formula>
    </cfRule>
  </conditionalFormatting>
  <conditionalFormatting sqref="Y127">
    <cfRule type="expression" dxfId="2531" priority="2530">
      <formula>$E127="sob"</formula>
    </cfRule>
    <cfRule type="expression" dxfId="2530" priority="2531">
      <formula>$E127="nie"</formula>
    </cfRule>
  </conditionalFormatting>
  <conditionalFormatting sqref="Y127">
    <cfRule type="timePeriod" dxfId="2529" priority="2526" timePeriod="today">
      <formula>FLOOR(Y127,1)=TODAY()</formula>
    </cfRule>
  </conditionalFormatting>
  <conditionalFormatting sqref="Y127">
    <cfRule type="cellIs" dxfId="2528" priority="2525" operator="equal">
      <formula>2</formula>
    </cfRule>
  </conditionalFormatting>
  <conditionalFormatting sqref="Y127">
    <cfRule type="cellIs" dxfId="2527" priority="2524" operator="equal">
      <formula>3</formula>
    </cfRule>
  </conditionalFormatting>
  <conditionalFormatting sqref="Y128">
    <cfRule type="beginsWith" dxfId="2526" priority="2519" operator="beginsWith" text="S">
      <formula>LEFT(Y128,LEN("S"))="S"</formula>
    </cfRule>
    <cfRule type="containsText" dxfId="2525" priority="2520" operator="containsText" text="D">
      <formula>NOT(ISERROR(SEARCH("D",Y128)))</formula>
    </cfRule>
    <cfRule type="cellIs" dxfId="2524" priority="2521" operator="equal">
      <formula>1</formula>
    </cfRule>
  </conditionalFormatting>
  <conditionalFormatting sqref="Y128">
    <cfRule type="expression" dxfId="2523" priority="2522">
      <formula>$E128="sob"</formula>
    </cfRule>
    <cfRule type="expression" dxfId="2522" priority="2523">
      <formula>$E128="nie"</formula>
    </cfRule>
  </conditionalFormatting>
  <conditionalFormatting sqref="Y128">
    <cfRule type="timePeriod" dxfId="2521" priority="2518" timePeriod="today">
      <formula>FLOOR(Y128,1)=TODAY()</formula>
    </cfRule>
  </conditionalFormatting>
  <conditionalFormatting sqref="Y128">
    <cfRule type="cellIs" dxfId="2520" priority="2517" operator="equal">
      <formula>2</formula>
    </cfRule>
  </conditionalFormatting>
  <conditionalFormatting sqref="Y128">
    <cfRule type="cellIs" dxfId="2519" priority="2516" operator="equal">
      <formula>3</formula>
    </cfRule>
  </conditionalFormatting>
  <conditionalFormatting sqref="Y129">
    <cfRule type="beginsWith" dxfId="2518" priority="2511" operator="beginsWith" text="S">
      <formula>LEFT(Y129,LEN("S"))="S"</formula>
    </cfRule>
    <cfRule type="containsText" dxfId="2517" priority="2512" operator="containsText" text="D">
      <formula>NOT(ISERROR(SEARCH("D",Y129)))</formula>
    </cfRule>
    <cfRule type="cellIs" dxfId="2516" priority="2513" operator="equal">
      <formula>1</formula>
    </cfRule>
  </conditionalFormatting>
  <conditionalFormatting sqref="Y129">
    <cfRule type="expression" dxfId="2515" priority="2514">
      <formula>$E129="sob"</formula>
    </cfRule>
    <cfRule type="expression" dxfId="2514" priority="2515">
      <formula>$E129="nie"</formula>
    </cfRule>
  </conditionalFormatting>
  <conditionalFormatting sqref="Y129">
    <cfRule type="timePeriod" dxfId="2513" priority="2510" timePeriod="today">
      <formula>FLOOR(Y129,1)=TODAY()</formula>
    </cfRule>
  </conditionalFormatting>
  <conditionalFormatting sqref="Y129">
    <cfRule type="cellIs" dxfId="2512" priority="2509" operator="equal">
      <formula>2</formula>
    </cfRule>
  </conditionalFormatting>
  <conditionalFormatting sqref="Y129">
    <cfRule type="cellIs" dxfId="2511" priority="2508" operator="equal">
      <formula>3</formula>
    </cfRule>
  </conditionalFormatting>
  <conditionalFormatting sqref="T139 Z204">
    <cfRule type="expression" dxfId="2510" priority="2506">
      <formula>$E138="sob"</formula>
    </cfRule>
    <cfRule type="expression" dxfId="2509" priority="2507">
      <formula>$E138="nie"</formula>
    </cfRule>
  </conditionalFormatting>
  <conditionalFormatting sqref="T139">
    <cfRule type="expression" dxfId="2508" priority="2504">
      <formula>$E138="sob"</formula>
    </cfRule>
    <cfRule type="expression" dxfId="2507" priority="2505">
      <formula>$E138="nie"</formula>
    </cfRule>
  </conditionalFormatting>
  <conditionalFormatting sqref="T139 K222">
    <cfRule type="expression" dxfId="2506" priority="2911">
      <formula>$E140="sob"</formula>
    </cfRule>
    <cfRule type="expression" dxfId="2505" priority="2912">
      <formula>$E140="nie"</formula>
    </cfRule>
  </conditionalFormatting>
  <conditionalFormatting sqref="T140">
    <cfRule type="beginsWith" dxfId="2504" priority="2499" operator="beginsWith" text="S">
      <formula>LEFT(T140,LEN("S"))="S"</formula>
    </cfRule>
    <cfRule type="containsText" dxfId="2503" priority="2500" operator="containsText" text="D">
      <formula>NOT(ISERROR(SEARCH("D",T140)))</formula>
    </cfRule>
    <cfRule type="cellIs" dxfId="2502" priority="2501" operator="equal">
      <formula>1</formula>
    </cfRule>
  </conditionalFormatting>
  <conditionalFormatting sqref="T140">
    <cfRule type="expression" dxfId="2501" priority="2502">
      <formula>$E140="sob"</formula>
    </cfRule>
    <cfRule type="expression" dxfId="2500" priority="2503">
      <formula>$E140="nie"</formula>
    </cfRule>
  </conditionalFormatting>
  <conditionalFormatting sqref="T140">
    <cfRule type="timePeriod" dxfId="2499" priority="2498" timePeriod="today">
      <formula>FLOOR(T140,1)=TODAY()</formula>
    </cfRule>
  </conditionalFormatting>
  <conditionalFormatting sqref="T140">
    <cfRule type="cellIs" dxfId="2498" priority="2497" operator="equal">
      <formula>2</formula>
    </cfRule>
  </conditionalFormatting>
  <conditionalFormatting sqref="T140">
    <cfRule type="cellIs" dxfId="2497" priority="2496" operator="equal">
      <formula>3</formula>
    </cfRule>
  </conditionalFormatting>
  <conditionalFormatting sqref="Y140:Y144">
    <cfRule type="beginsWith" dxfId="2496" priority="2491" operator="beginsWith" text="S">
      <formula>LEFT(Y140,LEN("S"))="S"</formula>
    </cfRule>
    <cfRule type="containsText" dxfId="2495" priority="2492" operator="containsText" text="D">
      <formula>NOT(ISERROR(SEARCH("D",Y140)))</formula>
    </cfRule>
    <cfRule type="cellIs" dxfId="2494" priority="2493" operator="equal">
      <formula>1</formula>
    </cfRule>
  </conditionalFormatting>
  <conditionalFormatting sqref="Y140:Y144">
    <cfRule type="expression" dxfId="2493" priority="2494">
      <formula>$E140="sob"</formula>
    </cfRule>
    <cfRule type="expression" dxfId="2492" priority="2495">
      <formula>$E140="nie"</formula>
    </cfRule>
  </conditionalFormatting>
  <conditionalFormatting sqref="Y140:Y144">
    <cfRule type="timePeriod" dxfId="2491" priority="2490" timePeriod="today">
      <formula>FLOOR(Y140,1)=TODAY()</formula>
    </cfRule>
  </conditionalFormatting>
  <conditionalFormatting sqref="Y140:Y144">
    <cfRule type="cellIs" dxfId="2490" priority="2489" operator="equal">
      <formula>2</formula>
    </cfRule>
  </conditionalFormatting>
  <conditionalFormatting sqref="Y140:Y144">
    <cfRule type="cellIs" dxfId="2489" priority="2488" operator="equal">
      <formula>3</formula>
    </cfRule>
  </conditionalFormatting>
  <conditionalFormatting sqref="Z130">
    <cfRule type="beginsWith" dxfId="2488" priority="2483" operator="beginsWith" text="S">
      <formula>LEFT(Z130,LEN("S"))="S"</formula>
    </cfRule>
    <cfRule type="containsText" dxfId="2487" priority="2484" operator="containsText" text="D">
      <formula>NOT(ISERROR(SEARCH("D",Z130)))</formula>
    </cfRule>
    <cfRule type="cellIs" dxfId="2486" priority="2485" operator="equal">
      <formula>1</formula>
    </cfRule>
  </conditionalFormatting>
  <conditionalFormatting sqref="Z130">
    <cfRule type="expression" dxfId="2485" priority="2486">
      <formula>$E130="sob"</formula>
    </cfRule>
    <cfRule type="expression" dxfId="2484" priority="2487">
      <formula>$E130="nie"</formula>
    </cfRule>
  </conditionalFormatting>
  <conditionalFormatting sqref="Z130">
    <cfRule type="timePeriod" dxfId="2483" priority="2482" timePeriod="today">
      <formula>FLOOR(Z130,1)=TODAY()</formula>
    </cfRule>
  </conditionalFormatting>
  <conditionalFormatting sqref="Z130">
    <cfRule type="cellIs" dxfId="2482" priority="2481" operator="equal">
      <formula>2</formula>
    </cfRule>
  </conditionalFormatting>
  <conditionalFormatting sqref="Z130">
    <cfRule type="cellIs" dxfId="2481" priority="2480" operator="equal">
      <formula>3</formula>
    </cfRule>
  </conditionalFormatting>
  <conditionalFormatting sqref="U123">
    <cfRule type="expression" dxfId="2480" priority="2478">
      <formula>$E121="sob"</formula>
    </cfRule>
    <cfRule type="expression" dxfId="2479" priority="2479">
      <formula>$E121="nie"</formula>
    </cfRule>
  </conditionalFormatting>
  <conditionalFormatting sqref="U123">
    <cfRule type="expression" dxfId="2478" priority="2476">
      <formula>$E121="sob"</formula>
    </cfRule>
    <cfRule type="expression" dxfId="2477" priority="2477">
      <formula>$E121="nie"</formula>
    </cfRule>
  </conditionalFormatting>
  <conditionalFormatting sqref="U123">
    <cfRule type="expression" dxfId="2476" priority="2474">
      <formula>$E123="sob"</formula>
    </cfRule>
    <cfRule type="expression" dxfId="2475" priority="2475">
      <formula>$E123="nie"</formula>
    </cfRule>
  </conditionalFormatting>
  <conditionalFormatting sqref="Y137">
    <cfRule type="beginsWith" dxfId="2474" priority="2469" operator="beginsWith" text="S">
      <formula>LEFT(Y137,LEN("S"))="S"</formula>
    </cfRule>
    <cfRule type="containsText" dxfId="2473" priority="2470" operator="containsText" text="D">
      <formula>NOT(ISERROR(SEARCH("D",Y137)))</formula>
    </cfRule>
    <cfRule type="cellIs" dxfId="2472" priority="2471" operator="equal">
      <formula>1</formula>
    </cfRule>
  </conditionalFormatting>
  <conditionalFormatting sqref="Y137">
    <cfRule type="expression" dxfId="2471" priority="2472">
      <formula>$E137="sob"</formula>
    </cfRule>
    <cfRule type="expression" dxfId="2470" priority="2473">
      <formula>$E137="nie"</formula>
    </cfRule>
  </conditionalFormatting>
  <conditionalFormatting sqref="Y137">
    <cfRule type="timePeriod" dxfId="2469" priority="2468" timePeriod="today">
      <formula>FLOOR(Y137,1)=TODAY()</formula>
    </cfRule>
  </conditionalFormatting>
  <conditionalFormatting sqref="Y137">
    <cfRule type="cellIs" dxfId="2468" priority="2467" operator="equal">
      <formula>2</formula>
    </cfRule>
  </conditionalFormatting>
  <conditionalFormatting sqref="Y137">
    <cfRule type="cellIs" dxfId="2467" priority="2466" operator="equal">
      <formula>3</formula>
    </cfRule>
  </conditionalFormatting>
  <conditionalFormatting sqref="Y130">
    <cfRule type="beginsWith" dxfId="2466" priority="2461" operator="beginsWith" text="S">
      <formula>LEFT(Y130,LEN("S"))="S"</formula>
    </cfRule>
    <cfRule type="containsText" dxfId="2465" priority="2462" operator="containsText" text="D">
      <formula>NOT(ISERROR(SEARCH("D",Y130)))</formula>
    </cfRule>
    <cfRule type="cellIs" dxfId="2464" priority="2463" operator="equal">
      <formula>1</formula>
    </cfRule>
  </conditionalFormatting>
  <conditionalFormatting sqref="Y130">
    <cfRule type="expression" dxfId="2463" priority="2464">
      <formula>$E130="sob"</formula>
    </cfRule>
    <cfRule type="expression" dxfId="2462" priority="2465">
      <formula>$E130="nie"</formula>
    </cfRule>
  </conditionalFormatting>
  <conditionalFormatting sqref="Y130">
    <cfRule type="timePeriod" dxfId="2461" priority="2460" timePeriod="today">
      <formula>FLOOR(Y130,1)=TODAY()</formula>
    </cfRule>
  </conditionalFormatting>
  <conditionalFormatting sqref="Y130">
    <cfRule type="cellIs" dxfId="2460" priority="2459" operator="equal">
      <formula>2</formula>
    </cfRule>
  </conditionalFormatting>
  <conditionalFormatting sqref="Y130">
    <cfRule type="cellIs" dxfId="2459" priority="2458" operator="equal">
      <formula>3</formula>
    </cfRule>
  </conditionalFormatting>
  <conditionalFormatting sqref="F127">
    <cfRule type="beginsWith" dxfId="2458" priority="2453" operator="beginsWith" text="S">
      <formula>LEFT(F127,LEN("S"))="S"</formula>
    </cfRule>
    <cfRule type="containsText" dxfId="2457" priority="2454" operator="containsText" text="D">
      <formula>NOT(ISERROR(SEARCH("D",F127)))</formula>
    </cfRule>
    <cfRule type="cellIs" dxfId="2456" priority="2455" operator="equal">
      <formula>1</formula>
    </cfRule>
  </conditionalFormatting>
  <conditionalFormatting sqref="F127">
    <cfRule type="expression" dxfId="2455" priority="2456">
      <formula>$E127="sob"</formula>
    </cfRule>
    <cfRule type="expression" dxfId="2454" priority="2457">
      <formula>$E127="nie"</formula>
    </cfRule>
  </conditionalFormatting>
  <conditionalFormatting sqref="F127">
    <cfRule type="timePeriod" dxfId="2453" priority="2452" timePeriod="today">
      <formula>FLOOR(F127,1)=TODAY()</formula>
    </cfRule>
  </conditionalFormatting>
  <conditionalFormatting sqref="F127">
    <cfRule type="cellIs" dxfId="2452" priority="2451" operator="equal">
      <formula>2</formula>
    </cfRule>
  </conditionalFormatting>
  <conditionalFormatting sqref="F127">
    <cfRule type="cellIs" dxfId="2451" priority="2450" operator="equal">
      <formula>3</formula>
    </cfRule>
  </conditionalFormatting>
  <conditionalFormatting sqref="L123">
    <cfRule type="beginsWith" dxfId="2450" priority="2445" operator="beginsWith" text="S">
      <formula>LEFT(L123,LEN("S"))="S"</formula>
    </cfRule>
    <cfRule type="containsText" dxfId="2449" priority="2446" operator="containsText" text="D">
      <formula>NOT(ISERROR(SEARCH("D",L123)))</formula>
    </cfRule>
    <cfRule type="cellIs" dxfId="2448" priority="2447" operator="equal">
      <formula>1</formula>
    </cfRule>
  </conditionalFormatting>
  <conditionalFormatting sqref="L123">
    <cfRule type="expression" dxfId="2447" priority="2448">
      <formula>$E123="sob"</formula>
    </cfRule>
    <cfRule type="expression" dxfId="2446" priority="2449">
      <formula>$E123="nie"</formula>
    </cfRule>
  </conditionalFormatting>
  <conditionalFormatting sqref="L123">
    <cfRule type="timePeriod" dxfId="2445" priority="2444" timePeriod="today">
      <formula>FLOOR(L123,1)=TODAY()</formula>
    </cfRule>
  </conditionalFormatting>
  <conditionalFormatting sqref="L123">
    <cfRule type="cellIs" dxfId="2444" priority="2443" operator="equal">
      <formula>2</formula>
    </cfRule>
  </conditionalFormatting>
  <conditionalFormatting sqref="L123">
    <cfRule type="cellIs" dxfId="2443" priority="2442" operator="equal">
      <formula>3</formula>
    </cfRule>
  </conditionalFormatting>
  <conditionalFormatting sqref="U131:U132 U145:U146 U138:U139">
    <cfRule type="beginsWith" dxfId="2442" priority="2437" operator="beginsWith" text="S">
      <formula>LEFT(U131,LEN("S"))="S"</formula>
    </cfRule>
    <cfRule type="containsText" dxfId="2441" priority="2438" operator="containsText" text="D">
      <formula>NOT(ISERROR(SEARCH("D",U131)))</formula>
    </cfRule>
    <cfRule type="cellIs" dxfId="2440" priority="2439" operator="equal">
      <formula>1</formula>
    </cfRule>
  </conditionalFormatting>
  <conditionalFormatting sqref="U131:U132 U145:U146 U138:U139">
    <cfRule type="expression" dxfId="2439" priority="2440">
      <formula>$E131="sob"</formula>
    </cfRule>
    <cfRule type="expression" dxfId="2438" priority="2441">
      <formula>$E131="nie"</formula>
    </cfRule>
  </conditionalFormatting>
  <conditionalFormatting sqref="U131:U132 U145:U146 U138:U139">
    <cfRule type="timePeriod" dxfId="2437" priority="2436" timePeriod="today">
      <formula>FLOOR(U131,1)=TODAY()</formula>
    </cfRule>
  </conditionalFormatting>
  <conditionalFormatting sqref="U131:U132 U145:U146 U138:U139">
    <cfRule type="cellIs" dxfId="2436" priority="2435" operator="equal">
      <formula>2</formula>
    </cfRule>
  </conditionalFormatting>
  <conditionalFormatting sqref="U131:U132 U145:U146 U138:U139">
    <cfRule type="cellIs" dxfId="2435" priority="2434" operator="equal">
      <formula>3</formula>
    </cfRule>
  </conditionalFormatting>
  <conditionalFormatting sqref="U127:U128 U130">
    <cfRule type="beginsWith" dxfId="2434" priority="2429" operator="beginsWith" text="S">
      <formula>LEFT(U127,LEN("S"))="S"</formula>
    </cfRule>
    <cfRule type="containsText" dxfId="2433" priority="2430" operator="containsText" text="D">
      <formula>NOT(ISERROR(SEARCH("D",U127)))</formula>
    </cfRule>
    <cfRule type="cellIs" dxfId="2432" priority="2431" operator="equal">
      <formula>1</formula>
    </cfRule>
  </conditionalFormatting>
  <conditionalFormatting sqref="U127:U128 U130">
    <cfRule type="expression" dxfId="2431" priority="2432">
      <formula>$E127="sob"</formula>
    </cfRule>
    <cfRule type="expression" dxfId="2430" priority="2433">
      <formula>$E127="nie"</formula>
    </cfRule>
  </conditionalFormatting>
  <conditionalFormatting sqref="U127:U128 U130">
    <cfRule type="timePeriod" dxfId="2429" priority="2428" timePeriod="today">
      <formula>FLOOR(U127,1)=TODAY()</formula>
    </cfRule>
  </conditionalFormatting>
  <conditionalFormatting sqref="U127:U128 U130">
    <cfRule type="cellIs" dxfId="2428" priority="2427" operator="equal">
      <formula>2</formula>
    </cfRule>
  </conditionalFormatting>
  <conditionalFormatting sqref="U127:U128 U130">
    <cfRule type="cellIs" dxfId="2427" priority="2426" operator="equal">
      <formula>3</formula>
    </cfRule>
  </conditionalFormatting>
  <conditionalFormatting sqref="U129">
    <cfRule type="beginsWith" dxfId="2426" priority="2421" operator="beginsWith" text="S">
      <formula>LEFT(U129,LEN("S"))="S"</formula>
    </cfRule>
    <cfRule type="containsText" dxfId="2425" priority="2422" operator="containsText" text="D">
      <formula>NOT(ISERROR(SEARCH("D",U129)))</formula>
    </cfRule>
    <cfRule type="cellIs" dxfId="2424" priority="2423" operator="equal">
      <formula>1</formula>
    </cfRule>
  </conditionalFormatting>
  <conditionalFormatting sqref="U129">
    <cfRule type="expression" dxfId="2423" priority="2424">
      <formula>$E129="sob"</formula>
    </cfRule>
    <cfRule type="expression" dxfId="2422" priority="2425">
      <formula>$E129="nie"</formula>
    </cfRule>
  </conditionalFormatting>
  <conditionalFormatting sqref="U129">
    <cfRule type="timePeriod" dxfId="2421" priority="2420" timePeriod="today">
      <formula>FLOOR(U129,1)=TODAY()</formula>
    </cfRule>
  </conditionalFormatting>
  <conditionalFormatting sqref="U129">
    <cfRule type="cellIs" dxfId="2420" priority="2419" operator="equal">
      <formula>2</formula>
    </cfRule>
  </conditionalFormatting>
  <conditionalFormatting sqref="U129">
    <cfRule type="cellIs" dxfId="2419" priority="2418" operator="equal">
      <formula>3</formula>
    </cfRule>
  </conditionalFormatting>
  <conditionalFormatting sqref="U133:U137">
    <cfRule type="beginsWith" dxfId="2418" priority="2413" operator="beginsWith" text="S">
      <formula>LEFT(U133,LEN("S"))="S"</formula>
    </cfRule>
    <cfRule type="containsText" dxfId="2417" priority="2414" operator="containsText" text="D">
      <formula>NOT(ISERROR(SEARCH("D",U133)))</formula>
    </cfRule>
    <cfRule type="cellIs" dxfId="2416" priority="2415" operator="equal">
      <formula>1</formula>
    </cfRule>
  </conditionalFormatting>
  <conditionalFormatting sqref="U133:U137">
    <cfRule type="expression" dxfId="2415" priority="2416">
      <formula>$E133="sob"</formula>
    </cfRule>
    <cfRule type="expression" dxfId="2414" priority="2417">
      <formula>$E133="nie"</formula>
    </cfRule>
  </conditionalFormatting>
  <conditionalFormatting sqref="U133:U137">
    <cfRule type="timePeriod" dxfId="2413" priority="2412" timePeriod="today">
      <formula>FLOOR(U133,1)=TODAY()</formula>
    </cfRule>
  </conditionalFormatting>
  <conditionalFormatting sqref="U133:U137">
    <cfRule type="cellIs" dxfId="2412" priority="2411" operator="equal">
      <formula>2</formula>
    </cfRule>
  </conditionalFormatting>
  <conditionalFormatting sqref="U133:U137">
    <cfRule type="cellIs" dxfId="2411" priority="2410" operator="equal">
      <formula>3</formula>
    </cfRule>
  </conditionalFormatting>
  <conditionalFormatting sqref="U140:U142 U144">
    <cfRule type="beginsWith" dxfId="2410" priority="2405" operator="beginsWith" text="S">
      <formula>LEFT(U140,LEN("S"))="S"</formula>
    </cfRule>
    <cfRule type="containsText" dxfId="2409" priority="2406" operator="containsText" text="D">
      <formula>NOT(ISERROR(SEARCH("D",U140)))</formula>
    </cfRule>
    <cfRule type="cellIs" dxfId="2408" priority="2407" operator="equal">
      <formula>1</formula>
    </cfRule>
  </conditionalFormatting>
  <conditionalFormatting sqref="U140:U142 U144">
    <cfRule type="expression" dxfId="2407" priority="2408">
      <formula>$E140="sob"</formula>
    </cfRule>
    <cfRule type="expression" dxfId="2406" priority="2409">
      <formula>$E140="nie"</formula>
    </cfRule>
  </conditionalFormatting>
  <conditionalFormatting sqref="U140:U142 U144">
    <cfRule type="timePeriod" dxfId="2405" priority="2404" timePeriod="today">
      <formula>FLOOR(U140,1)=TODAY()</formula>
    </cfRule>
  </conditionalFormatting>
  <conditionalFormatting sqref="U140:U142 U144">
    <cfRule type="cellIs" dxfId="2404" priority="2403" operator="equal">
      <formula>2</formula>
    </cfRule>
  </conditionalFormatting>
  <conditionalFormatting sqref="U140:U142 U144">
    <cfRule type="cellIs" dxfId="2403" priority="2402" operator="equal">
      <formula>3</formula>
    </cfRule>
  </conditionalFormatting>
  <conditionalFormatting sqref="U143">
    <cfRule type="beginsWith" dxfId="2402" priority="2397" operator="beginsWith" text="S">
      <formula>LEFT(U143,LEN("S"))="S"</formula>
    </cfRule>
    <cfRule type="containsText" dxfId="2401" priority="2398" operator="containsText" text="D">
      <formula>NOT(ISERROR(SEARCH("D",U143)))</formula>
    </cfRule>
    <cfRule type="cellIs" dxfId="2400" priority="2399" operator="equal">
      <formula>1</formula>
    </cfRule>
  </conditionalFormatting>
  <conditionalFormatting sqref="U143">
    <cfRule type="expression" dxfId="2399" priority="2400">
      <formula>$E143="sob"</formula>
    </cfRule>
    <cfRule type="expression" dxfId="2398" priority="2401">
      <formula>$E143="nie"</formula>
    </cfRule>
  </conditionalFormatting>
  <conditionalFormatting sqref="U143">
    <cfRule type="timePeriod" dxfId="2397" priority="2396" timePeriod="today">
      <formula>FLOOR(U143,1)=TODAY()</formula>
    </cfRule>
  </conditionalFormatting>
  <conditionalFormatting sqref="U143">
    <cfRule type="cellIs" dxfId="2396" priority="2395" operator="equal">
      <formula>2</formula>
    </cfRule>
  </conditionalFormatting>
  <conditionalFormatting sqref="U143">
    <cfRule type="cellIs" dxfId="2395" priority="2394" operator="equal">
      <formula>3</formula>
    </cfRule>
  </conditionalFormatting>
  <conditionalFormatting sqref="U147:U148 U150:U151">
    <cfRule type="beginsWith" dxfId="2394" priority="2389" operator="beginsWith" text="S">
      <formula>LEFT(U147,LEN("S"))="S"</formula>
    </cfRule>
    <cfRule type="containsText" dxfId="2393" priority="2390" operator="containsText" text="D">
      <formula>NOT(ISERROR(SEARCH("D",U147)))</formula>
    </cfRule>
    <cfRule type="cellIs" dxfId="2392" priority="2391" operator="equal">
      <formula>1</formula>
    </cfRule>
  </conditionalFormatting>
  <conditionalFormatting sqref="U147:U148 U150:U151">
    <cfRule type="expression" dxfId="2391" priority="2392">
      <formula>$E147="sob"</formula>
    </cfRule>
    <cfRule type="expression" dxfId="2390" priority="2393">
      <formula>$E147="nie"</formula>
    </cfRule>
  </conditionalFormatting>
  <conditionalFormatting sqref="U147:U148 U150:U151">
    <cfRule type="timePeriod" dxfId="2389" priority="2388" timePeriod="today">
      <formula>FLOOR(U147,1)=TODAY()</formula>
    </cfRule>
  </conditionalFormatting>
  <conditionalFormatting sqref="U147:U148 U150:U151">
    <cfRule type="cellIs" dxfId="2388" priority="2387" operator="equal">
      <formula>2</formula>
    </cfRule>
  </conditionalFormatting>
  <conditionalFormatting sqref="U147:U148 U150:U151">
    <cfRule type="cellIs" dxfId="2387" priority="2386" operator="equal">
      <formula>3</formula>
    </cfRule>
  </conditionalFormatting>
  <conditionalFormatting sqref="U149">
    <cfRule type="beginsWith" dxfId="2386" priority="2381" operator="beginsWith" text="S">
      <formula>LEFT(U149,LEN("S"))="S"</formula>
    </cfRule>
    <cfRule type="containsText" dxfId="2385" priority="2382" operator="containsText" text="D">
      <formula>NOT(ISERROR(SEARCH("D",U149)))</formula>
    </cfRule>
    <cfRule type="cellIs" dxfId="2384" priority="2383" operator="equal">
      <formula>1</formula>
    </cfRule>
  </conditionalFormatting>
  <conditionalFormatting sqref="U149">
    <cfRule type="expression" dxfId="2383" priority="2384">
      <formula>$E149="sob"</formula>
    </cfRule>
    <cfRule type="expression" dxfId="2382" priority="2385">
      <formula>$E149="nie"</formula>
    </cfRule>
  </conditionalFormatting>
  <conditionalFormatting sqref="U149">
    <cfRule type="timePeriod" dxfId="2381" priority="2380" timePeriod="today">
      <formula>FLOOR(U149,1)=TODAY()</formula>
    </cfRule>
  </conditionalFormatting>
  <conditionalFormatting sqref="U149">
    <cfRule type="cellIs" dxfId="2380" priority="2379" operator="equal">
      <formula>2</formula>
    </cfRule>
  </conditionalFormatting>
  <conditionalFormatting sqref="U149">
    <cfRule type="cellIs" dxfId="2379" priority="2378" operator="equal">
      <formula>3</formula>
    </cfRule>
  </conditionalFormatting>
  <conditionalFormatting sqref="W127:W165">
    <cfRule type="beginsWith" dxfId="2378" priority="2371" operator="beginsWith" text="S">
      <formula>LEFT(W127,LEN("S"))="S"</formula>
    </cfRule>
    <cfRule type="containsText" dxfId="2377" priority="2372" operator="containsText" text="D">
      <formula>NOT(ISERROR(SEARCH("D",W127)))</formula>
    </cfRule>
    <cfRule type="cellIs" dxfId="2376" priority="2373" operator="equal">
      <formula>1</formula>
    </cfRule>
  </conditionalFormatting>
  <conditionalFormatting sqref="W127:W165">
    <cfRule type="expression" dxfId="2375" priority="2374">
      <formula>$E127="sob"</formula>
    </cfRule>
    <cfRule type="expression" dxfId="2374" priority="2375">
      <formula>$E127="nie"</formula>
    </cfRule>
  </conditionalFormatting>
  <conditionalFormatting sqref="W127:W165">
    <cfRule type="timePeriod" dxfId="2373" priority="2370" timePeriod="today">
      <formula>FLOOR(W127,1)=TODAY()</formula>
    </cfRule>
  </conditionalFormatting>
  <conditionalFormatting sqref="W127:W165">
    <cfRule type="cellIs" dxfId="2372" priority="2369" operator="equal">
      <formula>2</formula>
    </cfRule>
  </conditionalFormatting>
  <conditionalFormatting sqref="W127:W165">
    <cfRule type="cellIs" dxfId="2371" priority="2368" operator="equal">
      <formula>3</formula>
    </cfRule>
  </conditionalFormatting>
  <conditionalFormatting sqref="W144 I361">
    <cfRule type="expression" dxfId="2370" priority="2376">
      <formula>$E147="sob"</formula>
    </cfRule>
    <cfRule type="expression" dxfId="2369" priority="2377">
      <formula>$E147="nie"</formula>
    </cfRule>
  </conditionalFormatting>
  <conditionalFormatting sqref="AA133:AB136">
    <cfRule type="beginsWith" dxfId="2368" priority="2363" operator="beginsWith" text="S">
      <formula>LEFT(AA133,LEN("S"))="S"</formula>
    </cfRule>
    <cfRule type="containsText" dxfId="2367" priority="2364" operator="containsText" text="D">
      <formula>NOT(ISERROR(SEARCH("D",AA133)))</formula>
    </cfRule>
    <cfRule type="cellIs" dxfId="2366" priority="2365" operator="equal">
      <formula>1</formula>
    </cfRule>
  </conditionalFormatting>
  <conditionalFormatting sqref="AA133:AB136">
    <cfRule type="expression" dxfId="2365" priority="2366">
      <formula>$E133="sob"</formula>
    </cfRule>
    <cfRule type="expression" dxfId="2364" priority="2367">
      <formula>$E133="nie"</formula>
    </cfRule>
  </conditionalFormatting>
  <conditionalFormatting sqref="AA133:AB136">
    <cfRule type="timePeriod" dxfId="2363" priority="2362" timePeriod="today">
      <formula>FLOOR(AA133,1)=TODAY()</formula>
    </cfRule>
  </conditionalFormatting>
  <conditionalFormatting sqref="AA133:AB136">
    <cfRule type="cellIs" dxfId="2362" priority="2361" operator="equal">
      <formula>2</formula>
    </cfRule>
  </conditionalFormatting>
  <conditionalFormatting sqref="AA133:AB136">
    <cfRule type="cellIs" dxfId="2361" priority="2360" operator="equal">
      <formula>3</formula>
    </cfRule>
  </conditionalFormatting>
  <conditionalFormatting sqref="AA137:AB137">
    <cfRule type="beginsWith" dxfId="2360" priority="2355" operator="beginsWith" text="S">
      <formula>LEFT(AA137,LEN("S"))="S"</formula>
    </cfRule>
    <cfRule type="containsText" dxfId="2359" priority="2356" operator="containsText" text="D">
      <formula>NOT(ISERROR(SEARCH("D",AA137)))</formula>
    </cfRule>
    <cfRule type="cellIs" dxfId="2358" priority="2357" operator="equal">
      <formula>1</formula>
    </cfRule>
  </conditionalFormatting>
  <conditionalFormatting sqref="AA137:AB137">
    <cfRule type="expression" dxfId="2357" priority="2358">
      <formula>$E137="sob"</formula>
    </cfRule>
    <cfRule type="expression" dxfId="2356" priority="2359">
      <formula>$E137="nie"</formula>
    </cfRule>
  </conditionalFormatting>
  <conditionalFormatting sqref="AA137:AB137">
    <cfRule type="timePeriod" dxfId="2355" priority="2354" timePeriod="today">
      <formula>FLOOR(AA137,1)=TODAY()</formula>
    </cfRule>
  </conditionalFormatting>
  <conditionalFormatting sqref="AA137:AB137">
    <cfRule type="cellIs" dxfId="2354" priority="2353" operator="equal">
      <formula>2</formula>
    </cfRule>
  </conditionalFormatting>
  <conditionalFormatting sqref="AA137:AB137">
    <cfRule type="cellIs" dxfId="2353" priority="2352" operator="equal">
      <formula>3</formula>
    </cfRule>
  </conditionalFormatting>
  <conditionalFormatting sqref="AA140:AB144">
    <cfRule type="beginsWith" dxfId="2352" priority="2347" operator="beginsWith" text="S">
      <formula>LEFT(AA140,LEN("S"))="S"</formula>
    </cfRule>
    <cfRule type="containsText" dxfId="2351" priority="2348" operator="containsText" text="D">
      <formula>NOT(ISERROR(SEARCH("D",AA140)))</formula>
    </cfRule>
    <cfRule type="cellIs" dxfId="2350" priority="2349" operator="equal">
      <formula>1</formula>
    </cfRule>
  </conditionalFormatting>
  <conditionalFormatting sqref="AA140:AB144">
    <cfRule type="expression" dxfId="2349" priority="2350">
      <formula>$E140="sob"</formula>
    </cfRule>
    <cfRule type="expression" dxfId="2348" priority="2351">
      <formula>$E140="nie"</formula>
    </cfRule>
  </conditionalFormatting>
  <conditionalFormatting sqref="AA140:AB144">
    <cfRule type="timePeriod" dxfId="2347" priority="2346" timePeriod="today">
      <formula>FLOOR(AA140,1)=TODAY()</formula>
    </cfRule>
  </conditionalFormatting>
  <conditionalFormatting sqref="AA140:AB144">
    <cfRule type="cellIs" dxfId="2346" priority="2345" operator="equal">
      <formula>2</formula>
    </cfRule>
  </conditionalFormatting>
  <conditionalFormatting sqref="AA140:AB144">
    <cfRule type="cellIs" dxfId="2345" priority="2344" operator="equal">
      <formula>3</formula>
    </cfRule>
  </conditionalFormatting>
  <conditionalFormatting sqref="AA147:AB150 AB151">
    <cfRule type="beginsWith" dxfId="2344" priority="2339" operator="beginsWith" text="S">
      <formula>LEFT(AA147,LEN("S"))="S"</formula>
    </cfRule>
    <cfRule type="containsText" dxfId="2343" priority="2340" operator="containsText" text="D">
      <formula>NOT(ISERROR(SEARCH("D",AA147)))</formula>
    </cfRule>
    <cfRule type="cellIs" dxfId="2342" priority="2341" operator="equal">
      <formula>1</formula>
    </cfRule>
  </conditionalFormatting>
  <conditionalFormatting sqref="AA147:AB150 AB151">
    <cfRule type="expression" dxfId="2341" priority="2342">
      <formula>$E147="sob"</formula>
    </cfRule>
    <cfRule type="expression" dxfId="2340" priority="2343">
      <formula>$E147="nie"</formula>
    </cfRule>
  </conditionalFormatting>
  <conditionalFormatting sqref="AA147:AB150 AB151">
    <cfRule type="timePeriod" dxfId="2339" priority="2338" timePeriod="today">
      <formula>FLOOR(AA147,1)=TODAY()</formula>
    </cfRule>
  </conditionalFormatting>
  <conditionalFormatting sqref="AA147:AB150 AB151">
    <cfRule type="cellIs" dxfId="2338" priority="2337" operator="equal">
      <formula>2</formula>
    </cfRule>
  </conditionalFormatting>
  <conditionalFormatting sqref="AA147:AB150 AB151">
    <cfRule type="cellIs" dxfId="2337" priority="2336" operator="equal">
      <formula>3</formula>
    </cfRule>
  </conditionalFormatting>
  <conditionalFormatting sqref="AA154:AB156">
    <cfRule type="beginsWith" dxfId="2336" priority="2331" operator="beginsWith" text="S">
      <formula>LEFT(AA154,LEN("S"))="S"</formula>
    </cfRule>
    <cfRule type="containsText" dxfId="2335" priority="2332" operator="containsText" text="D">
      <formula>NOT(ISERROR(SEARCH("D",AA154)))</formula>
    </cfRule>
    <cfRule type="cellIs" dxfId="2334" priority="2333" operator="equal">
      <formula>1</formula>
    </cfRule>
  </conditionalFormatting>
  <conditionalFormatting sqref="AA154:AB156">
    <cfRule type="expression" dxfId="2333" priority="2334">
      <formula>$E154="sob"</formula>
    </cfRule>
    <cfRule type="expression" dxfId="2332" priority="2335">
      <formula>$E154="nie"</formula>
    </cfRule>
  </conditionalFormatting>
  <conditionalFormatting sqref="AA154:AB156">
    <cfRule type="timePeriod" dxfId="2331" priority="2330" timePeriod="today">
      <formula>FLOOR(AA154,1)=TODAY()</formula>
    </cfRule>
  </conditionalFormatting>
  <conditionalFormatting sqref="AA154:AB156">
    <cfRule type="cellIs" dxfId="2330" priority="2329" operator="equal">
      <formula>2</formula>
    </cfRule>
  </conditionalFormatting>
  <conditionalFormatting sqref="AA154:AB156">
    <cfRule type="cellIs" dxfId="2329" priority="2328" operator="equal">
      <formula>3</formula>
    </cfRule>
  </conditionalFormatting>
  <conditionalFormatting sqref="AA158:AB158">
    <cfRule type="beginsWith" dxfId="2328" priority="2323" operator="beginsWith" text="S">
      <formula>LEFT(AA158,LEN("S"))="S"</formula>
    </cfRule>
    <cfRule type="containsText" dxfId="2327" priority="2324" operator="containsText" text="D">
      <formula>NOT(ISERROR(SEARCH("D",AA158)))</formula>
    </cfRule>
    <cfRule type="cellIs" dxfId="2326" priority="2325" operator="equal">
      <formula>1</formula>
    </cfRule>
  </conditionalFormatting>
  <conditionalFormatting sqref="AA158:AB158">
    <cfRule type="expression" dxfId="2325" priority="2326">
      <formula>$E158="sob"</formula>
    </cfRule>
    <cfRule type="expression" dxfId="2324" priority="2327">
      <formula>$E158="nie"</formula>
    </cfRule>
  </conditionalFormatting>
  <conditionalFormatting sqref="AA158:AB158">
    <cfRule type="timePeriod" dxfId="2323" priority="2322" timePeriod="today">
      <formula>FLOOR(AA158,1)=TODAY()</formula>
    </cfRule>
  </conditionalFormatting>
  <conditionalFormatting sqref="AA158:AB158">
    <cfRule type="cellIs" dxfId="2322" priority="2321" operator="equal">
      <formula>2</formula>
    </cfRule>
  </conditionalFormatting>
  <conditionalFormatting sqref="AA158:AB158">
    <cfRule type="cellIs" dxfId="2321" priority="2320" operator="equal">
      <formula>3</formula>
    </cfRule>
  </conditionalFormatting>
  <conditionalFormatting sqref="AA161:AB165">
    <cfRule type="beginsWith" dxfId="2320" priority="2315" operator="beginsWith" text="S">
      <formula>LEFT(AA161,LEN("S"))="S"</formula>
    </cfRule>
    <cfRule type="containsText" dxfId="2319" priority="2316" operator="containsText" text="D">
      <formula>NOT(ISERROR(SEARCH("D",AA161)))</formula>
    </cfRule>
    <cfRule type="cellIs" dxfId="2318" priority="2317" operator="equal">
      <formula>1</formula>
    </cfRule>
  </conditionalFormatting>
  <conditionalFormatting sqref="AA161:AB165">
    <cfRule type="expression" dxfId="2317" priority="2318">
      <formula>$E161="sob"</formula>
    </cfRule>
    <cfRule type="expression" dxfId="2316" priority="2319">
      <formula>$E161="nie"</formula>
    </cfRule>
  </conditionalFormatting>
  <conditionalFormatting sqref="AA161:AB165">
    <cfRule type="timePeriod" dxfId="2315" priority="2314" timePeriod="today">
      <formula>FLOOR(AA161,1)=TODAY()</formula>
    </cfRule>
  </conditionalFormatting>
  <conditionalFormatting sqref="AA161:AB165">
    <cfRule type="cellIs" dxfId="2314" priority="2313" operator="equal">
      <formula>2</formula>
    </cfRule>
  </conditionalFormatting>
  <conditionalFormatting sqref="AA161:AB165">
    <cfRule type="cellIs" dxfId="2313" priority="2312" operator="equal">
      <formula>3</formula>
    </cfRule>
  </conditionalFormatting>
  <conditionalFormatting sqref="U158">
    <cfRule type="beginsWith" dxfId="2312" priority="2307" operator="beginsWith" text="S">
      <formula>LEFT(U158,LEN("S"))="S"</formula>
    </cfRule>
    <cfRule type="containsText" dxfId="2311" priority="2308" operator="containsText" text="D">
      <formula>NOT(ISERROR(SEARCH("D",U158)))</formula>
    </cfRule>
    <cfRule type="cellIs" dxfId="2310" priority="2309" operator="equal">
      <formula>1</formula>
    </cfRule>
  </conditionalFormatting>
  <conditionalFormatting sqref="U158">
    <cfRule type="expression" dxfId="2309" priority="2310">
      <formula>$E158="sob"</formula>
    </cfRule>
    <cfRule type="expression" dxfId="2308" priority="2311">
      <formula>$E158="nie"</formula>
    </cfRule>
  </conditionalFormatting>
  <conditionalFormatting sqref="U158">
    <cfRule type="timePeriod" dxfId="2307" priority="2306" timePeriod="today">
      <formula>FLOOR(U158,1)=TODAY()</formula>
    </cfRule>
  </conditionalFormatting>
  <conditionalFormatting sqref="U158">
    <cfRule type="cellIs" dxfId="2306" priority="2305" operator="equal">
      <formula>2</formula>
    </cfRule>
  </conditionalFormatting>
  <conditionalFormatting sqref="U158">
    <cfRule type="cellIs" dxfId="2305" priority="2304" operator="equal">
      <formula>3</formula>
    </cfRule>
  </conditionalFormatting>
  <conditionalFormatting sqref="U154:U156">
    <cfRule type="beginsWith" dxfId="2304" priority="2299" operator="beginsWith" text="S">
      <formula>LEFT(U154,LEN("S"))="S"</formula>
    </cfRule>
    <cfRule type="containsText" dxfId="2303" priority="2300" operator="containsText" text="D">
      <formula>NOT(ISERROR(SEARCH("D",U154)))</formula>
    </cfRule>
    <cfRule type="cellIs" dxfId="2302" priority="2301" operator="equal">
      <formula>1</formula>
    </cfRule>
  </conditionalFormatting>
  <conditionalFormatting sqref="U154:U156">
    <cfRule type="expression" dxfId="2301" priority="2302">
      <formula>$E154="sob"</formula>
    </cfRule>
    <cfRule type="expression" dxfId="2300" priority="2303">
      <formula>$E154="nie"</formula>
    </cfRule>
  </conditionalFormatting>
  <conditionalFormatting sqref="U154:U156">
    <cfRule type="timePeriod" dxfId="2299" priority="2298" timePeriod="today">
      <formula>FLOOR(U154,1)=TODAY()</formula>
    </cfRule>
  </conditionalFormatting>
  <conditionalFormatting sqref="U154:U156">
    <cfRule type="cellIs" dxfId="2298" priority="2297" operator="equal">
      <formula>2</formula>
    </cfRule>
  </conditionalFormatting>
  <conditionalFormatting sqref="U154:U156">
    <cfRule type="cellIs" dxfId="2297" priority="2296" operator="equal">
      <formula>3</formula>
    </cfRule>
  </conditionalFormatting>
  <conditionalFormatting sqref="M154:M156">
    <cfRule type="beginsWith" dxfId="2296" priority="2291" operator="beginsWith" text="S">
      <formula>LEFT(M154,LEN("S"))="S"</formula>
    </cfRule>
    <cfRule type="containsText" dxfId="2295" priority="2292" operator="containsText" text="D">
      <formula>NOT(ISERROR(SEARCH("D",M154)))</formula>
    </cfRule>
    <cfRule type="cellIs" dxfId="2294" priority="2293" operator="equal">
      <formula>1</formula>
    </cfRule>
  </conditionalFormatting>
  <conditionalFormatting sqref="M154:M156">
    <cfRule type="expression" dxfId="2293" priority="2294">
      <formula>$E154="sob"</formula>
    </cfRule>
    <cfRule type="expression" dxfId="2292" priority="2295">
      <formula>$E154="nie"</formula>
    </cfRule>
  </conditionalFormatting>
  <conditionalFormatting sqref="M154:M156">
    <cfRule type="timePeriod" dxfId="2291" priority="2290" timePeriod="today">
      <formula>FLOOR(M154,1)=TODAY()</formula>
    </cfRule>
  </conditionalFormatting>
  <conditionalFormatting sqref="M154:M156">
    <cfRule type="cellIs" dxfId="2290" priority="2289" operator="equal">
      <formula>2</formula>
    </cfRule>
  </conditionalFormatting>
  <conditionalFormatting sqref="M154:M156">
    <cfRule type="cellIs" dxfId="2289" priority="2288" operator="equal">
      <formula>3</formula>
    </cfRule>
  </conditionalFormatting>
  <conditionalFormatting sqref="T154">
    <cfRule type="beginsWith" dxfId="2288" priority="2283" operator="beginsWith" text="S">
      <formula>LEFT(T154,LEN("S"))="S"</formula>
    </cfRule>
    <cfRule type="containsText" dxfId="2287" priority="2284" operator="containsText" text="D">
      <formula>NOT(ISERROR(SEARCH("D",T154)))</formula>
    </cfRule>
    <cfRule type="cellIs" dxfId="2286" priority="2285" operator="equal">
      <formula>1</formula>
    </cfRule>
  </conditionalFormatting>
  <conditionalFormatting sqref="T154">
    <cfRule type="expression" dxfId="2285" priority="2286">
      <formula>$E154="sob"</formula>
    </cfRule>
    <cfRule type="expression" dxfId="2284" priority="2287">
      <formula>$E154="nie"</formula>
    </cfRule>
  </conditionalFormatting>
  <conditionalFormatting sqref="T154">
    <cfRule type="timePeriod" dxfId="2283" priority="2282" timePeriod="today">
      <formula>FLOOR(T154,1)=TODAY()</formula>
    </cfRule>
  </conditionalFormatting>
  <conditionalFormatting sqref="T154">
    <cfRule type="cellIs" dxfId="2282" priority="2281" operator="equal">
      <formula>2</formula>
    </cfRule>
  </conditionalFormatting>
  <conditionalFormatting sqref="T154">
    <cfRule type="cellIs" dxfId="2281" priority="2280" operator="equal">
      <formula>3</formula>
    </cfRule>
  </conditionalFormatting>
  <conditionalFormatting sqref="T158">
    <cfRule type="beginsWith" dxfId="2280" priority="2275" operator="beginsWith" text="S">
      <formula>LEFT(T158,LEN("S"))="S"</formula>
    </cfRule>
    <cfRule type="containsText" dxfId="2279" priority="2276" operator="containsText" text="D">
      <formula>NOT(ISERROR(SEARCH("D",T158)))</formula>
    </cfRule>
    <cfRule type="cellIs" dxfId="2278" priority="2277" operator="equal">
      <formula>1</formula>
    </cfRule>
  </conditionalFormatting>
  <conditionalFormatting sqref="T158">
    <cfRule type="expression" dxfId="2277" priority="2278">
      <formula>$E158="sob"</formula>
    </cfRule>
    <cfRule type="expression" dxfId="2276" priority="2279">
      <formula>$E158="nie"</formula>
    </cfRule>
  </conditionalFormatting>
  <conditionalFormatting sqref="T158">
    <cfRule type="timePeriod" dxfId="2275" priority="2274" timePeriod="today">
      <formula>FLOOR(T158,1)=TODAY()</formula>
    </cfRule>
  </conditionalFormatting>
  <conditionalFormatting sqref="T158">
    <cfRule type="cellIs" dxfId="2274" priority="2273" operator="equal">
      <formula>2</formula>
    </cfRule>
  </conditionalFormatting>
  <conditionalFormatting sqref="T158">
    <cfRule type="cellIs" dxfId="2273" priority="2272" operator="equal">
      <formula>3</formula>
    </cfRule>
  </conditionalFormatting>
  <conditionalFormatting sqref="AA168:AB172">
    <cfRule type="beginsWith" dxfId="2272" priority="2267" operator="beginsWith" text="S">
      <formula>LEFT(AA168,LEN("S"))="S"</formula>
    </cfRule>
    <cfRule type="containsText" dxfId="2271" priority="2268" operator="containsText" text="D">
      <formula>NOT(ISERROR(SEARCH("D",AA168)))</formula>
    </cfRule>
    <cfRule type="cellIs" dxfId="2270" priority="2269" operator="equal">
      <formula>1</formula>
    </cfRule>
  </conditionalFormatting>
  <conditionalFormatting sqref="AA168:AB172">
    <cfRule type="expression" dxfId="2269" priority="2270">
      <formula>$E168="sob"</formula>
    </cfRule>
    <cfRule type="expression" dxfId="2268" priority="2271">
      <formula>$E168="nie"</formula>
    </cfRule>
  </conditionalFormatting>
  <conditionalFormatting sqref="AA168:AB172">
    <cfRule type="timePeriod" dxfId="2267" priority="2266" timePeriod="today">
      <formula>FLOOR(AA168,1)=TODAY()</formula>
    </cfRule>
  </conditionalFormatting>
  <conditionalFormatting sqref="AA168:AB172">
    <cfRule type="cellIs" dxfId="2266" priority="2265" operator="equal">
      <formula>2</formula>
    </cfRule>
  </conditionalFormatting>
  <conditionalFormatting sqref="AA168:AB172">
    <cfRule type="cellIs" dxfId="2265" priority="2264" operator="equal">
      <formula>3</formula>
    </cfRule>
  </conditionalFormatting>
  <conditionalFormatting sqref="K154">
    <cfRule type="beginsWith" dxfId="2264" priority="2259" operator="beginsWith" text="S">
      <formula>LEFT(K154,LEN("S"))="S"</formula>
    </cfRule>
    <cfRule type="containsText" dxfId="2263" priority="2260" operator="containsText" text="D">
      <formula>NOT(ISERROR(SEARCH("D",K154)))</formula>
    </cfRule>
    <cfRule type="cellIs" dxfId="2262" priority="2261" operator="equal">
      <formula>1</formula>
    </cfRule>
  </conditionalFormatting>
  <conditionalFormatting sqref="K154">
    <cfRule type="expression" dxfId="2261" priority="2262">
      <formula>$E154="sob"</formula>
    </cfRule>
    <cfRule type="expression" dxfId="2260" priority="2263">
      <formula>$E154="nie"</formula>
    </cfRule>
  </conditionalFormatting>
  <conditionalFormatting sqref="K154">
    <cfRule type="timePeriod" dxfId="2259" priority="2258" timePeriod="today">
      <formula>FLOOR(K154,1)=TODAY()</formula>
    </cfRule>
  </conditionalFormatting>
  <conditionalFormatting sqref="K154">
    <cfRule type="cellIs" dxfId="2258" priority="2257" operator="equal">
      <formula>2</formula>
    </cfRule>
  </conditionalFormatting>
  <conditionalFormatting sqref="K154">
    <cfRule type="cellIs" dxfId="2257" priority="2256" operator="equal">
      <formula>3</formula>
    </cfRule>
  </conditionalFormatting>
  <conditionalFormatting sqref="K155">
    <cfRule type="beginsWith" dxfId="2256" priority="2251" operator="beginsWith" text="S">
      <formula>LEFT(K155,LEN("S"))="S"</formula>
    </cfRule>
    <cfRule type="containsText" dxfId="2255" priority="2252" operator="containsText" text="D">
      <formula>NOT(ISERROR(SEARCH("D",K155)))</formula>
    </cfRule>
    <cfRule type="cellIs" dxfId="2254" priority="2253" operator="equal">
      <formula>1</formula>
    </cfRule>
  </conditionalFormatting>
  <conditionalFormatting sqref="K155">
    <cfRule type="expression" dxfId="2253" priority="2254">
      <formula>$E155="sob"</formula>
    </cfRule>
    <cfRule type="expression" dxfId="2252" priority="2255">
      <formula>$E155="nie"</formula>
    </cfRule>
  </conditionalFormatting>
  <conditionalFormatting sqref="K155">
    <cfRule type="timePeriod" dxfId="2251" priority="2250" timePeriod="today">
      <formula>FLOOR(K155,1)=TODAY()</formula>
    </cfRule>
  </conditionalFormatting>
  <conditionalFormatting sqref="K155">
    <cfRule type="cellIs" dxfId="2250" priority="2249" operator="equal">
      <formula>2</formula>
    </cfRule>
  </conditionalFormatting>
  <conditionalFormatting sqref="K155">
    <cfRule type="cellIs" dxfId="2249" priority="2248" operator="equal">
      <formula>3</formula>
    </cfRule>
  </conditionalFormatting>
  <conditionalFormatting sqref="K156">
    <cfRule type="beginsWith" dxfId="2248" priority="2243" operator="beginsWith" text="S">
      <formula>LEFT(K156,LEN("S"))="S"</formula>
    </cfRule>
    <cfRule type="containsText" dxfId="2247" priority="2244" operator="containsText" text="D">
      <formula>NOT(ISERROR(SEARCH("D",K156)))</formula>
    </cfRule>
    <cfRule type="cellIs" dxfId="2246" priority="2245" operator="equal">
      <formula>1</formula>
    </cfRule>
  </conditionalFormatting>
  <conditionalFormatting sqref="K156">
    <cfRule type="expression" dxfId="2245" priority="2246">
      <formula>$E156="sob"</formula>
    </cfRule>
    <cfRule type="expression" dxfId="2244" priority="2247">
      <formula>$E156="nie"</formula>
    </cfRule>
  </conditionalFormatting>
  <conditionalFormatting sqref="K156">
    <cfRule type="timePeriod" dxfId="2243" priority="2242" timePeriod="today">
      <formula>FLOOR(K156,1)=TODAY()</formula>
    </cfRule>
  </conditionalFormatting>
  <conditionalFormatting sqref="K156">
    <cfRule type="cellIs" dxfId="2242" priority="2241" operator="equal">
      <formula>2</formula>
    </cfRule>
  </conditionalFormatting>
  <conditionalFormatting sqref="K156">
    <cfRule type="cellIs" dxfId="2241" priority="2240" operator="equal">
      <formula>3</formula>
    </cfRule>
  </conditionalFormatting>
  <conditionalFormatting sqref="K162">
    <cfRule type="beginsWith" dxfId="2240" priority="2235" operator="beginsWith" text="S">
      <formula>LEFT(K162,LEN("S"))="S"</formula>
    </cfRule>
    <cfRule type="containsText" dxfId="2239" priority="2236" operator="containsText" text="D">
      <formula>NOT(ISERROR(SEARCH("D",K162)))</formula>
    </cfRule>
    <cfRule type="cellIs" dxfId="2238" priority="2237" operator="equal">
      <formula>1</formula>
    </cfRule>
  </conditionalFormatting>
  <conditionalFormatting sqref="K162">
    <cfRule type="expression" dxfId="2237" priority="2238">
      <formula>$E162="sob"</formula>
    </cfRule>
    <cfRule type="expression" dxfId="2236" priority="2239">
      <formula>$E162="nie"</formula>
    </cfRule>
  </conditionalFormatting>
  <conditionalFormatting sqref="K162">
    <cfRule type="timePeriod" dxfId="2235" priority="2234" timePeriod="today">
      <formula>FLOOR(K162,1)=TODAY()</formula>
    </cfRule>
  </conditionalFormatting>
  <conditionalFormatting sqref="K162">
    <cfRule type="cellIs" dxfId="2234" priority="2233" operator="equal">
      <formula>2</formula>
    </cfRule>
  </conditionalFormatting>
  <conditionalFormatting sqref="K162">
    <cfRule type="cellIs" dxfId="2233" priority="2232" operator="equal">
      <formula>3</formula>
    </cfRule>
  </conditionalFormatting>
  <conditionalFormatting sqref="K163">
    <cfRule type="beginsWith" dxfId="2232" priority="2227" operator="beginsWith" text="S">
      <formula>LEFT(K163,LEN("S"))="S"</formula>
    </cfRule>
    <cfRule type="containsText" dxfId="2231" priority="2228" operator="containsText" text="D">
      <formula>NOT(ISERROR(SEARCH("D",K163)))</formula>
    </cfRule>
    <cfRule type="cellIs" dxfId="2230" priority="2229" operator="equal">
      <formula>1</formula>
    </cfRule>
  </conditionalFormatting>
  <conditionalFormatting sqref="K163">
    <cfRule type="expression" dxfId="2229" priority="2230">
      <formula>$E163="sob"</formula>
    </cfRule>
    <cfRule type="expression" dxfId="2228" priority="2231">
      <formula>$E163="nie"</formula>
    </cfRule>
  </conditionalFormatting>
  <conditionalFormatting sqref="K163">
    <cfRule type="timePeriod" dxfId="2227" priority="2226" timePeriod="today">
      <formula>FLOOR(K163,1)=TODAY()</formula>
    </cfRule>
  </conditionalFormatting>
  <conditionalFormatting sqref="K163">
    <cfRule type="cellIs" dxfId="2226" priority="2225" operator="equal">
      <formula>2</formula>
    </cfRule>
  </conditionalFormatting>
  <conditionalFormatting sqref="K163">
    <cfRule type="cellIs" dxfId="2225" priority="2224" operator="equal">
      <formula>3</formula>
    </cfRule>
  </conditionalFormatting>
  <conditionalFormatting sqref="K164">
    <cfRule type="beginsWith" dxfId="2224" priority="2219" operator="beginsWith" text="S">
      <formula>LEFT(K164,LEN("S"))="S"</formula>
    </cfRule>
    <cfRule type="containsText" dxfId="2223" priority="2220" operator="containsText" text="D">
      <formula>NOT(ISERROR(SEARCH("D",K164)))</formula>
    </cfRule>
    <cfRule type="cellIs" dxfId="2222" priority="2221" operator="equal">
      <formula>1</formula>
    </cfRule>
  </conditionalFormatting>
  <conditionalFormatting sqref="K164">
    <cfRule type="expression" dxfId="2221" priority="2222">
      <formula>$E164="sob"</formula>
    </cfRule>
    <cfRule type="expression" dxfId="2220" priority="2223">
      <formula>$E164="nie"</formula>
    </cfRule>
  </conditionalFormatting>
  <conditionalFormatting sqref="K164">
    <cfRule type="timePeriod" dxfId="2219" priority="2218" timePeriod="today">
      <formula>FLOOR(K164,1)=TODAY()</formula>
    </cfRule>
  </conditionalFormatting>
  <conditionalFormatting sqref="K164">
    <cfRule type="cellIs" dxfId="2218" priority="2217" operator="equal">
      <formula>2</formula>
    </cfRule>
  </conditionalFormatting>
  <conditionalFormatting sqref="K164">
    <cfRule type="cellIs" dxfId="2217" priority="2216" operator="equal">
      <formula>3</formula>
    </cfRule>
  </conditionalFormatting>
  <conditionalFormatting sqref="K165">
    <cfRule type="beginsWith" dxfId="2216" priority="2211" operator="beginsWith" text="S">
      <formula>LEFT(K165,LEN("S"))="S"</formula>
    </cfRule>
    <cfRule type="containsText" dxfId="2215" priority="2212" operator="containsText" text="D">
      <formula>NOT(ISERROR(SEARCH("D",K165)))</formula>
    </cfRule>
    <cfRule type="cellIs" dxfId="2214" priority="2213" operator="equal">
      <formula>1</formula>
    </cfRule>
  </conditionalFormatting>
  <conditionalFormatting sqref="K165">
    <cfRule type="expression" dxfId="2213" priority="2214">
      <formula>$E165="sob"</formula>
    </cfRule>
    <cfRule type="expression" dxfId="2212" priority="2215">
      <formula>$E165="nie"</formula>
    </cfRule>
  </conditionalFormatting>
  <conditionalFormatting sqref="K165">
    <cfRule type="timePeriod" dxfId="2211" priority="2210" timePeriod="today">
      <formula>FLOOR(K165,1)=TODAY()</formula>
    </cfRule>
  </conditionalFormatting>
  <conditionalFormatting sqref="K165">
    <cfRule type="cellIs" dxfId="2210" priority="2209" operator="equal">
      <formula>2</formula>
    </cfRule>
  </conditionalFormatting>
  <conditionalFormatting sqref="K165">
    <cfRule type="cellIs" dxfId="2209" priority="2208" operator="equal">
      <formula>3</formula>
    </cfRule>
  </conditionalFormatting>
  <conditionalFormatting sqref="U161:U164">
    <cfRule type="beginsWith" dxfId="2208" priority="2203" operator="beginsWith" text="S">
      <formula>LEFT(U161,LEN("S"))="S"</formula>
    </cfRule>
    <cfRule type="containsText" dxfId="2207" priority="2204" operator="containsText" text="D">
      <formula>NOT(ISERROR(SEARCH("D",U161)))</formula>
    </cfRule>
    <cfRule type="cellIs" dxfId="2206" priority="2205" operator="equal">
      <formula>1</formula>
    </cfRule>
  </conditionalFormatting>
  <conditionalFormatting sqref="U161:U164">
    <cfRule type="expression" dxfId="2205" priority="2206">
      <formula>$E161="sob"</formula>
    </cfRule>
    <cfRule type="expression" dxfId="2204" priority="2207">
      <formula>$E161="nie"</formula>
    </cfRule>
  </conditionalFormatting>
  <conditionalFormatting sqref="U161:U164">
    <cfRule type="timePeriod" dxfId="2203" priority="2202" timePeriod="today">
      <formula>FLOOR(U161,1)=TODAY()</formula>
    </cfRule>
  </conditionalFormatting>
  <conditionalFormatting sqref="U161:U164">
    <cfRule type="cellIs" dxfId="2202" priority="2201" operator="equal">
      <formula>2</formula>
    </cfRule>
  </conditionalFormatting>
  <conditionalFormatting sqref="U161:U164">
    <cfRule type="cellIs" dxfId="2201" priority="2200" operator="equal">
      <formula>3</formula>
    </cfRule>
  </conditionalFormatting>
  <conditionalFormatting sqref="T165">
    <cfRule type="beginsWith" dxfId="2200" priority="2195" operator="beginsWith" text="S">
      <formula>LEFT(T165,LEN("S"))="S"</formula>
    </cfRule>
    <cfRule type="containsText" dxfId="2199" priority="2196" operator="containsText" text="D">
      <formula>NOT(ISERROR(SEARCH("D",T165)))</formula>
    </cfRule>
    <cfRule type="cellIs" dxfId="2198" priority="2197" operator="equal">
      <formula>1</formula>
    </cfRule>
  </conditionalFormatting>
  <conditionalFormatting sqref="T165">
    <cfRule type="expression" dxfId="2197" priority="2198">
      <formula>$E165="sob"</formula>
    </cfRule>
    <cfRule type="expression" dxfId="2196" priority="2199">
      <formula>$E165="nie"</formula>
    </cfRule>
  </conditionalFormatting>
  <conditionalFormatting sqref="T165">
    <cfRule type="timePeriod" dxfId="2195" priority="2194" timePeriod="today">
      <formula>FLOOR(T165,1)=TODAY()</formula>
    </cfRule>
  </conditionalFormatting>
  <conditionalFormatting sqref="T165">
    <cfRule type="cellIs" dxfId="2194" priority="2193" operator="equal">
      <formula>2</formula>
    </cfRule>
  </conditionalFormatting>
  <conditionalFormatting sqref="T165">
    <cfRule type="cellIs" dxfId="2193" priority="2192" operator="equal">
      <formula>3</formula>
    </cfRule>
  </conditionalFormatting>
  <conditionalFormatting sqref="AA175:AB175">
    <cfRule type="beginsWith" dxfId="2192" priority="2187" operator="beginsWith" text="S">
      <formula>LEFT(AA175,LEN("S"))="S"</formula>
    </cfRule>
    <cfRule type="containsText" dxfId="2191" priority="2188" operator="containsText" text="D">
      <formula>NOT(ISERROR(SEARCH("D",AA175)))</formula>
    </cfRule>
    <cfRule type="cellIs" dxfId="2190" priority="2189" operator="equal">
      <formula>1</formula>
    </cfRule>
  </conditionalFormatting>
  <conditionalFormatting sqref="AA175:AB175">
    <cfRule type="expression" dxfId="2189" priority="2190">
      <formula>$E175="sob"</formula>
    </cfRule>
    <cfRule type="expression" dxfId="2188" priority="2191">
      <formula>$E175="nie"</formula>
    </cfRule>
  </conditionalFormatting>
  <conditionalFormatting sqref="AA175:AB175">
    <cfRule type="timePeriod" dxfId="2187" priority="2186" timePeriod="today">
      <formula>FLOOR(AA175,1)=TODAY()</formula>
    </cfRule>
  </conditionalFormatting>
  <conditionalFormatting sqref="AA175:AB175">
    <cfRule type="cellIs" dxfId="2186" priority="2185" operator="equal">
      <formula>2</formula>
    </cfRule>
  </conditionalFormatting>
  <conditionalFormatting sqref="AA175:AB175">
    <cfRule type="cellIs" dxfId="2185" priority="2184" operator="equal">
      <formula>3</formula>
    </cfRule>
  </conditionalFormatting>
  <conditionalFormatting sqref="AA176:AB179">
    <cfRule type="beginsWith" dxfId="2184" priority="2179" operator="beginsWith" text="S">
      <formula>LEFT(AA176,LEN("S"))="S"</formula>
    </cfRule>
    <cfRule type="containsText" dxfId="2183" priority="2180" operator="containsText" text="D">
      <formula>NOT(ISERROR(SEARCH("D",AA176)))</formula>
    </cfRule>
    <cfRule type="cellIs" dxfId="2182" priority="2181" operator="equal">
      <formula>1</formula>
    </cfRule>
  </conditionalFormatting>
  <conditionalFormatting sqref="AA176:AB179">
    <cfRule type="expression" dxfId="2181" priority="2182">
      <formula>$E176="sob"</formula>
    </cfRule>
    <cfRule type="expression" dxfId="2180" priority="2183">
      <formula>$E176="nie"</formula>
    </cfRule>
  </conditionalFormatting>
  <conditionalFormatting sqref="AA176:AB179">
    <cfRule type="timePeriod" dxfId="2179" priority="2178" timePeriod="today">
      <formula>FLOOR(AA176,1)=TODAY()</formula>
    </cfRule>
  </conditionalFormatting>
  <conditionalFormatting sqref="AA176:AB179">
    <cfRule type="cellIs" dxfId="2178" priority="2177" operator="equal">
      <formula>2</formula>
    </cfRule>
  </conditionalFormatting>
  <conditionalFormatting sqref="AA176:AB179">
    <cfRule type="cellIs" dxfId="2177" priority="2176" operator="equal">
      <formula>3</formula>
    </cfRule>
  </conditionalFormatting>
  <conditionalFormatting sqref="AA182:AB184">
    <cfRule type="beginsWith" dxfId="2176" priority="2171" operator="beginsWith" text="S">
      <formula>LEFT(AA182,LEN("S"))="S"</formula>
    </cfRule>
    <cfRule type="containsText" dxfId="2175" priority="2172" operator="containsText" text="D">
      <formula>NOT(ISERROR(SEARCH("D",AA182)))</formula>
    </cfRule>
    <cfRule type="cellIs" dxfId="2174" priority="2173" operator="equal">
      <formula>1</formula>
    </cfRule>
  </conditionalFormatting>
  <conditionalFormatting sqref="AA182:AB184">
    <cfRule type="expression" dxfId="2173" priority="2174">
      <formula>$E182="sob"</formula>
    </cfRule>
    <cfRule type="expression" dxfId="2172" priority="2175">
      <formula>$E182="nie"</formula>
    </cfRule>
  </conditionalFormatting>
  <conditionalFormatting sqref="AA182:AB184">
    <cfRule type="timePeriod" dxfId="2171" priority="2170" timePeriod="today">
      <formula>FLOOR(AA182,1)=TODAY()</formula>
    </cfRule>
  </conditionalFormatting>
  <conditionalFormatting sqref="AA182:AB184">
    <cfRule type="cellIs" dxfId="2170" priority="2169" operator="equal">
      <formula>2</formula>
    </cfRule>
  </conditionalFormatting>
  <conditionalFormatting sqref="AA182:AB184">
    <cfRule type="cellIs" dxfId="2169" priority="2168" operator="equal">
      <formula>3</formula>
    </cfRule>
  </conditionalFormatting>
  <conditionalFormatting sqref="T162">
    <cfRule type="beginsWith" dxfId="2168" priority="2163" operator="beginsWith" text="S">
      <formula>LEFT(T162,LEN("S"))="S"</formula>
    </cfRule>
    <cfRule type="containsText" dxfId="2167" priority="2164" operator="containsText" text="D">
      <formula>NOT(ISERROR(SEARCH("D",T162)))</formula>
    </cfRule>
    <cfRule type="cellIs" dxfId="2166" priority="2165" operator="equal">
      <formula>1</formula>
    </cfRule>
  </conditionalFormatting>
  <conditionalFormatting sqref="T162">
    <cfRule type="expression" dxfId="2165" priority="2166">
      <formula>$E162="sob"</formula>
    </cfRule>
    <cfRule type="expression" dxfId="2164" priority="2167">
      <formula>$E162="nie"</formula>
    </cfRule>
  </conditionalFormatting>
  <conditionalFormatting sqref="T162">
    <cfRule type="timePeriod" dxfId="2163" priority="2162" timePeriod="today">
      <formula>FLOOR(T162,1)=TODAY()</formula>
    </cfRule>
  </conditionalFormatting>
  <conditionalFormatting sqref="T162">
    <cfRule type="cellIs" dxfId="2162" priority="2161" operator="equal">
      <formula>2</formula>
    </cfRule>
  </conditionalFormatting>
  <conditionalFormatting sqref="T162">
    <cfRule type="cellIs" dxfId="2161" priority="2160" operator="equal">
      <formula>3</formula>
    </cfRule>
  </conditionalFormatting>
  <conditionalFormatting sqref="U189:U191">
    <cfRule type="beginsWith" dxfId="2160" priority="2155" operator="beginsWith" text="S">
      <formula>LEFT(U189,LEN("S"))="S"</formula>
    </cfRule>
    <cfRule type="containsText" dxfId="2159" priority="2156" operator="containsText" text="D">
      <formula>NOT(ISERROR(SEARCH("D",U189)))</formula>
    </cfRule>
    <cfRule type="cellIs" dxfId="2158" priority="2157" operator="equal">
      <formula>1</formula>
    </cfRule>
  </conditionalFormatting>
  <conditionalFormatting sqref="U189:U191">
    <cfRule type="expression" dxfId="2157" priority="2158">
      <formula>$E189="sob"</formula>
    </cfRule>
    <cfRule type="expression" dxfId="2156" priority="2159">
      <formula>$E189="nie"</formula>
    </cfRule>
  </conditionalFormatting>
  <conditionalFormatting sqref="U189:U191">
    <cfRule type="timePeriod" dxfId="2155" priority="2154" timePeriod="today">
      <formula>FLOOR(U189,1)=TODAY()</formula>
    </cfRule>
  </conditionalFormatting>
  <conditionalFormatting sqref="U189:U191">
    <cfRule type="cellIs" dxfId="2154" priority="2153" operator="equal">
      <formula>2</formula>
    </cfRule>
  </conditionalFormatting>
  <conditionalFormatting sqref="U189:U191">
    <cfRule type="cellIs" dxfId="2153" priority="2152" operator="equal">
      <formula>3</formula>
    </cfRule>
  </conditionalFormatting>
  <conditionalFormatting sqref="U196:U200">
    <cfRule type="beginsWith" dxfId="2152" priority="2147" operator="beginsWith" text="S">
      <formula>LEFT(U196,LEN("S"))="S"</formula>
    </cfRule>
    <cfRule type="containsText" dxfId="2151" priority="2148" operator="containsText" text="D">
      <formula>NOT(ISERROR(SEARCH("D",U196)))</formula>
    </cfRule>
    <cfRule type="cellIs" dxfId="2150" priority="2149" operator="equal">
      <formula>1</formula>
    </cfRule>
  </conditionalFormatting>
  <conditionalFormatting sqref="U196:U200">
    <cfRule type="expression" dxfId="2149" priority="2150">
      <formula>$E196="sob"</formula>
    </cfRule>
    <cfRule type="expression" dxfId="2148" priority="2151">
      <formula>$E196="nie"</formula>
    </cfRule>
  </conditionalFormatting>
  <conditionalFormatting sqref="U196:U200">
    <cfRule type="timePeriod" dxfId="2147" priority="2146" timePeriod="today">
      <formula>FLOOR(U196,1)=TODAY()</formula>
    </cfRule>
  </conditionalFormatting>
  <conditionalFormatting sqref="U196:U200">
    <cfRule type="cellIs" dxfId="2146" priority="2145" operator="equal">
      <formula>2</formula>
    </cfRule>
  </conditionalFormatting>
  <conditionalFormatting sqref="U196:U200">
    <cfRule type="cellIs" dxfId="2145" priority="2144" operator="equal">
      <formula>3</formula>
    </cfRule>
  </conditionalFormatting>
  <conditionalFormatting sqref="U168:U172">
    <cfRule type="beginsWith" dxfId="2144" priority="2139" operator="beginsWith" text="S">
      <formula>LEFT(U168,LEN("S"))="S"</formula>
    </cfRule>
    <cfRule type="containsText" dxfId="2143" priority="2140" operator="containsText" text="D">
      <formula>NOT(ISERROR(SEARCH("D",U168)))</formula>
    </cfRule>
    <cfRule type="cellIs" dxfId="2142" priority="2141" operator="equal">
      <formula>1</formula>
    </cfRule>
  </conditionalFormatting>
  <conditionalFormatting sqref="U168:U172">
    <cfRule type="expression" dxfId="2141" priority="2142">
      <formula>$E168="sob"</formula>
    </cfRule>
    <cfRule type="expression" dxfId="2140" priority="2143">
      <formula>$E168="nie"</formula>
    </cfRule>
  </conditionalFormatting>
  <conditionalFormatting sqref="U168:U172">
    <cfRule type="timePeriod" dxfId="2139" priority="2138" timePeriod="today">
      <formula>FLOOR(U168,1)=TODAY()</formula>
    </cfRule>
  </conditionalFormatting>
  <conditionalFormatting sqref="U168:U172">
    <cfRule type="cellIs" dxfId="2138" priority="2137" operator="equal">
      <formula>2</formula>
    </cfRule>
  </conditionalFormatting>
  <conditionalFormatting sqref="U168:U172">
    <cfRule type="cellIs" dxfId="2137" priority="2136" operator="equal">
      <formula>3</formula>
    </cfRule>
  </conditionalFormatting>
  <conditionalFormatting sqref="U165">
    <cfRule type="beginsWith" dxfId="2136" priority="2131" operator="beginsWith" text="S">
      <formula>LEFT(U165,LEN("S"))="S"</formula>
    </cfRule>
    <cfRule type="containsText" dxfId="2135" priority="2132" operator="containsText" text="D">
      <formula>NOT(ISERROR(SEARCH("D",U165)))</formula>
    </cfRule>
    <cfRule type="cellIs" dxfId="2134" priority="2133" operator="equal">
      <formula>1</formula>
    </cfRule>
  </conditionalFormatting>
  <conditionalFormatting sqref="U165">
    <cfRule type="expression" dxfId="2133" priority="2134">
      <formula>$E165="sob"</formula>
    </cfRule>
    <cfRule type="expression" dxfId="2132" priority="2135">
      <formula>$E165="nie"</formula>
    </cfRule>
  </conditionalFormatting>
  <conditionalFormatting sqref="U165">
    <cfRule type="timePeriod" dxfId="2131" priority="2130" timePeriod="today">
      <formula>FLOOR(U165,1)=TODAY()</formula>
    </cfRule>
  </conditionalFormatting>
  <conditionalFormatting sqref="U165">
    <cfRule type="cellIs" dxfId="2130" priority="2129" operator="equal">
      <formula>2</formula>
    </cfRule>
  </conditionalFormatting>
  <conditionalFormatting sqref="U165">
    <cfRule type="cellIs" dxfId="2129" priority="2128" operator="equal">
      <formula>3</formula>
    </cfRule>
  </conditionalFormatting>
  <conditionalFormatting sqref="T168 T171">
    <cfRule type="beginsWith" dxfId="2128" priority="2123" operator="beginsWith" text="S">
      <formula>LEFT(T168,LEN("S"))="S"</formula>
    </cfRule>
    <cfRule type="containsText" dxfId="2127" priority="2124" operator="containsText" text="D">
      <formula>NOT(ISERROR(SEARCH("D",T168)))</formula>
    </cfRule>
    <cfRule type="cellIs" dxfId="2126" priority="2125" operator="equal">
      <formula>1</formula>
    </cfRule>
  </conditionalFormatting>
  <conditionalFormatting sqref="T168 T171">
    <cfRule type="expression" dxfId="2125" priority="2126">
      <formula>$E168="sob"</formula>
    </cfRule>
    <cfRule type="expression" dxfId="2124" priority="2127">
      <formula>$E168="nie"</formula>
    </cfRule>
  </conditionalFormatting>
  <conditionalFormatting sqref="T168 T171">
    <cfRule type="timePeriod" dxfId="2123" priority="2122" timePeriod="today">
      <formula>FLOOR(T168,1)=TODAY()</formula>
    </cfRule>
  </conditionalFormatting>
  <conditionalFormatting sqref="T168 T171">
    <cfRule type="cellIs" dxfId="2122" priority="2121" operator="equal">
      <formula>2</formula>
    </cfRule>
  </conditionalFormatting>
  <conditionalFormatting sqref="T168 T171">
    <cfRule type="cellIs" dxfId="2121" priority="2120" operator="equal">
      <formula>3</formula>
    </cfRule>
  </conditionalFormatting>
  <conditionalFormatting sqref="T172">
    <cfRule type="beginsWith" dxfId="2120" priority="2115" operator="beginsWith" text="S">
      <formula>LEFT(T172,LEN("S"))="S"</formula>
    </cfRule>
    <cfRule type="containsText" dxfId="2119" priority="2116" operator="containsText" text="D">
      <formula>NOT(ISERROR(SEARCH("D",T172)))</formula>
    </cfRule>
    <cfRule type="cellIs" dxfId="2118" priority="2117" operator="equal">
      <formula>1</formula>
    </cfRule>
  </conditionalFormatting>
  <conditionalFormatting sqref="T172">
    <cfRule type="expression" dxfId="2117" priority="2118">
      <formula>$E172="sob"</formula>
    </cfRule>
    <cfRule type="expression" dxfId="2116" priority="2119">
      <formula>$E172="nie"</formula>
    </cfRule>
  </conditionalFormatting>
  <conditionalFormatting sqref="T172">
    <cfRule type="timePeriod" dxfId="2115" priority="2114" timePeriod="today">
      <formula>FLOOR(T172,1)=TODAY()</formula>
    </cfRule>
  </conditionalFormatting>
  <conditionalFormatting sqref="T172">
    <cfRule type="cellIs" dxfId="2114" priority="2113" operator="equal">
      <formula>2</formula>
    </cfRule>
  </conditionalFormatting>
  <conditionalFormatting sqref="T172">
    <cfRule type="cellIs" dxfId="2113" priority="2112" operator="equal">
      <formula>3</formula>
    </cfRule>
  </conditionalFormatting>
  <conditionalFormatting sqref="T169">
    <cfRule type="beginsWith" dxfId="2112" priority="2107" operator="beginsWith" text="S">
      <formula>LEFT(T169,LEN("S"))="S"</formula>
    </cfRule>
    <cfRule type="containsText" dxfId="2111" priority="2108" operator="containsText" text="D">
      <formula>NOT(ISERROR(SEARCH("D",T169)))</formula>
    </cfRule>
    <cfRule type="cellIs" dxfId="2110" priority="2109" operator="equal">
      <formula>1</formula>
    </cfRule>
  </conditionalFormatting>
  <conditionalFormatting sqref="T169">
    <cfRule type="expression" dxfId="2109" priority="2110">
      <formula>$E169="sob"</formula>
    </cfRule>
    <cfRule type="expression" dxfId="2108" priority="2111">
      <formula>$E169="nie"</formula>
    </cfRule>
  </conditionalFormatting>
  <conditionalFormatting sqref="T169">
    <cfRule type="timePeriod" dxfId="2107" priority="2106" timePeriod="today">
      <formula>FLOOR(T169,1)=TODAY()</formula>
    </cfRule>
  </conditionalFormatting>
  <conditionalFormatting sqref="T169">
    <cfRule type="cellIs" dxfId="2106" priority="2105" operator="equal">
      <formula>2</formula>
    </cfRule>
  </conditionalFormatting>
  <conditionalFormatting sqref="T169">
    <cfRule type="cellIs" dxfId="2105" priority="2104" operator="equal">
      <formula>3</formula>
    </cfRule>
  </conditionalFormatting>
  <conditionalFormatting sqref="T170">
    <cfRule type="beginsWith" dxfId="2104" priority="2099" operator="beginsWith" text="S">
      <formula>LEFT(T170,LEN("S"))="S"</formula>
    </cfRule>
    <cfRule type="containsText" dxfId="2103" priority="2100" operator="containsText" text="D">
      <formula>NOT(ISERROR(SEARCH("D",T170)))</formula>
    </cfRule>
    <cfRule type="cellIs" dxfId="2102" priority="2101" operator="equal">
      <formula>1</formula>
    </cfRule>
  </conditionalFormatting>
  <conditionalFormatting sqref="T170">
    <cfRule type="expression" dxfId="2101" priority="2102">
      <formula>$E170="sob"</formula>
    </cfRule>
    <cfRule type="expression" dxfId="2100" priority="2103">
      <formula>$E170="nie"</formula>
    </cfRule>
  </conditionalFormatting>
  <conditionalFormatting sqref="T170">
    <cfRule type="timePeriod" dxfId="2099" priority="2098" timePeriod="today">
      <formula>FLOOR(T170,1)=TODAY()</formula>
    </cfRule>
  </conditionalFormatting>
  <conditionalFormatting sqref="T170">
    <cfRule type="cellIs" dxfId="2098" priority="2097" operator="equal">
      <formula>2</formula>
    </cfRule>
  </conditionalFormatting>
  <conditionalFormatting sqref="T170">
    <cfRule type="cellIs" dxfId="2097" priority="2096" operator="equal">
      <formula>3</formula>
    </cfRule>
  </conditionalFormatting>
  <conditionalFormatting sqref="T175">
    <cfRule type="beginsWith" dxfId="2096" priority="2091" operator="beginsWith" text="S">
      <formula>LEFT(T175,LEN("S"))="S"</formula>
    </cfRule>
    <cfRule type="containsText" dxfId="2095" priority="2092" operator="containsText" text="D">
      <formula>NOT(ISERROR(SEARCH("D",T175)))</formula>
    </cfRule>
    <cfRule type="cellIs" dxfId="2094" priority="2093" operator="equal">
      <formula>1</formula>
    </cfRule>
  </conditionalFormatting>
  <conditionalFormatting sqref="T175">
    <cfRule type="expression" dxfId="2093" priority="2094">
      <formula>$E175="sob"</formula>
    </cfRule>
    <cfRule type="expression" dxfId="2092" priority="2095">
      <formula>$E175="nie"</formula>
    </cfRule>
  </conditionalFormatting>
  <conditionalFormatting sqref="T175">
    <cfRule type="timePeriod" dxfId="2091" priority="2090" timePeriod="today">
      <formula>FLOOR(T175,1)=TODAY()</formula>
    </cfRule>
  </conditionalFormatting>
  <conditionalFormatting sqref="T175">
    <cfRule type="cellIs" dxfId="2090" priority="2089" operator="equal">
      <formula>2</formula>
    </cfRule>
  </conditionalFormatting>
  <conditionalFormatting sqref="T175">
    <cfRule type="cellIs" dxfId="2089" priority="2088" operator="equal">
      <formula>3</formula>
    </cfRule>
  </conditionalFormatting>
  <conditionalFormatting sqref="T177">
    <cfRule type="beginsWith" dxfId="2088" priority="2083" operator="beginsWith" text="S">
      <formula>LEFT(T177,LEN("S"))="S"</formula>
    </cfRule>
    <cfRule type="containsText" dxfId="2087" priority="2084" operator="containsText" text="D">
      <formula>NOT(ISERROR(SEARCH("D",T177)))</formula>
    </cfRule>
    <cfRule type="cellIs" dxfId="2086" priority="2085" operator="equal">
      <formula>1</formula>
    </cfRule>
  </conditionalFormatting>
  <conditionalFormatting sqref="T177">
    <cfRule type="expression" dxfId="2085" priority="2086">
      <formula>$E177="sob"</formula>
    </cfRule>
    <cfRule type="expression" dxfId="2084" priority="2087">
      <formula>$E177="nie"</formula>
    </cfRule>
  </conditionalFormatting>
  <conditionalFormatting sqref="T177">
    <cfRule type="timePeriod" dxfId="2083" priority="2082" timePeriod="today">
      <formula>FLOOR(T177,1)=TODAY()</formula>
    </cfRule>
  </conditionalFormatting>
  <conditionalFormatting sqref="T177">
    <cfRule type="cellIs" dxfId="2082" priority="2081" operator="equal">
      <formula>2</formula>
    </cfRule>
  </conditionalFormatting>
  <conditionalFormatting sqref="T177">
    <cfRule type="cellIs" dxfId="2081" priority="2080" operator="equal">
      <formula>3</formula>
    </cfRule>
  </conditionalFormatting>
  <conditionalFormatting sqref="T178">
    <cfRule type="beginsWith" dxfId="2080" priority="2075" operator="beginsWith" text="S">
      <formula>LEFT(T178,LEN("S"))="S"</formula>
    </cfRule>
    <cfRule type="containsText" dxfId="2079" priority="2076" operator="containsText" text="D">
      <formula>NOT(ISERROR(SEARCH("D",T178)))</formula>
    </cfRule>
    <cfRule type="cellIs" dxfId="2078" priority="2077" operator="equal">
      <formula>1</formula>
    </cfRule>
  </conditionalFormatting>
  <conditionalFormatting sqref="T178">
    <cfRule type="expression" dxfId="2077" priority="2078">
      <formula>$E178="sob"</formula>
    </cfRule>
    <cfRule type="expression" dxfId="2076" priority="2079">
      <formula>$E178="nie"</formula>
    </cfRule>
  </conditionalFormatting>
  <conditionalFormatting sqref="T178">
    <cfRule type="timePeriod" dxfId="2075" priority="2074" timePeriod="today">
      <formula>FLOOR(T178,1)=TODAY()</formula>
    </cfRule>
  </conditionalFormatting>
  <conditionalFormatting sqref="T178">
    <cfRule type="cellIs" dxfId="2074" priority="2073" operator="equal">
      <formula>2</formula>
    </cfRule>
  </conditionalFormatting>
  <conditionalFormatting sqref="T178">
    <cfRule type="cellIs" dxfId="2073" priority="2072" operator="equal">
      <formula>3</formula>
    </cfRule>
  </conditionalFormatting>
  <conditionalFormatting sqref="T179">
    <cfRule type="beginsWith" dxfId="2072" priority="2067" operator="beginsWith" text="S">
      <formula>LEFT(T179,LEN("S"))="S"</formula>
    </cfRule>
    <cfRule type="containsText" dxfId="2071" priority="2068" operator="containsText" text="D">
      <formula>NOT(ISERROR(SEARCH("D",T179)))</formula>
    </cfRule>
    <cfRule type="cellIs" dxfId="2070" priority="2069" operator="equal">
      <formula>1</formula>
    </cfRule>
  </conditionalFormatting>
  <conditionalFormatting sqref="T179">
    <cfRule type="expression" dxfId="2069" priority="2070">
      <formula>$E179="sob"</formula>
    </cfRule>
    <cfRule type="expression" dxfId="2068" priority="2071">
      <formula>$E179="nie"</formula>
    </cfRule>
  </conditionalFormatting>
  <conditionalFormatting sqref="T179">
    <cfRule type="timePeriod" dxfId="2067" priority="2066" timePeriod="today">
      <formula>FLOOR(T179,1)=TODAY()</formula>
    </cfRule>
  </conditionalFormatting>
  <conditionalFormatting sqref="T179">
    <cfRule type="cellIs" dxfId="2066" priority="2065" operator="equal">
      <formula>2</formula>
    </cfRule>
  </conditionalFormatting>
  <conditionalFormatting sqref="T179">
    <cfRule type="cellIs" dxfId="2065" priority="2064" operator="equal">
      <formula>3</formula>
    </cfRule>
  </conditionalFormatting>
  <conditionalFormatting sqref="Z203">
    <cfRule type="beginsWith" dxfId="2064" priority="2059" operator="beginsWith" text="S">
      <formula>LEFT(Z203,LEN("S"))="S"</formula>
    </cfRule>
    <cfRule type="containsText" dxfId="2063" priority="2060" operator="containsText" text="D">
      <formula>NOT(ISERROR(SEARCH("D",Z203)))</formula>
    </cfRule>
    <cfRule type="cellIs" dxfId="2062" priority="2061" operator="equal">
      <formula>1</formula>
    </cfRule>
  </conditionalFormatting>
  <conditionalFormatting sqref="Z203">
    <cfRule type="expression" dxfId="2061" priority="2062">
      <formula>$E203="sob"</formula>
    </cfRule>
    <cfRule type="expression" dxfId="2060" priority="2063">
      <formula>$E203="nie"</formula>
    </cfRule>
  </conditionalFormatting>
  <conditionalFormatting sqref="Z203">
    <cfRule type="timePeriod" dxfId="2059" priority="2058" timePeriod="today">
      <formula>FLOOR(Z203,1)=TODAY()</formula>
    </cfRule>
  </conditionalFormatting>
  <conditionalFormatting sqref="Z203">
    <cfRule type="cellIs" dxfId="2058" priority="2057" operator="equal">
      <formula>2</formula>
    </cfRule>
  </conditionalFormatting>
  <conditionalFormatting sqref="Z203">
    <cfRule type="cellIs" dxfId="2057" priority="2056" operator="equal">
      <formula>3</formula>
    </cfRule>
  </conditionalFormatting>
  <conditionalFormatting sqref="T182">
    <cfRule type="beginsWith" dxfId="2056" priority="2051" operator="beginsWith" text="S">
      <formula>LEFT(T182,LEN("S"))="S"</formula>
    </cfRule>
    <cfRule type="containsText" dxfId="2055" priority="2052" operator="containsText" text="D">
      <formula>NOT(ISERROR(SEARCH("D",T182)))</formula>
    </cfRule>
    <cfRule type="cellIs" dxfId="2054" priority="2053" operator="equal">
      <formula>1</formula>
    </cfRule>
  </conditionalFormatting>
  <conditionalFormatting sqref="T182">
    <cfRule type="expression" dxfId="2053" priority="2054">
      <formula>$E182="sob"</formula>
    </cfRule>
    <cfRule type="expression" dxfId="2052" priority="2055">
      <formula>$E182="nie"</formula>
    </cfRule>
  </conditionalFormatting>
  <conditionalFormatting sqref="T182">
    <cfRule type="timePeriod" dxfId="2051" priority="2050" timePeriod="today">
      <formula>FLOOR(T182,1)=TODAY()</formula>
    </cfRule>
  </conditionalFormatting>
  <conditionalFormatting sqref="T182">
    <cfRule type="cellIs" dxfId="2050" priority="2049" operator="equal">
      <formula>2</formula>
    </cfRule>
  </conditionalFormatting>
  <conditionalFormatting sqref="T182">
    <cfRule type="cellIs" dxfId="2049" priority="2048" operator="equal">
      <formula>3</formula>
    </cfRule>
  </conditionalFormatting>
  <conditionalFormatting sqref="T183">
    <cfRule type="beginsWith" dxfId="2048" priority="2043" operator="beginsWith" text="S">
      <formula>LEFT(T183,LEN("S"))="S"</formula>
    </cfRule>
    <cfRule type="containsText" dxfId="2047" priority="2044" operator="containsText" text="D">
      <formula>NOT(ISERROR(SEARCH("D",T183)))</formula>
    </cfRule>
    <cfRule type="cellIs" dxfId="2046" priority="2045" operator="equal">
      <formula>1</formula>
    </cfRule>
  </conditionalFormatting>
  <conditionalFormatting sqref="T183">
    <cfRule type="expression" dxfId="2045" priority="2046">
      <formula>$E183="sob"</formula>
    </cfRule>
    <cfRule type="expression" dxfId="2044" priority="2047">
      <formula>$E183="nie"</formula>
    </cfRule>
  </conditionalFormatting>
  <conditionalFormatting sqref="T183">
    <cfRule type="timePeriod" dxfId="2043" priority="2042" timePeriod="today">
      <formula>FLOOR(T183,1)=TODAY()</formula>
    </cfRule>
  </conditionalFormatting>
  <conditionalFormatting sqref="T183">
    <cfRule type="cellIs" dxfId="2042" priority="2041" operator="equal">
      <formula>2</formula>
    </cfRule>
  </conditionalFormatting>
  <conditionalFormatting sqref="T183">
    <cfRule type="cellIs" dxfId="2041" priority="2040" operator="equal">
      <formula>3</formula>
    </cfRule>
  </conditionalFormatting>
  <conditionalFormatting sqref="Y189:Y191">
    <cfRule type="beginsWith" dxfId="2040" priority="2035" operator="beginsWith" text="S">
      <formula>LEFT(Y189,LEN("S"))="S"</formula>
    </cfRule>
    <cfRule type="containsText" dxfId="2039" priority="2036" operator="containsText" text="D">
      <formula>NOT(ISERROR(SEARCH("D",Y189)))</formula>
    </cfRule>
    <cfRule type="cellIs" dxfId="2038" priority="2037" operator="equal">
      <formula>1</formula>
    </cfRule>
  </conditionalFormatting>
  <conditionalFormatting sqref="Y189:Y191">
    <cfRule type="expression" dxfId="2037" priority="2038">
      <formula>$E189="sob"</formula>
    </cfRule>
    <cfRule type="expression" dxfId="2036" priority="2039">
      <formula>$E189="nie"</formula>
    </cfRule>
  </conditionalFormatting>
  <conditionalFormatting sqref="Y189:Y191">
    <cfRule type="timePeriod" dxfId="2035" priority="2034" timePeriod="today">
      <formula>FLOOR(Y189,1)=TODAY()</formula>
    </cfRule>
  </conditionalFormatting>
  <conditionalFormatting sqref="Y189:Y191">
    <cfRule type="cellIs" dxfId="2034" priority="2033" operator="equal">
      <formula>2</formula>
    </cfRule>
  </conditionalFormatting>
  <conditionalFormatting sqref="Y189:Y191">
    <cfRule type="cellIs" dxfId="2033" priority="2032" operator="equal">
      <formula>3</formula>
    </cfRule>
  </conditionalFormatting>
  <conditionalFormatting sqref="R152:R153 R155:R182 R187:R190 R192:R193">
    <cfRule type="beginsWith" dxfId="2032" priority="2027" operator="beginsWith" text="S">
      <formula>LEFT(R152,LEN("S"))="S"</formula>
    </cfRule>
    <cfRule type="containsText" dxfId="2031" priority="2028" operator="containsText" text="D">
      <formula>NOT(ISERROR(SEARCH("D",R152)))</formula>
    </cfRule>
    <cfRule type="cellIs" dxfId="2030" priority="2029" operator="equal">
      <formula>1</formula>
    </cfRule>
  </conditionalFormatting>
  <conditionalFormatting sqref="R152:R153 R155:R182 R187:R190 R192:R193">
    <cfRule type="expression" dxfId="2029" priority="2030">
      <formula>$E152="sob"</formula>
    </cfRule>
    <cfRule type="expression" dxfId="2028" priority="2031">
      <formula>$E152="nie"</formula>
    </cfRule>
  </conditionalFormatting>
  <conditionalFormatting sqref="R152:R153 R155:R182 R187:R190 R192:R193">
    <cfRule type="timePeriod" dxfId="2027" priority="2026" timePeriod="today">
      <formula>FLOOR(R152,1)=TODAY()</formula>
    </cfRule>
  </conditionalFormatting>
  <conditionalFormatting sqref="R152:R153 R155:R182 R187:R190 R192:R193">
    <cfRule type="cellIs" dxfId="2026" priority="2025" operator="equal">
      <formula>2</formula>
    </cfRule>
  </conditionalFormatting>
  <conditionalFormatting sqref="R152:R153 R155:R182 R187:R190 R192:R193">
    <cfRule type="cellIs" dxfId="2025" priority="2024" operator="equal">
      <formula>3</formula>
    </cfRule>
  </conditionalFormatting>
  <conditionalFormatting sqref="R147:R148">
    <cfRule type="beginsWith" dxfId="2024" priority="2019" operator="beginsWith" text="S">
      <formula>LEFT(R147,LEN("S"))="S"</formula>
    </cfRule>
    <cfRule type="containsText" dxfId="2023" priority="2020" operator="containsText" text="D">
      <formula>NOT(ISERROR(SEARCH("D",R147)))</formula>
    </cfRule>
    <cfRule type="cellIs" dxfId="2022" priority="2021" operator="equal">
      <formula>1</formula>
    </cfRule>
  </conditionalFormatting>
  <conditionalFormatting sqref="R147:R148">
    <cfRule type="expression" dxfId="2021" priority="2022">
      <formula>$E147="sob"</formula>
    </cfRule>
    <cfRule type="expression" dxfId="2020" priority="2023">
      <formula>$E147="nie"</formula>
    </cfRule>
  </conditionalFormatting>
  <conditionalFormatting sqref="R147:R148">
    <cfRule type="timePeriod" dxfId="2019" priority="2018" timePeriod="today">
      <formula>FLOOR(R147,1)=TODAY()</formula>
    </cfRule>
  </conditionalFormatting>
  <conditionalFormatting sqref="R147:R148">
    <cfRule type="cellIs" dxfId="2018" priority="2017" operator="equal">
      <formula>2</formula>
    </cfRule>
  </conditionalFormatting>
  <conditionalFormatting sqref="R147:R148">
    <cfRule type="cellIs" dxfId="2017" priority="2016" operator="equal">
      <formula>3</formula>
    </cfRule>
  </conditionalFormatting>
  <conditionalFormatting sqref="R149">
    <cfRule type="beginsWith" dxfId="2016" priority="2011" operator="beginsWith" text="S">
      <formula>LEFT(R149,LEN("S"))="S"</formula>
    </cfRule>
    <cfRule type="containsText" dxfId="2015" priority="2012" operator="containsText" text="D">
      <formula>NOT(ISERROR(SEARCH("D",R149)))</formula>
    </cfRule>
    <cfRule type="cellIs" dxfId="2014" priority="2013" operator="equal">
      <formula>1</formula>
    </cfRule>
  </conditionalFormatting>
  <conditionalFormatting sqref="R149">
    <cfRule type="expression" dxfId="2013" priority="2014">
      <formula>$E149="sob"</formula>
    </cfRule>
    <cfRule type="expression" dxfId="2012" priority="2015">
      <formula>$E149="nie"</formula>
    </cfRule>
  </conditionalFormatting>
  <conditionalFormatting sqref="R149">
    <cfRule type="timePeriod" dxfId="2011" priority="2010" timePeriod="today">
      <formula>FLOOR(R149,1)=TODAY()</formula>
    </cfRule>
  </conditionalFormatting>
  <conditionalFormatting sqref="R149">
    <cfRule type="cellIs" dxfId="2010" priority="2009" operator="equal">
      <formula>2</formula>
    </cfRule>
  </conditionalFormatting>
  <conditionalFormatting sqref="R149">
    <cfRule type="cellIs" dxfId="2009" priority="2008" operator="equal">
      <formula>3</formula>
    </cfRule>
  </conditionalFormatting>
  <conditionalFormatting sqref="R150">
    <cfRule type="beginsWith" dxfId="2008" priority="2003" operator="beginsWith" text="S">
      <formula>LEFT(R150,LEN("S"))="S"</formula>
    </cfRule>
    <cfRule type="containsText" dxfId="2007" priority="2004" operator="containsText" text="D">
      <formula>NOT(ISERROR(SEARCH("D",R150)))</formula>
    </cfRule>
    <cfRule type="cellIs" dxfId="2006" priority="2005" operator="equal">
      <formula>1</formula>
    </cfRule>
  </conditionalFormatting>
  <conditionalFormatting sqref="R150">
    <cfRule type="expression" dxfId="2005" priority="2006">
      <formula>$E150="sob"</formula>
    </cfRule>
    <cfRule type="expression" dxfId="2004" priority="2007">
      <formula>$E150="nie"</formula>
    </cfRule>
  </conditionalFormatting>
  <conditionalFormatting sqref="R150">
    <cfRule type="timePeriod" dxfId="2003" priority="2002" timePeriod="today">
      <formula>FLOOR(R150,1)=TODAY()</formula>
    </cfRule>
  </conditionalFormatting>
  <conditionalFormatting sqref="R150">
    <cfRule type="cellIs" dxfId="2002" priority="2001" operator="equal">
      <formula>2</formula>
    </cfRule>
  </conditionalFormatting>
  <conditionalFormatting sqref="R150">
    <cfRule type="cellIs" dxfId="2001" priority="2000" operator="equal">
      <formula>3</formula>
    </cfRule>
  </conditionalFormatting>
  <conditionalFormatting sqref="R151">
    <cfRule type="beginsWith" dxfId="2000" priority="1995" operator="beginsWith" text="S">
      <formula>LEFT(R151,LEN("S"))="S"</formula>
    </cfRule>
    <cfRule type="containsText" dxfId="1999" priority="1996" operator="containsText" text="D">
      <formula>NOT(ISERROR(SEARCH("D",R151)))</formula>
    </cfRule>
    <cfRule type="cellIs" dxfId="1998" priority="1997" operator="equal">
      <formula>1</formula>
    </cfRule>
  </conditionalFormatting>
  <conditionalFormatting sqref="R151">
    <cfRule type="expression" dxfId="1997" priority="1998">
      <formula>$E151="sob"</formula>
    </cfRule>
    <cfRule type="expression" dxfId="1996" priority="1999">
      <formula>$E151="nie"</formula>
    </cfRule>
  </conditionalFormatting>
  <conditionalFormatting sqref="R151">
    <cfRule type="timePeriod" dxfId="1995" priority="1994" timePeriod="today">
      <formula>FLOOR(R151,1)=TODAY()</formula>
    </cfRule>
  </conditionalFormatting>
  <conditionalFormatting sqref="R151">
    <cfRule type="cellIs" dxfId="1994" priority="1993" operator="equal">
      <formula>2</formula>
    </cfRule>
  </conditionalFormatting>
  <conditionalFormatting sqref="R151">
    <cfRule type="cellIs" dxfId="1993" priority="1992" operator="equal">
      <formula>3</formula>
    </cfRule>
  </conditionalFormatting>
  <conditionalFormatting sqref="R154">
    <cfRule type="beginsWith" dxfId="1992" priority="1987" operator="beginsWith" text="S">
      <formula>LEFT(R154,LEN("S"))="S"</formula>
    </cfRule>
    <cfRule type="containsText" dxfId="1991" priority="1988" operator="containsText" text="D">
      <formula>NOT(ISERROR(SEARCH("D",R154)))</formula>
    </cfRule>
    <cfRule type="cellIs" dxfId="1990" priority="1989" operator="equal">
      <formula>1</formula>
    </cfRule>
  </conditionalFormatting>
  <conditionalFormatting sqref="R154">
    <cfRule type="expression" dxfId="1989" priority="1990">
      <formula>$E154="sob"</formula>
    </cfRule>
    <cfRule type="expression" dxfId="1988" priority="1991">
      <formula>$E154="nie"</formula>
    </cfRule>
  </conditionalFormatting>
  <conditionalFormatting sqref="R154">
    <cfRule type="timePeriod" dxfId="1987" priority="1986" timePeriod="today">
      <formula>FLOOR(R154,1)=TODAY()</formula>
    </cfRule>
  </conditionalFormatting>
  <conditionalFormatting sqref="R154">
    <cfRule type="cellIs" dxfId="1986" priority="1985" operator="equal">
      <formula>2</formula>
    </cfRule>
  </conditionalFormatting>
  <conditionalFormatting sqref="R154">
    <cfRule type="cellIs" dxfId="1985" priority="1984" operator="equal">
      <formula>3</formula>
    </cfRule>
  </conditionalFormatting>
  <conditionalFormatting sqref="R217:R228">
    <cfRule type="beginsWith" dxfId="1984" priority="1979" operator="beginsWith" text="S">
      <formula>LEFT(R217,LEN("S"))="S"</formula>
    </cfRule>
    <cfRule type="containsText" dxfId="1983" priority="1980" operator="containsText" text="D">
      <formula>NOT(ISERROR(SEARCH("D",R217)))</formula>
    </cfRule>
    <cfRule type="cellIs" dxfId="1982" priority="1981" operator="equal">
      <formula>1</formula>
    </cfRule>
  </conditionalFormatting>
  <conditionalFormatting sqref="R217:R228">
    <cfRule type="expression" dxfId="1981" priority="1982">
      <formula>$E217="sob"</formula>
    </cfRule>
    <cfRule type="expression" dxfId="1980" priority="1983">
      <formula>$E217="nie"</formula>
    </cfRule>
  </conditionalFormatting>
  <conditionalFormatting sqref="R217:R228">
    <cfRule type="timePeriod" dxfId="1979" priority="1978" timePeriod="today">
      <formula>FLOOR(R217,1)=TODAY()</formula>
    </cfRule>
  </conditionalFormatting>
  <conditionalFormatting sqref="R217:R228">
    <cfRule type="cellIs" dxfId="1978" priority="1977" operator="equal">
      <formula>2</formula>
    </cfRule>
  </conditionalFormatting>
  <conditionalFormatting sqref="R217:R228">
    <cfRule type="cellIs" dxfId="1977" priority="1976" operator="equal">
      <formula>3</formula>
    </cfRule>
  </conditionalFormatting>
  <conditionalFormatting sqref="AA197:AB200 AA189:AB192 AA185:AB186 AB193 AB196">
    <cfRule type="beginsWith" dxfId="1976" priority="1971" operator="beginsWith" text="S">
      <formula>LEFT(AA185,LEN("S"))="S"</formula>
    </cfRule>
    <cfRule type="containsText" dxfId="1975" priority="1972" operator="containsText" text="D">
      <formula>NOT(ISERROR(SEARCH("D",AA185)))</formula>
    </cfRule>
    <cfRule type="cellIs" dxfId="1974" priority="1973" operator="equal">
      <formula>1</formula>
    </cfRule>
  </conditionalFormatting>
  <conditionalFormatting sqref="AA197:AB200 AA189:AB192 AA185:AB186 AB193 AB196">
    <cfRule type="expression" dxfId="1973" priority="1974">
      <formula>$E185="sob"</formula>
    </cfRule>
    <cfRule type="expression" dxfId="1972" priority="1975">
      <formula>$E185="nie"</formula>
    </cfRule>
  </conditionalFormatting>
  <conditionalFormatting sqref="AA197:AB200 AA189:AB192 AA185:AB186 AB193 AB196">
    <cfRule type="timePeriod" dxfId="1971" priority="1970" timePeriod="today">
      <formula>FLOOR(AA185,1)=TODAY()</formula>
    </cfRule>
  </conditionalFormatting>
  <conditionalFormatting sqref="AA197:AB200 AA189:AB192 AA185:AB186 AB193 AB196">
    <cfRule type="cellIs" dxfId="1970" priority="1969" operator="equal">
      <formula>2</formula>
    </cfRule>
  </conditionalFormatting>
  <conditionalFormatting sqref="AA197:AB200 AA189:AB192 AA185:AB186 AB193 AB196">
    <cfRule type="cellIs" dxfId="1969" priority="1968" operator="equal">
      <formula>3</formula>
    </cfRule>
  </conditionalFormatting>
  <conditionalFormatting sqref="R183:R184">
    <cfRule type="beginsWith" dxfId="1968" priority="1963" operator="beginsWith" text="S">
      <formula>LEFT(R183,LEN("S"))="S"</formula>
    </cfRule>
    <cfRule type="containsText" dxfId="1967" priority="1964" operator="containsText" text="D">
      <formula>NOT(ISERROR(SEARCH("D",R183)))</formula>
    </cfRule>
    <cfRule type="cellIs" dxfId="1966" priority="1965" operator="equal">
      <formula>1</formula>
    </cfRule>
  </conditionalFormatting>
  <conditionalFormatting sqref="R183:R184">
    <cfRule type="expression" dxfId="1965" priority="1966">
      <formula>$E183="sob"</formula>
    </cfRule>
    <cfRule type="expression" dxfId="1964" priority="1967">
      <formula>$E183="nie"</formula>
    </cfRule>
  </conditionalFormatting>
  <conditionalFormatting sqref="R183:R184">
    <cfRule type="timePeriod" dxfId="1963" priority="1962" timePeriod="today">
      <formula>FLOOR(R183,1)=TODAY()</formula>
    </cfRule>
  </conditionalFormatting>
  <conditionalFormatting sqref="R183:R184">
    <cfRule type="cellIs" dxfId="1962" priority="1961" operator="equal">
      <formula>2</formula>
    </cfRule>
  </conditionalFormatting>
  <conditionalFormatting sqref="R183:R184">
    <cfRule type="cellIs" dxfId="1961" priority="1960" operator="equal">
      <formula>3</formula>
    </cfRule>
  </conditionalFormatting>
  <conditionalFormatting sqref="T184">
    <cfRule type="beginsWith" dxfId="1960" priority="1955" operator="beginsWith" text="S">
      <formula>LEFT(T184,LEN("S"))="S"</formula>
    </cfRule>
    <cfRule type="containsText" dxfId="1959" priority="1956" operator="containsText" text="D">
      <formula>NOT(ISERROR(SEARCH("D",T184)))</formula>
    </cfRule>
    <cfRule type="cellIs" dxfId="1958" priority="1957" operator="equal">
      <formula>1</formula>
    </cfRule>
  </conditionalFormatting>
  <conditionalFormatting sqref="T184">
    <cfRule type="expression" dxfId="1957" priority="1958">
      <formula>$E184="sob"</formula>
    </cfRule>
    <cfRule type="expression" dxfId="1956" priority="1959">
      <formula>$E184="nie"</formula>
    </cfRule>
  </conditionalFormatting>
  <conditionalFormatting sqref="T184">
    <cfRule type="timePeriod" dxfId="1955" priority="1954" timePeriod="today">
      <formula>FLOOR(T184,1)=TODAY()</formula>
    </cfRule>
  </conditionalFormatting>
  <conditionalFormatting sqref="T184">
    <cfRule type="cellIs" dxfId="1954" priority="1953" operator="equal">
      <formula>2</formula>
    </cfRule>
  </conditionalFormatting>
  <conditionalFormatting sqref="T184">
    <cfRule type="cellIs" dxfId="1953" priority="1952" operator="equal">
      <formula>3</formula>
    </cfRule>
  </conditionalFormatting>
  <conditionalFormatting sqref="T185">
    <cfRule type="beginsWith" dxfId="1952" priority="1947" operator="beginsWith" text="S">
      <formula>LEFT(T185,LEN("S"))="S"</formula>
    </cfRule>
    <cfRule type="containsText" dxfId="1951" priority="1948" operator="containsText" text="D">
      <formula>NOT(ISERROR(SEARCH("D",T185)))</formula>
    </cfRule>
    <cfRule type="cellIs" dxfId="1950" priority="1949" operator="equal">
      <formula>1</formula>
    </cfRule>
  </conditionalFormatting>
  <conditionalFormatting sqref="T185">
    <cfRule type="expression" dxfId="1949" priority="1950">
      <formula>$E185="sob"</formula>
    </cfRule>
    <cfRule type="expression" dxfId="1948" priority="1951">
      <formula>$E185="nie"</formula>
    </cfRule>
  </conditionalFormatting>
  <conditionalFormatting sqref="T185">
    <cfRule type="timePeriod" dxfId="1947" priority="1946" timePeriod="today">
      <formula>FLOOR(T185,1)=TODAY()</formula>
    </cfRule>
  </conditionalFormatting>
  <conditionalFormatting sqref="T185">
    <cfRule type="cellIs" dxfId="1946" priority="1945" operator="equal">
      <formula>2</formula>
    </cfRule>
  </conditionalFormatting>
  <conditionalFormatting sqref="T185">
    <cfRule type="cellIs" dxfId="1945" priority="1944" operator="equal">
      <formula>3</formula>
    </cfRule>
  </conditionalFormatting>
  <conditionalFormatting sqref="T186">
    <cfRule type="beginsWith" dxfId="1944" priority="1939" operator="beginsWith" text="S">
      <formula>LEFT(T186,LEN("S"))="S"</formula>
    </cfRule>
    <cfRule type="containsText" dxfId="1943" priority="1940" operator="containsText" text="D">
      <formula>NOT(ISERROR(SEARCH("D",T186)))</formula>
    </cfRule>
    <cfRule type="cellIs" dxfId="1942" priority="1941" operator="equal">
      <formula>1</formula>
    </cfRule>
  </conditionalFormatting>
  <conditionalFormatting sqref="T186">
    <cfRule type="expression" dxfId="1941" priority="1942">
      <formula>$E186="sob"</formula>
    </cfRule>
    <cfRule type="expression" dxfId="1940" priority="1943">
      <formula>$E186="nie"</formula>
    </cfRule>
  </conditionalFormatting>
  <conditionalFormatting sqref="T186">
    <cfRule type="timePeriod" dxfId="1939" priority="1938" timePeriod="today">
      <formula>FLOOR(T186,1)=TODAY()</formula>
    </cfRule>
  </conditionalFormatting>
  <conditionalFormatting sqref="T186">
    <cfRule type="cellIs" dxfId="1938" priority="1937" operator="equal">
      <formula>2</formula>
    </cfRule>
  </conditionalFormatting>
  <conditionalFormatting sqref="T186">
    <cfRule type="cellIs" dxfId="1937" priority="1936" operator="equal">
      <formula>3</formula>
    </cfRule>
  </conditionalFormatting>
  <conditionalFormatting sqref="U185">
    <cfRule type="beginsWith" dxfId="1936" priority="1931" operator="beginsWith" text="S">
      <formula>LEFT(U185,LEN("S"))="S"</formula>
    </cfRule>
    <cfRule type="containsText" dxfId="1935" priority="1932" operator="containsText" text="D">
      <formula>NOT(ISERROR(SEARCH("D",U185)))</formula>
    </cfRule>
    <cfRule type="cellIs" dxfId="1934" priority="1933" operator="equal">
      <formula>1</formula>
    </cfRule>
  </conditionalFormatting>
  <conditionalFormatting sqref="U185">
    <cfRule type="expression" dxfId="1933" priority="1934">
      <formula>$E185="sob"</formula>
    </cfRule>
    <cfRule type="expression" dxfId="1932" priority="1935">
      <formula>$E185="nie"</formula>
    </cfRule>
  </conditionalFormatting>
  <conditionalFormatting sqref="U185">
    <cfRule type="timePeriod" dxfId="1931" priority="1930" timePeriod="today">
      <formula>FLOOR(U185,1)=TODAY()</formula>
    </cfRule>
  </conditionalFormatting>
  <conditionalFormatting sqref="U185">
    <cfRule type="cellIs" dxfId="1930" priority="1929" operator="equal">
      <formula>2</formula>
    </cfRule>
  </conditionalFormatting>
  <conditionalFormatting sqref="U185">
    <cfRule type="cellIs" dxfId="1929" priority="1928" operator="equal">
      <formula>3</formula>
    </cfRule>
  </conditionalFormatting>
  <conditionalFormatting sqref="U186">
    <cfRule type="beginsWith" dxfId="1928" priority="1923" operator="beginsWith" text="S">
      <formula>LEFT(U186,LEN("S"))="S"</formula>
    </cfRule>
    <cfRule type="containsText" dxfId="1927" priority="1924" operator="containsText" text="D">
      <formula>NOT(ISERROR(SEARCH("D",U186)))</formula>
    </cfRule>
    <cfRule type="cellIs" dxfId="1926" priority="1925" operator="equal">
      <formula>1</formula>
    </cfRule>
  </conditionalFormatting>
  <conditionalFormatting sqref="U186">
    <cfRule type="expression" dxfId="1925" priority="1926">
      <formula>$E186="sob"</formula>
    </cfRule>
    <cfRule type="expression" dxfId="1924" priority="1927">
      <formula>$E186="nie"</formula>
    </cfRule>
  </conditionalFormatting>
  <conditionalFormatting sqref="U186">
    <cfRule type="timePeriod" dxfId="1923" priority="1922" timePeriod="today">
      <formula>FLOOR(U186,1)=TODAY()</formula>
    </cfRule>
  </conditionalFormatting>
  <conditionalFormatting sqref="U186">
    <cfRule type="cellIs" dxfId="1922" priority="1921" operator="equal">
      <formula>2</formula>
    </cfRule>
  </conditionalFormatting>
  <conditionalFormatting sqref="U186">
    <cfRule type="cellIs" dxfId="1921" priority="1920" operator="equal">
      <formula>3</formula>
    </cfRule>
  </conditionalFormatting>
  <conditionalFormatting sqref="Y196:Y198">
    <cfRule type="beginsWith" dxfId="1920" priority="1915" operator="beginsWith" text="S">
      <formula>LEFT(Y196,LEN("S"))="S"</formula>
    </cfRule>
    <cfRule type="containsText" dxfId="1919" priority="1916" operator="containsText" text="D">
      <formula>NOT(ISERROR(SEARCH("D",Y196)))</formula>
    </cfRule>
    <cfRule type="cellIs" dxfId="1918" priority="1917" operator="equal">
      <formula>1</formula>
    </cfRule>
  </conditionalFormatting>
  <conditionalFormatting sqref="Y196:Y198">
    <cfRule type="expression" dxfId="1917" priority="1918">
      <formula>$E196="sob"</formula>
    </cfRule>
    <cfRule type="expression" dxfId="1916" priority="1919">
      <formula>$E196="nie"</formula>
    </cfRule>
  </conditionalFormatting>
  <conditionalFormatting sqref="Y196:Y198">
    <cfRule type="timePeriod" dxfId="1915" priority="1914" timePeriod="today">
      <formula>FLOOR(Y196,1)=TODAY()</formula>
    </cfRule>
  </conditionalFormatting>
  <conditionalFormatting sqref="Y196:Y198">
    <cfRule type="cellIs" dxfId="1914" priority="1913" operator="equal">
      <formula>2</formula>
    </cfRule>
  </conditionalFormatting>
  <conditionalFormatting sqref="Y196:Y198">
    <cfRule type="cellIs" dxfId="1913" priority="1912" operator="equal">
      <formula>3</formula>
    </cfRule>
  </conditionalFormatting>
  <conditionalFormatting sqref="Y199:Y200">
    <cfRule type="beginsWith" dxfId="1912" priority="1907" operator="beginsWith" text="S">
      <formula>LEFT(Y199,LEN("S"))="S"</formula>
    </cfRule>
    <cfRule type="containsText" dxfId="1911" priority="1908" operator="containsText" text="D">
      <formula>NOT(ISERROR(SEARCH("D",Y199)))</formula>
    </cfRule>
    <cfRule type="cellIs" dxfId="1910" priority="1909" operator="equal">
      <formula>1</formula>
    </cfRule>
  </conditionalFormatting>
  <conditionalFormatting sqref="Y199:Y200">
    <cfRule type="expression" dxfId="1909" priority="1910">
      <formula>$E199="sob"</formula>
    </cfRule>
    <cfRule type="expression" dxfId="1908" priority="1911">
      <formula>$E199="nie"</formula>
    </cfRule>
  </conditionalFormatting>
  <conditionalFormatting sqref="Y199:Y200">
    <cfRule type="timePeriod" dxfId="1907" priority="1906" timePeriod="today">
      <formula>FLOOR(Y199,1)=TODAY()</formula>
    </cfRule>
  </conditionalFormatting>
  <conditionalFormatting sqref="Y199:Y200">
    <cfRule type="cellIs" dxfId="1906" priority="1905" operator="equal">
      <formula>2</formula>
    </cfRule>
  </conditionalFormatting>
  <conditionalFormatting sqref="Y199:Y200">
    <cfRule type="cellIs" dxfId="1905" priority="1904" operator="equal">
      <formula>3</formula>
    </cfRule>
  </conditionalFormatting>
  <conditionalFormatting sqref="Y193">
    <cfRule type="beginsWith" dxfId="1904" priority="1899" operator="beginsWith" text="S">
      <formula>LEFT(Y193,LEN("S"))="S"</formula>
    </cfRule>
    <cfRule type="containsText" dxfId="1903" priority="1900" operator="containsText" text="D">
      <formula>NOT(ISERROR(SEARCH("D",Y193)))</formula>
    </cfRule>
    <cfRule type="cellIs" dxfId="1902" priority="1901" operator="equal">
      <formula>1</formula>
    </cfRule>
  </conditionalFormatting>
  <conditionalFormatting sqref="Y193">
    <cfRule type="expression" dxfId="1901" priority="1902">
      <formula>$E193="sob"</formula>
    </cfRule>
    <cfRule type="expression" dxfId="1900" priority="1903">
      <formula>$E193="nie"</formula>
    </cfRule>
  </conditionalFormatting>
  <conditionalFormatting sqref="Y193">
    <cfRule type="timePeriod" dxfId="1899" priority="1898" timePeriod="today">
      <formula>FLOOR(Y193,1)=TODAY()</formula>
    </cfRule>
  </conditionalFormatting>
  <conditionalFormatting sqref="Y193">
    <cfRule type="cellIs" dxfId="1898" priority="1897" operator="equal">
      <formula>2</formula>
    </cfRule>
  </conditionalFormatting>
  <conditionalFormatting sqref="Y193">
    <cfRule type="cellIs" dxfId="1897" priority="1896" operator="equal">
      <formula>3</formula>
    </cfRule>
  </conditionalFormatting>
  <conditionalFormatting sqref="Y185:Y186">
    <cfRule type="beginsWith" dxfId="1896" priority="1891" operator="beginsWith" text="S">
      <formula>LEFT(Y185,LEN("S"))="S"</formula>
    </cfRule>
    <cfRule type="containsText" dxfId="1895" priority="1892" operator="containsText" text="D">
      <formula>NOT(ISERROR(SEARCH("D",Y185)))</formula>
    </cfRule>
    <cfRule type="cellIs" dxfId="1894" priority="1893" operator="equal">
      <formula>1</formula>
    </cfRule>
  </conditionalFormatting>
  <conditionalFormatting sqref="Y185:Y186">
    <cfRule type="expression" dxfId="1893" priority="1894">
      <formula>$E185="sob"</formula>
    </cfRule>
    <cfRule type="expression" dxfId="1892" priority="1895">
      <formula>$E185="nie"</formula>
    </cfRule>
  </conditionalFormatting>
  <conditionalFormatting sqref="Y185:Y186">
    <cfRule type="timePeriod" dxfId="1891" priority="1890" timePeriod="today">
      <formula>FLOOR(Y185,1)=TODAY()</formula>
    </cfRule>
  </conditionalFormatting>
  <conditionalFormatting sqref="Y185:Y186">
    <cfRule type="cellIs" dxfId="1890" priority="1889" operator="equal">
      <formula>2</formula>
    </cfRule>
  </conditionalFormatting>
  <conditionalFormatting sqref="Y185:Y186">
    <cfRule type="cellIs" dxfId="1889" priority="1888" operator="equal">
      <formula>3</formula>
    </cfRule>
  </conditionalFormatting>
  <conditionalFormatting sqref="M161:M165">
    <cfRule type="beginsWith" dxfId="1888" priority="1883" operator="beginsWith" text="S">
      <formula>LEFT(M161,LEN("S"))="S"</formula>
    </cfRule>
    <cfRule type="containsText" dxfId="1887" priority="1884" operator="containsText" text="D">
      <formula>NOT(ISERROR(SEARCH("D",M161)))</formula>
    </cfRule>
    <cfRule type="cellIs" dxfId="1886" priority="1885" operator="equal">
      <formula>1</formula>
    </cfRule>
  </conditionalFormatting>
  <conditionalFormatting sqref="M161:M165">
    <cfRule type="expression" dxfId="1885" priority="1886">
      <formula>$E161="sob"</formula>
    </cfRule>
    <cfRule type="expression" dxfId="1884" priority="1887">
      <formula>$E161="nie"</formula>
    </cfRule>
  </conditionalFormatting>
  <conditionalFormatting sqref="M161:M165">
    <cfRule type="timePeriod" dxfId="1883" priority="1882" timePeriod="today">
      <formula>FLOOR(M161,1)=TODAY()</formula>
    </cfRule>
  </conditionalFormatting>
  <conditionalFormatting sqref="M161:M165">
    <cfRule type="cellIs" dxfId="1882" priority="1881" operator="equal">
      <formula>2</formula>
    </cfRule>
  </conditionalFormatting>
  <conditionalFormatting sqref="M161:M165">
    <cfRule type="cellIs" dxfId="1881" priority="1880" operator="equal">
      <formula>3</formula>
    </cfRule>
  </conditionalFormatting>
  <conditionalFormatting sqref="M168:M172">
    <cfRule type="beginsWith" dxfId="1880" priority="1875" operator="beginsWith" text="S">
      <formula>LEFT(M168,LEN("S"))="S"</formula>
    </cfRule>
    <cfRule type="containsText" dxfId="1879" priority="1876" operator="containsText" text="D">
      <formula>NOT(ISERROR(SEARCH("D",M168)))</formula>
    </cfRule>
    <cfRule type="cellIs" dxfId="1878" priority="1877" operator="equal">
      <formula>1</formula>
    </cfRule>
  </conditionalFormatting>
  <conditionalFormatting sqref="M168:M172">
    <cfRule type="expression" dxfId="1877" priority="1878">
      <formula>$E168="sob"</formula>
    </cfRule>
    <cfRule type="expression" dxfId="1876" priority="1879">
      <formula>$E168="nie"</formula>
    </cfRule>
  </conditionalFormatting>
  <conditionalFormatting sqref="M168:M172">
    <cfRule type="timePeriod" dxfId="1875" priority="1874" timePeriod="today">
      <formula>FLOOR(M168,1)=TODAY()</formula>
    </cfRule>
  </conditionalFormatting>
  <conditionalFormatting sqref="M168:M172">
    <cfRule type="cellIs" dxfId="1874" priority="1873" operator="equal">
      <formula>2</formula>
    </cfRule>
  </conditionalFormatting>
  <conditionalFormatting sqref="M168:M172">
    <cfRule type="cellIs" dxfId="1873" priority="1872" operator="equal">
      <formula>3</formula>
    </cfRule>
  </conditionalFormatting>
  <conditionalFormatting sqref="M175:M179">
    <cfRule type="beginsWith" dxfId="1872" priority="1867" operator="beginsWith" text="S">
      <formula>LEFT(M175,LEN("S"))="S"</formula>
    </cfRule>
    <cfRule type="containsText" dxfId="1871" priority="1868" operator="containsText" text="D">
      <formula>NOT(ISERROR(SEARCH("D",M175)))</formula>
    </cfRule>
    <cfRule type="cellIs" dxfId="1870" priority="1869" operator="equal">
      <formula>1</formula>
    </cfRule>
  </conditionalFormatting>
  <conditionalFormatting sqref="M175:M179">
    <cfRule type="expression" dxfId="1869" priority="1870">
      <formula>$E175="sob"</formula>
    </cfRule>
    <cfRule type="expression" dxfId="1868" priority="1871">
      <formula>$E175="nie"</formula>
    </cfRule>
  </conditionalFormatting>
  <conditionalFormatting sqref="M175:M179">
    <cfRule type="timePeriod" dxfId="1867" priority="1866" timePeriod="today">
      <formula>FLOOR(M175,1)=TODAY()</formula>
    </cfRule>
  </conditionalFormatting>
  <conditionalFormatting sqref="M175:M179">
    <cfRule type="cellIs" dxfId="1866" priority="1865" operator="equal">
      <formula>2</formula>
    </cfRule>
  </conditionalFormatting>
  <conditionalFormatting sqref="M175:M179">
    <cfRule type="cellIs" dxfId="1865" priority="1864" operator="equal">
      <formula>3</formula>
    </cfRule>
  </conditionalFormatting>
  <conditionalFormatting sqref="M182:M186">
    <cfRule type="beginsWith" dxfId="1864" priority="1859" operator="beginsWith" text="S">
      <formula>LEFT(M182,LEN("S"))="S"</formula>
    </cfRule>
    <cfRule type="containsText" dxfId="1863" priority="1860" operator="containsText" text="D">
      <formula>NOT(ISERROR(SEARCH("D",M182)))</formula>
    </cfRule>
    <cfRule type="cellIs" dxfId="1862" priority="1861" operator="equal">
      <formula>1</formula>
    </cfRule>
  </conditionalFormatting>
  <conditionalFormatting sqref="M182:M186">
    <cfRule type="expression" dxfId="1861" priority="1862">
      <formula>$E182="sob"</formula>
    </cfRule>
    <cfRule type="expression" dxfId="1860" priority="1863">
      <formula>$E182="nie"</formula>
    </cfRule>
  </conditionalFormatting>
  <conditionalFormatting sqref="M182:M186">
    <cfRule type="timePeriod" dxfId="1859" priority="1858" timePeriod="today">
      <formula>FLOOR(M182,1)=TODAY()</formula>
    </cfRule>
  </conditionalFormatting>
  <conditionalFormatting sqref="M182:M186">
    <cfRule type="cellIs" dxfId="1858" priority="1857" operator="equal">
      <formula>2</formula>
    </cfRule>
  </conditionalFormatting>
  <conditionalFormatting sqref="M182:M186">
    <cfRule type="cellIs" dxfId="1857" priority="1856" operator="equal">
      <formula>3</formula>
    </cfRule>
  </conditionalFormatting>
  <conditionalFormatting sqref="M189:M193">
    <cfRule type="beginsWith" dxfId="1856" priority="1851" operator="beginsWith" text="S">
      <formula>LEFT(M189,LEN("S"))="S"</formula>
    </cfRule>
    <cfRule type="containsText" dxfId="1855" priority="1852" operator="containsText" text="D">
      <formula>NOT(ISERROR(SEARCH("D",M189)))</formula>
    </cfRule>
    <cfRule type="cellIs" dxfId="1854" priority="1853" operator="equal">
      <formula>1</formula>
    </cfRule>
  </conditionalFormatting>
  <conditionalFormatting sqref="M189:M193">
    <cfRule type="expression" dxfId="1853" priority="1854">
      <formula>$E189="sob"</formula>
    </cfRule>
    <cfRule type="expression" dxfId="1852" priority="1855">
      <formula>$E189="nie"</formula>
    </cfRule>
  </conditionalFormatting>
  <conditionalFormatting sqref="M189:M193">
    <cfRule type="timePeriod" dxfId="1851" priority="1850" timePeriod="today">
      <formula>FLOOR(M189,1)=TODAY()</formula>
    </cfRule>
  </conditionalFormatting>
  <conditionalFormatting sqref="M189:M193">
    <cfRule type="cellIs" dxfId="1850" priority="1849" operator="equal">
      <formula>2</formula>
    </cfRule>
  </conditionalFormatting>
  <conditionalFormatting sqref="M189:M193">
    <cfRule type="cellIs" dxfId="1849" priority="1848" operator="equal">
      <formula>3</formula>
    </cfRule>
  </conditionalFormatting>
  <conditionalFormatting sqref="M196:M199">
    <cfRule type="beginsWith" dxfId="1848" priority="1843" operator="beginsWith" text="S">
      <formula>LEFT(M196,LEN("S"))="S"</formula>
    </cfRule>
    <cfRule type="containsText" dxfId="1847" priority="1844" operator="containsText" text="D">
      <formula>NOT(ISERROR(SEARCH("D",M196)))</formula>
    </cfRule>
    <cfRule type="cellIs" dxfId="1846" priority="1845" operator="equal">
      <formula>1</formula>
    </cfRule>
  </conditionalFormatting>
  <conditionalFormatting sqref="M196:M199">
    <cfRule type="expression" dxfId="1845" priority="1846">
      <formula>$E196="sob"</formula>
    </cfRule>
    <cfRule type="expression" dxfId="1844" priority="1847">
      <formula>$E196="nie"</formula>
    </cfRule>
  </conditionalFormatting>
  <conditionalFormatting sqref="M196:M199">
    <cfRule type="timePeriod" dxfId="1843" priority="1842" timePeriod="today">
      <formula>FLOOR(M196,1)=TODAY()</formula>
    </cfRule>
  </conditionalFormatting>
  <conditionalFormatting sqref="M196:M199">
    <cfRule type="cellIs" dxfId="1842" priority="1841" operator="equal">
      <formula>2</formula>
    </cfRule>
  </conditionalFormatting>
  <conditionalFormatting sqref="M196:M199">
    <cfRule type="cellIs" dxfId="1841" priority="1840" operator="equal">
      <formula>3</formula>
    </cfRule>
  </conditionalFormatting>
  <conditionalFormatting sqref="U192">
    <cfRule type="beginsWith" dxfId="1840" priority="1835" operator="beginsWith" text="S">
      <formula>LEFT(U192,LEN("S"))="S"</formula>
    </cfRule>
    <cfRule type="containsText" dxfId="1839" priority="1836" operator="containsText" text="D">
      <formula>NOT(ISERROR(SEARCH("D",U192)))</formula>
    </cfRule>
    <cfRule type="cellIs" dxfId="1838" priority="1837" operator="equal">
      <formula>1</formula>
    </cfRule>
  </conditionalFormatting>
  <conditionalFormatting sqref="U192">
    <cfRule type="expression" dxfId="1837" priority="1838">
      <formula>$E192="sob"</formula>
    </cfRule>
    <cfRule type="expression" dxfId="1836" priority="1839">
      <formula>$E192="nie"</formula>
    </cfRule>
  </conditionalFormatting>
  <conditionalFormatting sqref="U192">
    <cfRule type="timePeriod" dxfId="1835" priority="1834" timePeriod="today">
      <formula>FLOOR(U192,1)=TODAY()</formula>
    </cfRule>
  </conditionalFormatting>
  <conditionalFormatting sqref="U192">
    <cfRule type="cellIs" dxfId="1834" priority="1833" operator="equal">
      <formula>2</formula>
    </cfRule>
  </conditionalFormatting>
  <conditionalFormatting sqref="U192">
    <cfRule type="cellIs" dxfId="1833" priority="1832" operator="equal">
      <formula>3</formula>
    </cfRule>
  </conditionalFormatting>
  <conditionalFormatting sqref="U193">
    <cfRule type="beginsWith" dxfId="1832" priority="1827" operator="beginsWith" text="S">
      <formula>LEFT(U193,LEN("S"))="S"</formula>
    </cfRule>
    <cfRule type="containsText" dxfId="1831" priority="1828" operator="containsText" text="D">
      <formula>NOT(ISERROR(SEARCH("D",U193)))</formula>
    </cfRule>
    <cfRule type="cellIs" dxfId="1830" priority="1829" operator="equal">
      <formula>1</formula>
    </cfRule>
  </conditionalFormatting>
  <conditionalFormatting sqref="U193">
    <cfRule type="expression" dxfId="1829" priority="1830">
      <formula>$E193="sob"</formula>
    </cfRule>
    <cfRule type="expression" dxfId="1828" priority="1831">
      <formula>$E193="nie"</formula>
    </cfRule>
  </conditionalFormatting>
  <conditionalFormatting sqref="U193">
    <cfRule type="timePeriod" dxfId="1827" priority="1826" timePeriod="today">
      <formula>FLOOR(U193,1)=TODAY()</formula>
    </cfRule>
  </conditionalFormatting>
  <conditionalFormatting sqref="U193">
    <cfRule type="cellIs" dxfId="1826" priority="1825" operator="equal">
      <formula>2</formula>
    </cfRule>
  </conditionalFormatting>
  <conditionalFormatting sqref="U193">
    <cfRule type="cellIs" dxfId="1825" priority="1824" operator="equal">
      <formula>3</formula>
    </cfRule>
  </conditionalFormatting>
  <conditionalFormatting sqref="R185">
    <cfRule type="beginsWith" dxfId="1824" priority="1819" operator="beginsWith" text="S">
      <formula>LEFT(R185,LEN("S"))="S"</formula>
    </cfRule>
    <cfRule type="containsText" dxfId="1823" priority="1820" operator="containsText" text="D">
      <formula>NOT(ISERROR(SEARCH("D",R185)))</formula>
    </cfRule>
    <cfRule type="cellIs" dxfId="1822" priority="1821" operator="equal">
      <formula>1</formula>
    </cfRule>
  </conditionalFormatting>
  <conditionalFormatting sqref="R185">
    <cfRule type="expression" dxfId="1821" priority="1822">
      <formula>$E185="sob"</formula>
    </cfRule>
    <cfRule type="expression" dxfId="1820" priority="1823">
      <formula>$E185="nie"</formula>
    </cfRule>
  </conditionalFormatting>
  <conditionalFormatting sqref="R185">
    <cfRule type="timePeriod" dxfId="1819" priority="1818" timePeriod="today">
      <formula>FLOOR(R185,1)=TODAY()</formula>
    </cfRule>
  </conditionalFormatting>
  <conditionalFormatting sqref="R185">
    <cfRule type="cellIs" dxfId="1818" priority="1817" operator="equal">
      <formula>2</formula>
    </cfRule>
  </conditionalFormatting>
  <conditionalFormatting sqref="R185">
    <cfRule type="cellIs" dxfId="1817" priority="1816" operator="equal">
      <formula>3</formula>
    </cfRule>
  </conditionalFormatting>
  <conditionalFormatting sqref="R186">
    <cfRule type="beginsWith" dxfId="1816" priority="1811" operator="beginsWith" text="S">
      <formula>LEFT(R186,LEN("S"))="S"</formula>
    </cfRule>
    <cfRule type="containsText" dxfId="1815" priority="1812" operator="containsText" text="D">
      <formula>NOT(ISERROR(SEARCH("D",R186)))</formula>
    </cfRule>
    <cfRule type="cellIs" dxfId="1814" priority="1813" operator="equal">
      <formula>1</formula>
    </cfRule>
  </conditionalFormatting>
  <conditionalFormatting sqref="R186">
    <cfRule type="expression" dxfId="1813" priority="1814">
      <formula>$E186="sob"</formula>
    </cfRule>
    <cfRule type="expression" dxfId="1812" priority="1815">
      <formula>$E186="nie"</formula>
    </cfRule>
  </conditionalFormatting>
  <conditionalFormatting sqref="R186">
    <cfRule type="timePeriod" dxfId="1811" priority="1810" timePeriod="today">
      <formula>FLOOR(R186,1)=TODAY()</formula>
    </cfRule>
  </conditionalFormatting>
  <conditionalFormatting sqref="R186">
    <cfRule type="cellIs" dxfId="1810" priority="1809" operator="equal">
      <formula>2</formula>
    </cfRule>
  </conditionalFormatting>
  <conditionalFormatting sqref="R186">
    <cfRule type="cellIs" dxfId="1809" priority="1808" operator="equal">
      <formula>3</formula>
    </cfRule>
  </conditionalFormatting>
  <conditionalFormatting sqref="U206:U207">
    <cfRule type="beginsWith" dxfId="1808" priority="1803" operator="beginsWith" text="S">
      <formula>LEFT(U206,LEN("S"))="S"</formula>
    </cfRule>
    <cfRule type="containsText" dxfId="1807" priority="1804" operator="containsText" text="D">
      <formula>NOT(ISERROR(SEARCH("D",U206)))</formula>
    </cfRule>
    <cfRule type="cellIs" dxfId="1806" priority="1805" operator="equal">
      <formula>1</formula>
    </cfRule>
  </conditionalFormatting>
  <conditionalFormatting sqref="U206:U207">
    <cfRule type="expression" dxfId="1805" priority="1806">
      <formula>$E206="sob"</formula>
    </cfRule>
    <cfRule type="expression" dxfId="1804" priority="1807">
      <formula>$E206="nie"</formula>
    </cfRule>
  </conditionalFormatting>
  <conditionalFormatting sqref="U206:U207">
    <cfRule type="timePeriod" dxfId="1803" priority="1802" timePeriod="today">
      <formula>FLOOR(U206,1)=TODAY()</formula>
    </cfRule>
  </conditionalFormatting>
  <conditionalFormatting sqref="U206:U207">
    <cfRule type="cellIs" dxfId="1802" priority="1801" operator="equal">
      <formula>2</formula>
    </cfRule>
  </conditionalFormatting>
  <conditionalFormatting sqref="U206:U207">
    <cfRule type="cellIs" dxfId="1801" priority="1800" operator="equal">
      <formula>3</formula>
    </cfRule>
  </conditionalFormatting>
  <conditionalFormatting sqref="AA203:AA207">
    <cfRule type="beginsWith" dxfId="1800" priority="1795" operator="beginsWith" text="S">
      <formula>LEFT(AA203,LEN("S"))="S"</formula>
    </cfRule>
    <cfRule type="containsText" dxfId="1799" priority="1796" operator="containsText" text="D">
      <formula>NOT(ISERROR(SEARCH("D",AA203)))</formula>
    </cfRule>
    <cfRule type="cellIs" dxfId="1798" priority="1797" operator="equal">
      <formula>1</formula>
    </cfRule>
  </conditionalFormatting>
  <conditionalFormatting sqref="AA203:AA207">
    <cfRule type="expression" dxfId="1797" priority="1798">
      <formula>$E203="sob"</formula>
    </cfRule>
    <cfRule type="expression" dxfId="1796" priority="1799">
      <formula>$E203="nie"</formula>
    </cfRule>
  </conditionalFormatting>
  <conditionalFormatting sqref="AA203:AA207">
    <cfRule type="timePeriod" dxfId="1795" priority="1794" timePeriod="today">
      <formula>FLOOR(AA203,1)=TODAY()</formula>
    </cfRule>
  </conditionalFormatting>
  <conditionalFormatting sqref="AA203:AA207">
    <cfRule type="cellIs" dxfId="1794" priority="1793" operator="equal">
      <formula>2</formula>
    </cfRule>
  </conditionalFormatting>
  <conditionalFormatting sqref="AA203:AA207">
    <cfRule type="cellIs" dxfId="1793" priority="1792" operator="equal">
      <formula>3</formula>
    </cfRule>
  </conditionalFormatting>
  <conditionalFormatting sqref="R197:R200">
    <cfRule type="beginsWith" dxfId="1792" priority="1787" operator="beginsWith" text="S">
      <formula>LEFT(R197,LEN("S"))="S"</formula>
    </cfRule>
    <cfRule type="containsText" dxfId="1791" priority="1788" operator="containsText" text="D">
      <formula>NOT(ISERROR(SEARCH("D",R197)))</formula>
    </cfRule>
    <cfRule type="cellIs" dxfId="1790" priority="1789" operator="equal">
      <formula>1</formula>
    </cfRule>
  </conditionalFormatting>
  <conditionalFormatting sqref="R197:R200">
    <cfRule type="expression" dxfId="1789" priority="1790">
      <formula>$E197="sob"</formula>
    </cfRule>
    <cfRule type="expression" dxfId="1788" priority="1791">
      <formula>$E197="nie"</formula>
    </cfRule>
  </conditionalFormatting>
  <conditionalFormatting sqref="R197:R200">
    <cfRule type="timePeriod" dxfId="1787" priority="1786" timePeriod="today">
      <formula>FLOOR(R197,1)=TODAY()</formula>
    </cfRule>
  </conditionalFormatting>
  <conditionalFormatting sqref="R197:R200">
    <cfRule type="cellIs" dxfId="1786" priority="1785" operator="equal">
      <formula>2</formula>
    </cfRule>
  </conditionalFormatting>
  <conditionalFormatting sqref="R197:R200">
    <cfRule type="cellIs" dxfId="1785" priority="1784" operator="equal">
      <formula>3</formula>
    </cfRule>
  </conditionalFormatting>
  <conditionalFormatting sqref="R210:R214">
    <cfRule type="beginsWith" dxfId="1784" priority="1779" operator="beginsWith" text="S">
      <formula>LEFT(R210,LEN("S"))="S"</formula>
    </cfRule>
    <cfRule type="containsText" dxfId="1783" priority="1780" operator="containsText" text="D">
      <formula>NOT(ISERROR(SEARCH("D",R210)))</formula>
    </cfRule>
    <cfRule type="cellIs" dxfId="1782" priority="1781" operator="equal">
      <formula>1</formula>
    </cfRule>
  </conditionalFormatting>
  <conditionalFormatting sqref="R210:R214">
    <cfRule type="expression" dxfId="1781" priority="1782">
      <formula>$E210="sob"</formula>
    </cfRule>
    <cfRule type="expression" dxfId="1780" priority="1783">
      <formula>$E210="nie"</formula>
    </cfRule>
  </conditionalFormatting>
  <conditionalFormatting sqref="R210:R214">
    <cfRule type="timePeriod" dxfId="1779" priority="1778" timePeriod="today">
      <formula>FLOOR(R210,1)=TODAY()</formula>
    </cfRule>
  </conditionalFormatting>
  <conditionalFormatting sqref="R210:R214">
    <cfRule type="cellIs" dxfId="1778" priority="1777" operator="equal">
      <formula>2</formula>
    </cfRule>
  </conditionalFormatting>
  <conditionalFormatting sqref="R210:R214">
    <cfRule type="cellIs" dxfId="1777" priority="1776" operator="equal">
      <formula>3</formula>
    </cfRule>
  </conditionalFormatting>
  <conditionalFormatting sqref="R203:R207">
    <cfRule type="beginsWith" dxfId="1776" priority="1771" operator="beginsWith" text="S">
      <formula>LEFT(R203,LEN("S"))="S"</formula>
    </cfRule>
    <cfRule type="containsText" dxfId="1775" priority="1772" operator="containsText" text="D">
      <formula>NOT(ISERROR(SEARCH("D",R203)))</formula>
    </cfRule>
    <cfRule type="cellIs" dxfId="1774" priority="1773" operator="equal">
      <formula>1</formula>
    </cfRule>
  </conditionalFormatting>
  <conditionalFormatting sqref="R203:R207">
    <cfRule type="expression" dxfId="1773" priority="1774">
      <formula>$E203="sob"</formula>
    </cfRule>
    <cfRule type="expression" dxfId="1772" priority="1775">
      <formula>$E203="nie"</formula>
    </cfRule>
  </conditionalFormatting>
  <conditionalFormatting sqref="R203:R207">
    <cfRule type="timePeriod" dxfId="1771" priority="1770" timePeriod="today">
      <formula>FLOOR(R203,1)=TODAY()</formula>
    </cfRule>
  </conditionalFormatting>
  <conditionalFormatting sqref="R203:R207">
    <cfRule type="cellIs" dxfId="1770" priority="1769" operator="equal">
      <formula>2</formula>
    </cfRule>
  </conditionalFormatting>
  <conditionalFormatting sqref="R203:R207">
    <cfRule type="cellIs" dxfId="1769" priority="1768" operator="equal">
      <formula>3</formula>
    </cfRule>
  </conditionalFormatting>
  <conditionalFormatting sqref="J217:J221">
    <cfRule type="beginsWith" dxfId="1768" priority="1763" operator="beginsWith" text="S">
      <formula>LEFT(J217,LEN("S"))="S"</formula>
    </cfRule>
    <cfRule type="containsText" dxfId="1767" priority="1764" operator="containsText" text="D">
      <formula>NOT(ISERROR(SEARCH("D",J217)))</formula>
    </cfRule>
    <cfRule type="cellIs" dxfId="1766" priority="1765" operator="equal">
      <formula>1</formula>
    </cfRule>
  </conditionalFormatting>
  <conditionalFormatting sqref="J217:J221">
    <cfRule type="expression" dxfId="1765" priority="1766">
      <formula>$E217="sob"</formula>
    </cfRule>
    <cfRule type="expression" dxfId="1764" priority="1767">
      <formula>$E217="nie"</formula>
    </cfRule>
  </conditionalFormatting>
  <conditionalFormatting sqref="J217:J221">
    <cfRule type="timePeriod" dxfId="1763" priority="1762" timePeriod="today">
      <formula>FLOOR(J217,1)=TODAY()</formula>
    </cfRule>
  </conditionalFormatting>
  <conditionalFormatting sqref="J217:J221">
    <cfRule type="cellIs" dxfId="1762" priority="1761" operator="equal">
      <formula>2</formula>
    </cfRule>
  </conditionalFormatting>
  <conditionalFormatting sqref="J217:J221">
    <cfRule type="cellIs" dxfId="1761" priority="1760" operator="equal">
      <formula>3</formula>
    </cfRule>
  </conditionalFormatting>
  <conditionalFormatting sqref="J224:J228">
    <cfRule type="beginsWith" dxfId="1760" priority="1755" operator="beginsWith" text="S">
      <formula>LEFT(J224,LEN("S"))="S"</formula>
    </cfRule>
    <cfRule type="containsText" dxfId="1759" priority="1756" operator="containsText" text="D">
      <formula>NOT(ISERROR(SEARCH("D",J224)))</formula>
    </cfRule>
    <cfRule type="cellIs" dxfId="1758" priority="1757" operator="equal">
      <formula>1</formula>
    </cfRule>
  </conditionalFormatting>
  <conditionalFormatting sqref="J224:J228">
    <cfRule type="expression" dxfId="1757" priority="1758">
      <formula>$E224="sob"</formula>
    </cfRule>
    <cfRule type="expression" dxfId="1756" priority="1759">
      <formula>$E224="nie"</formula>
    </cfRule>
  </conditionalFormatting>
  <conditionalFormatting sqref="J224:J228">
    <cfRule type="timePeriod" dxfId="1755" priority="1754" timePeriod="today">
      <formula>FLOOR(J224,1)=TODAY()</formula>
    </cfRule>
  </conditionalFormatting>
  <conditionalFormatting sqref="J224:J228">
    <cfRule type="cellIs" dxfId="1754" priority="1753" operator="equal">
      <formula>2</formula>
    </cfRule>
  </conditionalFormatting>
  <conditionalFormatting sqref="J224:J228">
    <cfRule type="cellIs" dxfId="1753" priority="1752" operator="equal">
      <formula>3</formula>
    </cfRule>
  </conditionalFormatting>
  <conditionalFormatting sqref="J154">
    <cfRule type="beginsWith" dxfId="1752" priority="1747" operator="beginsWith" text="S">
      <formula>LEFT(J154,LEN("S"))="S"</formula>
    </cfRule>
    <cfRule type="containsText" dxfId="1751" priority="1748" operator="containsText" text="D">
      <formula>NOT(ISERROR(SEARCH("D",J154)))</formula>
    </cfRule>
    <cfRule type="cellIs" dxfId="1750" priority="1749" operator="equal">
      <formula>1</formula>
    </cfRule>
  </conditionalFormatting>
  <conditionalFormatting sqref="J154">
    <cfRule type="expression" dxfId="1749" priority="1750">
      <formula>$E154="sob"</formula>
    </cfRule>
    <cfRule type="expression" dxfId="1748" priority="1751">
      <formula>$E154="nie"</formula>
    </cfRule>
  </conditionalFormatting>
  <conditionalFormatting sqref="J154">
    <cfRule type="timePeriod" dxfId="1747" priority="1746" timePeriod="today">
      <formula>FLOOR(J154,1)=TODAY()</formula>
    </cfRule>
  </conditionalFormatting>
  <conditionalFormatting sqref="J154">
    <cfRule type="cellIs" dxfId="1746" priority="1745" operator="equal">
      <formula>2</formula>
    </cfRule>
  </conditionalFormatting>
  <conditionalFormatting sqref="J154">
    <cfRule type="cellIs" dxfId="1745" priority="1744" operator="equal">
      <formula>3</formula>
    </cfRule>
  </conditionalFormatting>
  <conditionalFormatting sqref="J155">
    <cfRule type="beginsWith" dxfId="1744" priority="1739" operator="beginsWith" text="S">
      <formula>LEFT(J155,LEN("S"))="S"</formula>
    </cfRule>
    <cfRule type="containsText" dxfId="1743" priority="1740" operator="containsText" text="D">
      <formula>NOT(ISERROR(SEARCH("D",J155)))</formula>
    </cfRule>
    <cfRule type="cellIs" dxfId="1742" priority="1741" operator="equal">
      <formula>1</formula>
    </cfRule>
  </conditionalFormatting>
  <conditionalFormatting sqref="J155">
    <cfRule type="expression" dxfId="1741" priority="1742">
      <formula>$E155="sob"</formula>
    </cfRule>
    <cfRule type="expression" dxfId="1740" priority="1743">
      <formula>$E155="nie"</formula>
    </cfRule>
  </conditionalFormatting>
  <conditionalFormatting sqref="J155">
    <cfRule type="timePeriod" dxfId="1739" priority="1738" timePeriod="today">
      <formula>FLOOR(J155,1)=TODAY()</formula>
    </cfRule>
  </conditionalFormatting>
  <conditionalFormatting sqref="J155">
    <cfRule type="cellIs" dxfId="1738" priority="1737" operator="equal">
      <formula>2</formula>
    </cfRule>
  </conditionalFormatting>
  <conditionalFormatting sqref="J155">
    <cfRule type="cellIs" dxfId="1737" priority="1736" operator="equal">
      <formula>3</formula>
    </cfRule>
  </conditionalFormatting>
  <conditionalFormatting sqref="J156">
    <cfRule type="beginsWith" dxfId="1736" priority="1731" operator="beginsWith" text="S">
      <formula>LEFT(J156,LEN("S"))="S"</formula>
    </cfRule>
    <cfRule type="containsText" dxfId="1735" priority="1732" operator="containsText" text="D">
      <formula>NOT(ISERROR(SEARCH("D",J156)))</formula>
    </cfRule>
    <cfRule type="cellIs" dxfId="1734" priority="1733" operator="equal">
      <formula>1</formula>
    </cfRule>
  </conditionalFormatting>
  <conditionalFormatting sqref="J156">
    <cfRule type="expression" dxfId="1733" priority="1734">
      <formula>$E156="sob"</formula>
    </cfRule>
    <cfRule type="expression" dxfId="1732" priority="1735">
      <formula>$E156="nie"</formula>
    </cfRule>
  </conditionalFormatting>
  <conditionalFormatting sqref="J156">
    <cfRule type="timePeriod" dxfId="1731" priority="1730" timePeriod="today">
      <formula>FLOOR(J156,1)=TODAY()</formula>
    </cfRule>
  </conditionalFormatting>
  <conditionalFormatting sqref="J156">
    <cfRule type="cellIs" dxfId="1730" priority="1729" operator="equal">
      <formula>2</formula>
    </cfRule>
  </conditionalFormatting>
  <conditionalFormatting sqref="J156">
    <cfRule type="cellIs" dxfId="1729" priority="1728" operator="equal">
      <formula>3</formula>
    </cfRule>
  </conditionalFormatting>
  <conditionalFormatting sqref="J191">
    <cfRule type="beginsWith" dxfId="1728" priority="1723" operator="beginsWith" text="S">
      <formula>LEFT(J191,LEN("S"))="S"</formula>
    </cfRule>
    <cfRule type="containsText" dxfId="1727" priority="1724" operator="containsText" text="D">
      <formula>NOT(ISERROR(SEARCH("D",J191)))</formula>
    </cfRule>
    <cfRule type="cellIs" dxfId="1726" priority="1725" operator="equal">
      <formula>1</formula>
    </cfRule>
  </conditionalFormatting>
  <conditionalFormatting sqref="J191">
    <cfRule type="expression" dxfId="1725" priority="1726">
      <formula>$E191="sob"</formula>
    </cfRule>
    <cfRule type="expression" dxfId="1724" priority="1727">
      <formula>$E191="nie"</formula>
    </cfRule>
  </conditionalFormatting>
  <conditionalFormatting sqref="J191">
    <cfRule type="timePeriod" dxfId="1723" priority="1722" timePeriod="today">
      <formula>FLOOR(J191,1)=TODAY()</formula>
    </cfRule>
  </conditionalFormatting>
  <conditionalFormatting sqref="J191">
    <cfRule type="cellIs" dxfId="1722" priority="1721" operator="equal">
      <formula>2</formula>
    </cfRule>
  </conditionalFormatting>
  <conditionalFormatting sqref="J191">
    <cfRule type="cellIs" dxfId="1721" priority="1720" operator="equal">
      <formula>3</formula>
    </cfRule>
  </conditionalFormatting>
  <conditionalFormatting sqref="J192">
    <cfRule type="beginsWith" dxfId="1720" priority="1715" operator="beginsWith" text="S">
      <formula>LEFT(J192,LEN("S"))="S"</formula>
    </cfRule>
    <cfRule type="containsText" dxfId="1719" priority="1716" operator="containsText" text="D">
      <formula>NOT(ISERROR(SEARCH("D",J192)))</formula>
    </cfRule>
    <cfRule type="cellIs" dxfId="1718" priority="1717" operator="equal">
      <formula>1</formula>
    </cfRule>
  </conditionalFormatting>
  <conditionalFormatting sqref="J192">
    <cfRule type="expression" dxfId="1717" priority="1718">
      <formula>$E192="sob"</formula>
    </cfRule>
    <cfRule type="expression" dxfId="1716" priority="1719">
      <formula>$E192="nie"</formula>
    </cfRule>
  </conditionalFormatting>
  <conditionalFormatting sqref="J192">
    <cfRule type="timePeriod" dxfId="1715" priority="1714" timePeriod="today">
      <formula>FLOOR(J192,1)=TODAY()</formula>
    </cfRule>
  </conditionalFormatting>
  <conditionalFormatting sqref="J192">
    <cfRule type="cellIs" dxfId="1714" priority="1713" operator="equal">
      <formula>2</formula>
    </cfRule>
  </conditionalFormatting>
  <conditionalFormatting sqref="J192">
    <cfRule type="cellIs" dxfId="1713" priority="1712" operator="equal">
      <formula>3</formula>
    </cfRule>
  </conditionalFormatting>
  <conditionalFormatting sqref="R191">
    <cfRule type="beginsWith" dxfId="1712" priority="1707" operator="beginsWith" text="S">
      <formula>LEFT(R191,LEN("S"))="S"</formula>
    </cfRule>
    <cfRule type="containsText" dxfId="1711" priority="1708" operator="containsText" text="D">
      <formula>NOT(ISERROR(SEARCH("D",R191)))</formula>
    </cfRule>
    <cfRule type="cellIs" dxfId="1710" priority="1709" operator="equal">
      <formula>1</formula>
    </cfRule>
  </conditionalFormatting>
  <conditionalFormatting sqref="R191">
    <cfRule type="expression" dxfId="1709" priority="1710">
      <formula>$E191="sob"</formula>
    </cfRule>
    <cfRule type="expression" dxfId="1708" priority="1711">
      <formula>$E191="nie"</formula>
    </cfRule>
  </conditionalFormatting>
  <conditionalFormatting sqref="R191">
    <cfRule type="timePeriod" dxfId="1707" priority="1706" timePeriod="today">
      <formula>FLOOR(R191,1)=TODAY()</formula>
    </cfRule>
  </conditionalFormatting>
  <conditionalFormatting sqref="R191">
    <cfRule type="cellIs" dxfId="1706" priority="1705" operator="equal">
      <formula>2</formula>
    </cfRule>
  </conditionalFormatting>
  <conditionalFormatting sqref="R191">
    <cfRule type="cellIs" dxfId="1705" priority="1704" operator="equal">
      <formula>3</formula>
    </cfRule>
  </conditionalFormatting>
  <conditionalFormatting sqref="T192">
    <cfRule type="beginsWith" dxfId="1704" priority="1699" operator="beginsWith" text="S">
      <formula>LEFT(T192,LEN("S"))="S"</formula>
    </cfRule>
    <cfRule type="containsText" dxfId="1703" priority="1700" operator="containsText" text="D">
      <formula>NOT(ISERROR(SEARCH("D",T192)))</formula>
    </cfRule>
    <cfRule type="cellIs" dxfId="1702" priority="1701" operator="equal">
      <formula>1</formula>
    </cfRule>
  </conditionalFormatting>
  <conditionalFormatting sqref="T192">
    <cfRule type="expression" dxfId="1701" priority="1702">
      <formula>$E192="sob"</formula>
    </cfRule>
    <cfRule type="expression" dxfId="1700" priority="1703">
      <formula>$E192="nie"</formula>
    </cfRule>
  </conditionalFormatting>
  <conditionalFormatting sqref="T192">
    <cfRule type="timePeriod" dxfId="1699" priority="1698" timePeriod="today">
      <formula>FLOOR(T192,1)=TODAY()</formula>
    </cfRule>
  </conditionalFormatting>
  <conditionalFormatting sqref="T192">
    <cfRule type="cellIs" dxfId="1698" priority="1697" operator="equal">
      <formula>2</formula>
    </cfRule>
  </conditionalFormatting>
  <conditionalFormatting sqref="T192">
    <cfRule type="cellIs" dxfId="1697" priority="1696" operator="equal">
      <formula>3</formula>
    </cfRule>
  </conditionalFormatting>
  <conditionalFormatting sqref="T193">
    <cfRule type="beginsWith" dxfId="1696" priority="1691" operator="beginsWith" text="S">
      <formula>LEFT(T193,LEN("S"))="S"</formula>
    </cfRule>
    <cfRule type="containsText" dxfId="1695" priority="1692" operator="containsText" text="D">
      <formula>NOT(ISERROR(SEARCH("D",T193)))</formula>
    </cfRule>
    <cfRule type="cellIs" dxfId="1694" priority="1693" operator="equal">
      <formula>1</formula>
    </cfRule>
  </conditionalFormatting>
  <conditionalFormatting sqref="T193">
    <cfRule type="expression" dxfId="1693" priority="1694">
      <formula>$E193="sob"</formula>
    </cfRule>
    <cfRule type="expression" dxfId="1692" priority="1695">
      <formula>$E193="nie"</formula>
    </cfRule>
  </conditionalFormatting>
  <conditionalFormatting sqref="T193">
    <cfRule type="timePeriod" dxfId="1691" priority="1690" timePeriod="today">
      <formula>FLOOR(T193,1)=TODAY()</formula>
    </cfRule>
  </conditionalFormatting>
  <conditionalFormatting sqref="T193">
    <cfRule type="cellIs" dxfId="1690" priority="1689" operator="equal">
      <formula>2</formula>
    </cfRule>
  </conditionalFormatting>
  <conditionalFormatting sqref="T193">
    <cfRule type="cellIs" dxfId="1689" priority="1688" operator="equal">
      <formula>3</formula>
    </cfRule>
  </conditionalFormatting>
  <conditionalFormatting sqref="Y192">
    <cfRule type="beginsWith" dxfId="1688" priority="1683" operator="beginsWith" text="S">
      <formula>LEFT(Y192,LEN("S"))="S"</formula>
    </cfRule>
    <cfRule type="containsText" dxfId="1687" priority="1684" operator="containsText" text="D">
      <formula>NOT(ISERROR(SEARCH("D",Y192)))</formula>
    </cfRule>
    <cfRule type="cellIs" dxfId="1686" priority="1685" operator="equal">
      <formula>1</formula>
    </cfRule>
  </conditionalFormatting>
  <conditionalFormatting sqref="Y192">
    <cfRule type="expression" dxfId="1685" priority="1686">
      <formula>$E192="sob"</formula>
    </cfRule>
    <cfRule type="expression" dxfId="1684" priority="1687">
      <formula>$E192="nie"</formula>
    </cfRule>
  </conditionalFormatting>
  <conditionalFormatting sqref="Y192">
    <cfRule type="timePeriod" dxfId="1683" priority="1682" timePeriod="today">
      <formula>FLOOR(Y192,1)=TODAY()</formula>
    </cfRule>
  </conditionalFormatting>
  <conditionalFormatting sqref="Y192">
    <cfRule type="cellIs" dxfId="1682" priority="1681" operator="equal">
      <formula>2</formula>
    </cfRule>
  </conditionalFormatting>
  <conditionalFormatting sqref="Y192">
    <cfRule type="cellIs" dxfId="1681" priority="1680" operator="equal">
      <formula>3</formula>
    </cfRule>
  </conditionalFormatting>
  <conditionalFormatting sqref="T212:T213">
    <cfRule type="beginsWith" dxfId="1680" priority="1675" operator="beginsWith" text="S">
      <formula>LEFT(T212,LEN("S"))="S"</formula>
    </cfRule>
    <cfRule type="containsText" dxfId="1679" priority="1676" operator="containsText" text="D">
      <formula>NOT(ISERROR(SEARCH("D",T212)))</formula>
    </cfRule>
    <cfRule type="cellIs" dxfId="1678" priority="1677" operator="equal">
      <formula>1</formula>
    </cfRule>
  </conditionalFormatting>
  <conditionalFormatting sqref="T212:T213">
    <cfRule type="expression" dxfId="1677" priority="1678">
      <formula>$E212="sob"</formula>
    </cfRule>
    <cfRule type="expression" dxfId="1676" priority="1679">
      <formula>$E212="nie"</formula>
    </cfRule>
  </conditionalFormatting>
  <conditionalFormatting sqref="T212:T213">
    <cfRule type="timePeriod" dxfId="1675" priority="1674" timePeriod="today">
      <formula>FLOOR(T212,1)=TODAY()</formula>
    </cfRule>
  </conditionalFormatting>
  <conditionalFormatting sqref="T212:T213">
    <cfRule type="cellIs" dxfId="1674" priority="1673" operator="equal">
      <formula>2</formula>
    </cfRule>
  </conditionalFormatting>
  <conditionalFormatting sqref="T212:T213">
    <cfRule type="cellIs" dxfId="1673" priority="1672" operator="equal">
      <formula>3</formula>
    </cfRule>
  </conditionalFormatting>
  <conditionalFormatting sqref="U203:U204">
    <cfRule type="beginsWith" dxfId="1672" priority="1667" operator="beginsWith" text="S">
      <formula>LEFT(U203,LEN("S"))="S"</formula>
    </cfRule>
    <cfRule type="containsText" dxfId="1671" priority="1668" operator="containsText" text="D">
      <formula>NOT(ISERROR(SEARCH("D",U203)))</formula>
    </cfRule>
    <cfRule type="cellIs" dxfId="1670" priority="1669" operator="equal">
      <formula>1</formula>
    </cfRule>
  </conditionalFormatting>
  <conditionalFormatting sqref="U203:U204">
    <cfRule type="expression" dxfId="1669" priority="1670">
      <formula>$E203="sob"</formula>
    </cfRule>
    <cfRule type="expression" dxfId="1668" priority="1671">
      <formula>$E203="nie"</formula>
    </cfRule>
  </conditionalFormatting>
  <conditionalFormatting sqref="U203:U204">
    <cfRule type="timePeriod" dxfId="1667" priority="1666" timePeriod="today">
      <formula>FLOOR(U203,1)=TODAY()</formula>
    </cfRule>
  </conditionalFormatting>
  <conditionalFormatting sqref="U203:U204">
    <cfRule type="cellIs" dxfId="1666" priority="1665" operator="equal">
      <formula>2</formula>
    </cfRule>
  </conditionalFormatting>
  <conditionalFormatting sqref="U203:U204">
    <cfRule type="cellIs" dxfId="1665" priority="1664" operator="equal">
      <formula>3</formula>
    </cfRule>
  </conditionalFormatting>
  <conditionalFormatting sqref="Y203:Y205">
    <cfRule type="beginsWith" dxfId="1664" priority="1659" operator="beginsWith" text="S">
      <formula>LEFT(Y203,LEN("S"))="S"</formula>
    </cfRule>
    <cfRule type="containsText" dxfId="1663" priority="1660" operator="containsText" text="D">
      <formula>NOT(ISERROR(SEARCH("D",Y203)))</formula>
    </cfRule>
    <cfRule type="cellIs" dxfId="1662" priority="1661" operator="equal">
      <formula>1</formula>
    </cfRule>
  </conditionalFormatting>
  <conditionalFormatting sqref="Y203:Y205">
    <cfRule type="expression" dxfId="1661" priority="1662">
      <formula>$E203="sob"</formula>
    </cfRule>
    <cfRule type="expression" dxfId="1660" priority="1663">
      <formula>$E203="nie"</formula>
    </cfRule>
  </conditionalFormatting>
  <conditionalFormatting sqref="Y203:Y205">
    <cfRule type="timePeriod" dxfId="1659" priority="1658" timePeriod="today">
      <formula>FLOOR(Y203,1)=TODAY()</formula>
    </cfRule>
  </conditionalFormatting>
  <conditionalFormatting sqref="Y203:Y205">
    <cfRule type="cellIs" dxfId="1658" priority="1657" operator="equal">
      <formula>2</formula>
    </cfRule>
  </conditionalFormatting>
  <conditionalFormatting sqref="Y203:Y205">
    <cfRule type="cellIs" dxfId="1657" priority="1656" operator="equal">
      <formula>3</formula>
    </cfRule>
  </conditionalFormatting>
  <conditionalFormatting sqref="Y206:Y207">
    <cfRule type="beginsWith" dxfId="1656" priority="1651" operator="beginsWith" text="S">
      <formula>LEFT(Y206,LEN("S"))="S"</formula>
    </cfRule>
    <cfRule type="containsText" dxfId="1655" priority="1652" operator="containsText" text="D">
      <formula>NOT(ISERROR(SEARCH("D",Y206)))</formula>
    </cfRule>
    <cfRule type="cellIs" dxfId="1654" priority="1653" operator="equal">
      <formula>1</formula>
    </cfRule>
  </conditionalFormatting>
  <conditionalFormatting sqref="Y206:Y207">
    <cfRule type="expression" dxfId="1653" priority="1654">
      <formula>$E206="sob"</formula>
    </cfRule>
    <cfRule type="expression" dxfId="1652" priority="1655">
      <formula>$E206="nie"</formula>
    </cfRule>
  </conditionalFormatting>
  <conditionalFormatting sqref="Y206:Y207">
    <cfRule type="timePeriod" dxfId="1651" priority="1650" timePeriod="today">
      <formula>FLOOR(Y206,1)=TODAY()</formula>
    </cfRule>
  </conditionalFormatting>
  <conditionalFormatting sqref="Y206:Y207">
    <cfRule type="cellIs" dxfId="1650" priority="1649" operator="equal">
      <formula>2</formula>
    </cfRule>
  </conditionalFormatting>
  <conditionalFormatting sqref="Y206:Y207">
    <cfRule type="cellIs" dxfId="1649" priority="1648" operator="equal">
      <formula>3</formula>
    </cfRule>
  </conditionalFormatting>
  <conditionalFormatting sqref="R196">
    <cfRule type="beginsWith" dxfId="1648" priority="1643" operator="beginsWith" text="S">
      <formula>LEFT(R196,LEN("S"))="S"</formula>
    </cfRule>
    <cfRule type="containsText" dxfId="1647" priority="1644" operator="containsText" text="D">
      <formula>NOT(ISERROR(SEARCH("D",R196)))</formula>
    </cfRule>
    <cfRule type="cellIs" dxfId="1646" priority="1645" operator="equal">
      <formula>1</formula>
    </cfRule>
  </conditionalFormatting>
  <conditionalFormatting sqref="R196">
    <cfRule type="expression" dxfId="1645" priority="1646">
      <formula>$E196="sob"</formula>
    </cfRule>
    <cfRule type="expression" dxfId="1644" priority="1647">
      <formula>$E196="nie"</formula>
    </cfRule>
  </conditionalFormatting>
  <conditionalFormatting sqref="R196">
    <cfRule type="timePeriod" dxfId="1643" priority="1642" timePeriod="today">
      <formula>FLOOR(R196,1)=TODAY()</formula>
    </cfRule>
  </conditionalFormatting>
  <conditionalFormatting sqref="R196">
    <cfRule type="cellIs" dxfId="1642" priority="1641" operator="equal">
      <formula>2</formula>
    </cfRule>
  </conditionalFormatting>
  <conditionalFormatting sqref="R196">
    <cfRule type="cellIs" dxfId="1641" priority="1640" operator="equal">
      <formula>3</formula>
    </cfRule>
  </conditionalFormatting>
  <conditionalFormatting sqref="M203:M207">
    <cfRule type="beginsWith" dxfId="1640" priority="1635" operator="beginsWith" text="S">
      <formula>LEFT(M203,LEN("S"))="S"</formula>
    </cfRule>
    <cfRule type="containsText" dxfId="1639" priority="1636" operator="containsText" text="D">
      <formula>NOT(ISERROR(SEARCH("D",M203)))</formula>
    </cfRule>
    <cfRule type="cellIs" dxfId="1638" priority="1637" operator="equal">
      <formula>1</formula>
    </cfRule>
  </conditionalFormatting>
  <conditionalFormatting sqref="M203:M207">
    <cfRule type="expression" dxfId="1637" priority="1638">
      <formula>$E203="sob"</formula>
    </cfRule>
    <cfRule type="expression" dxfId="1636" priority="1639">
      <formula>$E203="nie"</formula>
    </cfRule>
  </conditionalFormatting>
  <conditionalFormatting sqref="M203:M207">
    <cfRule type="timePeriod" dxfId="1635" priority="1634" timePeriod="today">
      <formula>FLOOR(M203,1)=TODAY()</formula>
    </cfRule>
  </conditionalFormatting>
  <conditionalFormatting sqref="M203:M207">
    <cfRule type="cellIs" dxfId="1634" priority="1633" operator="equal">
      <formula>2</formula>
    </cfRule>
  </conditionalFormatting>
  <conditionalFormatting sqref="M203:M207">
    <cfRule type="cellIs" dxfId="1633" priority="1632" operator="equal">
      <formula>3</formula>
    </cfRule>
  </conditionalFormatting>
  <conditionalFormatting sqref="M210:M214">
    <cfRule type="beginsWith" dxfId="1632" priority="1627" operator="beginsWith" text="S">
      <formula>LEFT(M210,LEN("S"))="S"</formula>
    </cfRule>
    <cfRule type="containsText" dxfId="1631" priority="1628" operator="containsText" text="D">
      <formula>NOT(ISERROR(SEARCH("D",M210)))</formula>
    </cfRule>
    <cfRule type="cellIs" dxfId="1630" priority="1629" operator="equal">
      <formula>1</formula>
    </cfRule>
  </conditionalFormatting>
  <conditionalFormatting sqref="M210:M214">
    <cfRule type="expression" dxfId="1629" priority="1630">
      <formula>$E210="sob"</formula>
    </cfRule>
    <cfRule type="expression" dxfId="1628" priority="1631">
      <formula>$E210="nie"</formula>
    </cfRule>
  </conditionalFormatting>
  <conditionalFormatting sqref="M210:M214">
    <cfRule type="timePeriod" dxfId="1627" priority="1626" timePeriod="today">
      <formula>FLOOR(M210,1)=TODAY()</formula>
    </cfRule>
  </conditionalFormatting>
  <conditionalFormatting sqref="M210:M214">
    <cfRule type="cellIs" dxfId="1626" priority="1625" operator="equal">
      <formula>2</formula>
    </cfRule>
  </conditionalFormatting>
  <conditionalFormatting sqref="M210:M214">
    <cfRule type="cellIs" dxfId="1625" priority="1624" operator="equal">
      <formula>3</formula>
    </cfRule>
  </conditionalFormatting>
  <conditionalFormatting sqref="M217:M221">
    <cfRule type="beginsWith" dxfId="1624" priority="1619" operator="beginsWith" text="S">
      <formula>LEFT(M217,LEN("S"))="S"</formula>
    </cfRule>
    <cfRule type="containsText" dxfId="1623" priority="1620" operator="containsText" text="D">
      <formula>NOT(ISERROR(SEARCH("D",M217)))</formula>
    </cfRule>
    <cfRule type="cellIs" dxfId="1622" priority="1621" operator="equal">
      <formula>1</formula>
    </cfRule>
  </conditionalFormatting>
  <conditionalFormatting sqref="M217:M221">
    <cfRule type="expression" dxfId="1621" priority="1622">
      <formula>$E217="sob"</formula>
    </cfRule>
    <cfRule type="expression" dxfId="1620" priority="1623">
      <formula>$E217="nie"</formula>
    </cfRule>
  </conditionalFormatting>
  <conditionalFormatting sqref="M217:M221">
    <cfRule type="timePeriod" dxfId="1619" priority="1618" timePeriod="today">
      <formula>FLOOR(M217,1)=TODAY()</formula>
    </cfRule>
  </conditionalFormatting>
  <conditionalFormatting sqref="M217:M221">
    <cfRule type="cellIs" dxfId="1618" priority="1617" operator="equal">
      <formula>2</formula>
    </cfRule>
  </conditionalFormatting>
  <conditionalFormatting sqref="M217:M221">
    <cfRule type="cellIs" dxfId="1617" priority="1616" operator="equal">
      <formula>3</formula>
    </cfRule>
  </conditionalFormatting>
  <conditionalFormatting sqref="M227">
    <cfRule type="beginsWith" dxfId="1616" priority="1611" operator="beginsWith" text="S">
      <formula>LEFT(M227,LEN("S"))="S"</formula>
    </cfRule>
    <cfRule type="containsText" dxfId="1615" priority="1612" operator="containsText" text="D">
      <formula>NOT(ISERROR(SEARCH("D",M227)))</formula>
    </cfRule>
    <cfRule type="cellIs" dxfId="1614" priority="1613" operator="equal">
      <formula>1</formula>
    </cfRule>
  </conditionalFormatting>
  <conditionalFormatting sqref="M227">
    <cfRule type="expression" dxfId="1613" priority="1614">
      <formula>$E227="sob"</formula>
    </cfRule>
    <cfRule type="expression" dxfId="1612" priority="1615">
      <formula>$E227="nie"</formula>
    </cfRule>
  </conditionalFormatting>
  <conditionalFormatting sqref="M227">
    <cfRule type="timePeriod" dxfId="1611" priority="1610" timePeriod="today">
      <formula>FLOOR(M227,1)=TODAY()</formula>
    </cfRule>
  </conditionalFormatting>
  <conditionalFormatting sqref="M227">
    <cfRule type="cellIs" dxfId="1610" priority="1609" operator="equal">
      <formula>2</formula>
    </cfRule>
  </conditionalFormatting>
  <conditionalFormatting sqref="M227">
    <cfRule type="cellIs" dxfId="1609" priority="1608" operator="equal">
      <formula>3</formula>
    </cfRule>
  </conditionalFormatting>
  <conditionalFormatting sqref="M228">
    <cfRule type="beginsWith" dxfId="1608" priority="1603" operator="beginsWith" text="S">
      <formula>LEFT(M228,LEN("S"))="S"</formula>
    </cfRule>
    <cfRule type="containsText" dxfId="1607" priority="1604" operator="containsText" text="D">
      <formula>NOT(ISERROR(SEARCH("D",M228)))</formula>
    </cfRule>
    <cfRule type="cellIs" dxfId="1606" priority="1605" operator="equal">
      <formula>1</formula>
    </cfRule>
  </conditionalFormatting>
  <conditionalFormatting sqref="M228">
    <cfRule type="expression" dxfId="1605" priority="1606">
      <formula>$E228="sob"</formula>
    </cfRule>
    <cfRule type="expression" dxfId="1604" priority="1607">
      <formula>$E228="nie"</formula>
    </cfRule>
  </conditionalFormatting>
  <conditionalFormatting sqref="M228">
    <cfRule type="timePeriod" dxfId="1603" priority="1602" timePeriod="today">
      <formula>FLOOR(M228,1)=TODAY()</formula>
    </cfRule>
  </conditionalFormatting>
  <conditionalFormatting sqref="M228">
    <cfRule type="cellIs" dxfId="1602" priority="1601" operator="equal">
      <formula>2</formula>
    </cfRule>
  </conditionalFormatting>
  <conditionalFormatting sqref="M228">
    <cfRule type="cellIs" dxfId="1601" priority="1600" operator="equal">
      <formula>3</formula>
    </cfRule>
  </conditionalFormatting>
  <conditionalFormatting sqref="U205">
    <cfRule type="beginsWith" dxfId="1600" priority="1595" operator="beginsWith" text="S">
      <formula>LEFT(U205,LEN("S"))="S"</formula>
    </cfRule>
    <cfRule type="containsText" dxfId="1599" priority="1596" operator="containsText" text="D">
      <formula>NOT(ISERROR(SEARCH("D",U205)))</formula>
    </cfRule>
    <cfRule type="cellIs" dxfId="1598" priority="1597" operator="equal">
      <formula>1</formula>
    </cfRule>
  </conditionalFormatting>
  <conditionalFormatting sqref="U205">
    <cfRule type="expression" dxfId="1597" priority="1598">
      <formula>$E205="sob"</formula>
    </cfRule>
    <cfRule type="expression" dxfId="1596" priority="1599">
      <formula>$E205="nie"</formula>
    </cfRule>
  </conditionalFormatting>
  <conditionalFormatting sqref="U205">
    <cfRule type="timePeriod" dxfId="1595" priority="1594" timePeriod="today">
      <formula>FLOOR(U205,1)=TODAY()</formula>
    </cfRule>
  </conditionalFormatting>
  <conditionalFormatting sqref="U205">
    <cfRule type="cellIs" dxfId="1594" priority="1593" operator="equal">
      <formula>2</formula>
    </cfRule>
  </conditionalFormatting>
  <conditionalFormatting sqref="U205">
    <cfRule type="cellIs" dxfId="1593" priority="1592" operator="equal">
      <formula>3</formula>
    </cfRule>
  </conditionalFormatting>
  <conditionalFormatting sqref="U214">
    <cfRule type="beginsWith" dxfId="1592" priority="1587" operator="beginsWith" text="S">
      <formula>LEFT(U214,LEN("S"))="S"</formula>
    </cfRule>
    <cfRule type="containsText" dxfId="1591" priority="1588" operator="containsText" text="D">
      <formula>NOT(ISERROR(SEARCH("D",U214)))</formula>
    </cfRule>
    <cfRule type="cellIs" dxfId="1590" priority="1589" operator="equal">
      <formula>1</formula>
    </cfRule>
  </conditionalFormatting>
  <conditionalFormatting sqref="U214">
    <cfRule type="expression" dxfId="1589" priority="1590">
      <formula>$E214="sob"</formula>
    </cfRule>
    <cfRule type="expression" dxfId="1588" priority="1591">
      <formula>$E214="nie"</formula>
    </cfRule>
  </conditionalFormatting>
  <conditionalFormatting sqref="U214">
    <cfRule type="timePeriod" dxfId="1587" priority="1586" timePeriod="today">
      <formula>FLOOR(U214,1)=TODAY()</formula>
    </cfRule>
  </conditionalFormatting>
  <conditionalFormatting sqref="U214">
    <cfRule type="cellIs" dxfId="1586" priority="1585" operator="equal">
      <formula>2</formula>
    </cfRule>
  </conditionalFormatting>
  <conditionalFormatting sqref="U214">
    <cfRule type="cellIs" dxfId="1585" priority="1584" operator="equal">
      <formula>3</formula>
    </cfRule>
  </conditionalFormatting>
  <conditionalFormatting sqref="M200">
    <cfRule type="beginsWith" dxfId="1584" priority="1579" operator="beginsWith" text="S">
      <formula>LEFT(M200,LEN("S"))="S"</formula>
    </cfRule>
    <cfRule type="containsText" dxfId="1583" priority="1580" operator="containsText" text="D">
      <formula>NOT(ISERROR(SEARCH("D",M200)))</formula>
    </cfRule>
    <cfRule type="cellIs" dxfId="1582" priority="1581" operator="equal">
      <formula>1</formula>
    </cfRule>
  </conditionalFormatting>
  <conditionalFormatting sqref="M200">
    <cfRule type="expression" dxfId="1581" priority="1582">
      <formula>$E200="sob"</formula>
    </cfRule>
    <cfRule type="expression" dxfId="1580" priority="1583">
      <formula>$E200="nie"</formula>
    </cfRule>
  </conditionalFormatting>
  <conditionalFormatting sqref="M200">
    <cfRule type="timePeriod" dxfId="1579" priority="1578" timePeriod="today">
      <formula>FLOOR(M200,1)=TODAY()</formula>
    </cfRule>
  </conditionalFormatting>
  <conditionalFormatting sqref="M200">
    <cfRule type="cellIs" dxfId="1578" priority="1577" operator="equal">
      <formula>2</formula>
    </cfRule>
  </conditionalFormatting>
  <conditionalFormatting sqref="M200">
    <cfRule type="cellIs" dxfId="1577" priority="1576" operator="equal">
      <formula>3</formula>
    </cfRule>
  </conditionalFormatting>
  <conditionalFormatting sqref="Y210:Y212">
    <cfRule type="beginsWith" dxfId="1576" priority="1571" operator="beginsWith" text="S">
      <formula>LEFT(Y210,LEN("S"))="S"</formula>
    </cfRule>
    <cfRule type="containsText" dxfId="1575" priority="1572" operator="containsText" text="D">
      <formula>NOT(ISERROR(SEARCH("D",Y210)))</formula>
    </cfRule>
    <cfRule type="cellIs" dxfId="1574" priority="1573" operator="equal">
      <formula>1</formula>
    </cfRule>
  </conditionalFormatting>
  <conditionalFormatting sqref="Y210:Y212">
    <cfRule type="expression" dxfId="1573" priority="1574">
      <formula>$E210="sob"</formula>
    </cfRule>
    <cfRule type="expression" dxfId="1572" priority="1575">
      <formula>$E210="nie"</formula>
    </cfRule>
  </conditionalFormatting>
  <conditionalFormatting sqref="Y210:Y212">
    <cfRule type="timePeriod" dxfId="1571" priority="1570" timePeriod="today">
      <formula>FLOOR(Y210,1)=TODAY()</formula>
    </cfRule>
  </conditionalFormatting>
  <conditionalFormatting sqref="Y210:Y212">
    <cfRule type="cellIs" dxfId="1570" priority="1569" operator="equal">
      <formula>2</formula>
    </cfRule>
  </conditionalFormatting>
  <conditionalFormatting sqref="Y210:Y212">
    <cfRule type="cellIs" dxfId="1569" priority="1568" operator="equal">
      <formula>3</formula>
    </cfRule>
  </conditionalFormatting>
  <conditionalFormatting sqref="Y212:Y213">
    <cfRule type="beginsWith" dxfId="1568" priority="1563" operator="beginsWith" text="S">
      <formula>LEFT(Y212,LEN("S"))="S"</formula>
    </cfRule>
    <cfRule type="containsText" dxfId="1567" priority="1564" operator="containsText" text="D">
      <formula>NOT(ISERROR(SEARCH("D",Y212)))</formula>
    </cfRule>
    <cfRule type="cellIs" dxfId="1566" priority="1565" operator="equal">
      <formula>1</formula>
    </cfRule>
  </conditionalFormatting>
  <conditionalFormatting sqref="Y212:Y213">
    <cfRule type="expression" dxfId="1565" priority="1566">
      <formula>$E212="sob"</formula>
    </cfRule>
    <cfRule type="expression" dxfId="1564" priority="1567">
      <formula>$E212="nie"</formula>
    </cfRule>
  </conditionalFormatting>
  <conditionalFormatting sqref="Y212:Y213">
    <cfRule type="timePeriod" dxfId="1563" priority="1562" timePeriod="today">
      <formula>FLOOR(Y212,1)=TODAY()</formula>
    </cfRule>
  </conditionalFormatting>
  <conditionalFormatting sqref="Y212:Y213">
    <cfRule type="cellIs" dxfId="1562" priority="1561" operator="equal">
      <formula>2</formula>
    </cfRule>
  </conditionalFormatting>
  <conditionalFormatting sqref="Y212:Y213">
    <cfRule type="cellIs" dxfId="1561" priority="1560" operator="equal">
      <formula>3</formula>
    </cfRule>
  </conditionalFormatting>
  <conditionalFormatting sqref="Y217">
    <cfRule type="beginsWith" dxfId="1560" priority="1555" operator="beginsWith" text="S">
      <formula>LEFT(Y217,LEN("S"))="S"</formula>
    </cfRule>
    <cfRule type="containsText" dxfId="1559" priority="1556" operator="containsText" text="D">
      <formula>NOT(ISERROR(SEARCH("D",Y217)))</formula>
    </cfRule>
    <cfRule type="cellIs" dxfId="1558" priority="1557" operator="equal">
      <formula>1</formula>
    </cfRule>
  </conditionalFormatting>
  <conditionalFormatting sqref="Y217">
    <cfRule type="expression" dxfId="1557" priority="1558">
      <formula>$E217="sob"</formula>
    </cfRule>
    <cfRule type="expression" dxfId="1556" priority="1559">
      <formula>$E217="nie"</formula>
    </cfRule>
  </conditionalFormatting>
  <conditionalFormatting sqref="Y217">
    <cfRule type="timePeriod" dxfId="1555" priority="1554" timePeriod="today">
      <formula>FLOOR(Y217,1)=TODAY()</formula>
    </cfRule>
  </conditionalFormatting>
  <conditionalFormatting sqref="Y217">
    <cfRule type="cellIs" dxfId="1554" priority="1553" operator="equal">
      <formula>2</formula>
    </cfRule>
  </conditionalFormatting>
  <conditionalFormatting sqref="Y217">
    <cfRule type="cellIs" dxfId="1553" priority="1552" operator="equal">
      <formula>3</formula>
    </cfRule>
  </conditionalFormatting>
  <conditionalFormatting sqref="Y214">
    <cfRule type="beginsWith" dxfId="1552" priority="1547" operator="beginsWith" text="S">
      <formula>LEFT(Y214,LEN("S"))="S"</formula>
    </cfRule>
    <cfRule type="containsText" dxfId="1551" priority="1548" operator="containsText" text="D">
      <formula>NOT(ISERROR(SEARCH("D",Y214)))</formula>
    </cfRule>
    <cfRule type="cellIs" dxfId="1550" priority="1549" operator="equal">
      <formula>1</formula>
    </cfRule>
  </conditionalFormatting>
  <conditionalFormatting sqref="Y214">
    <cfRule type="expression" dxfId="1549" priority="1550">
      <formula>$E214="sob"</formula>
    </cfRule>
    <cfRule type="expression" dxfId="1548" priority="1551">
      <formula>$E214="nie"</formula>
    </cfRule>
  </conditionalFormatting>
  <conditionalFormatting sqref="Y214">
    <cfRule type="timePeriod" dxfId="1547" priority="1546" timePeriod="today">
      <formula>FLOOR(Y214,1)=TODAY()</formula>
    </cfRule>
  </conditionalFormatting>
  <conditionalFormatting sqref="Y214">
    <cfRule type="cellIs" dxfId="1546" priority="1545" operator="equal">
      <formula>2</formula>
    </cfRule>
  </conditionalFormatting>
  <conditionalFormatting sqref="Y214">
    <cfRule type="cellIs" dxfId="1545" priority="1544" operator="equal">
      <formula>3</formula>
    </cfRule>
  </conditionalFormatting>
  <conditionalFormatting sqref="Y266:Y272">
    <cfRule type="beginsWith" dxfId="1544" priority="1539" operator="beginsWith" text="S">
      <formula>LEFT(Y266,LEN("S"))="S"</formula>
    </cfRule>
    <cfRule type="containsText" dxfId="1543" priority="1540" operator="containsText" text="D">
      <formula>NOT(ISERROR(SEARCH("D",Y266)))</formula>
    </cfRule>
    <cfRule type="cellIs" dxfId="1542" priority="1541" operator="equal">
      <formula>1</formula>
    </cfRule>
  </conditionalFormatting>
  <conditionalFormatting sqref="Y266:Y272">
    <cfRule type="expression" dxfId="1541" priority="1542">
      <formula>$E266="sob"</formula>
    </cfRule>
    <cfRule type="expression" dxfId="1540" priority="1543">
      <formula>$E266="nie"</formula>
    </cfRule>
  </conditionalFormatting>
  <conditionalFormatting sqref="Y266:Y272">
    <cfRule type="timePeriod" dxfId="1539" priority="1538" timePeriod="today">
      <formula>FLOOR(Y266,1)=TODAY()</formula>
    </cfRule>
  </conditionalFormatting>
  <conditionalFormatting sqref="Y266:Y272">
    <cfRule type="cellIs" dxfId="1538" priority="1537" operator="equal">
      <formula>2</formula>
    </cfRule>
  </conditionalFormatting>
  <conditionalFormatting sqref="Y266:Y272">
    <cfRule type="cellIs" dxfId="1537" priority="1536" operator="equal">
      <formula>3</formula>
    </cfRule>
  </conditionalFormatting>
  <conditionalFormatting sqref="Y273:Y274">
    <cfRule type="beginsWith" dxfId="1536" priority="1531" operator="beginsWith" text="S">
      <formula>LEFT(Y273,LEN("S"))="S"</formula>
    </cfRule>
    <cfRule type="containsText" dxfId="1535" priority="1532" operator="containsText" text="D">
      <formula>NOT(ISERROR(SEARCH("D",Y273)))</formula>
    </cfRule>
    <cfRule type="cellIs" dxfId="1534" priority="1533" operator="equal">
      <formula>1</formula>
    </cfRule>
  </conditionalFormatting>
  <conditionalFormatting sqref="Y273:Y274">
    <cfRule type="expression" dxfId="1533" priority="1534">
      <formula>$E273="sob"</formula>
    </cfRule>
    <cfRule type="expression" dxfId="1532" priority="1535">
      <formula>$E273="nie"</formula>
    </cfRule>
  </conditionalFormatting>
  <conditionalFormatting sqref="Y273:Y274">
    <cfRule type="timePeriod" dxfId="1531" priority="1530" timePeriod="today">
      <formula>FLOOR(Y273,1)=TODAY()</formula>
    </cfRule>
  </conditionalFormatting>
  <conditionalFormatting sqref="Y273:Y274">
    <cfRule type="cellIs" dxfId="1530" priority="1529" operator="equal">
      <formula>2</formula>
    </cfRule>
  </conditionalFormatting>
  <conditionalFormatting sqref="Y273:Y274">
    <cfRule type="cellIs" dxfId="1529" priority="1528" operator="equal">
      <formula>3</formula>
    </cfRule>
  </conditionalFormatting>
  <conditionalFormatting sqref="Y250:Y251">
    <cfRule type="beginsWith" dxfId="1528" priority="1523" operator="beginsWith" text="S">
      <formula>LEFT(Y250,LEN("S"))="S"</formula>
    </cfRule>
    <cfRule type="containsText" dxfId="1527" priority="1524" operator="containsText" text="D">
      <formula>NOT(ISERROR(SEARCH("D",Y250)))</formula>
    </cfRule>
    <cfRule type="cellIs" dxfId="1526" priority="1525" operator="equal">
      <formula>1</formula>
    </cfRule>
  </conditionalFormatting>
  <conditionalFormatting sqref="Y250:Y251">
    <cfRule type="expression" dxfId="1525" priority="1526">
      <formula>$E250="sob"</formula>
    </cfRule>
    <cfRule type="expression" dxfId="1524" priority="1527">
      <formula>$E250="nie"</formula>
    </cfRule>
  </conditionalFormatting>
  <conditionalFormatting sqref="Y250:Y251">
    <cfRule type="timePeriod" dxfId="1523" priority="1522" timePeriod="today">
      <formula>FLOOR(Y250,1)=TODAY()</formula>
    </cfRule>
  </conditionalFormatting>
  <conditionalFormatting sqref="Y250:Y251">
    <cfRule type="cellIs" dxfId="1522" priority="1521" operator="equal">
      <formula>2</formula>
    </cfRule>
  </conditionalFormatting>
  <conditionalFormatting sqref="Y250:Y251">
    <cfRule type="cellIs" dxfId="1521" priority="1520" operator="equal">
      <formula>3</formula>
    </cfRule>
  </conditionalFormatting>
  <conditionalFormatting sqref="T217">
    <cfRule type="beginsWith" dxfId="1520" priority="1475" operator="beginsWith" text="S">
      <formula>LEFT(T217,LEN("S"))="S"</formula>
    </cfRule>
    <cfRule type="containsText" dxfId="1519" priority="1476" operator="containsText" text="D">
      <formula>NOT(ISERROR(SEARCH("D",T217)))</formula>
    </cfRule>
    <cfRule type="cellIs" dxfId="1518" priority="1477" operator="equal">
      <formula>1</formula>
    </cfRule>
  </conditionalFormatting>
  <conditionalFormatting sqref="T217">
    <cfRule type="expression" dxfId="1517" priority="1478">
      <formula>$E217="sob"</formula>
    </cfRule>
    <cfRule type="expression" dxfId="1516" priority="1479">
      <formula>$E217="nie"</formula>
    </cfRule>
  </conditionalFormatting>
  <conditionalFormatting sqref="T217">
    <cfRule type="timePeriod" dxfId="1515" priority="1474" timePeriod="today">
      <formula>FLOOR(T217,1)=TODAY()</formula>
    </cfRule>
  </conditionalFormatting>
  <conditionalFormatting sqref="T217">
    <cfRule type="cellIs" dxfId="1514" priority="1473" operator="equal">
      <formula>2</formula>
    </cfRule>
  </conditionalFormatting>
  <conditionalFormatting sqref="T217">
    <cfRule type="cellIs" dxfId="1513" priority="1472" operator="equal">
      <formula>3</formula>
    </cfRule>
  </conditionalFormatting>
  <conditionalFormatting sqref="U211:U213">
    <cfRule type="beginsWith" dxfId="1512" priority="1515" operator="beginsWith" text="S">
      <formula>LEFT(U211,LEN("S"))="S"</formula>
    </cfRule>
    <cfRule type="containsText" dxfId="1511" priority="1516" operator="containsText" text="D">
      <formula>NOT(ISERROR(SEARCH("D",U211)))</formula>
    </cfRule>
    <cfRule type="cellIs" dxfId="1510" priority="1517" operator="equal">
      <formula>1</formula>
    </cfRule>
  </conditionalFormatting>
  <conditionalFormatting sqref="U211:U213">
    <cfRule type="expression" dxfId="1509" priority="1518">
      <formula>$E211="sob"</formula>
    </cfRule>
    <cfRule type="expression" dxfId="1508" priority="1519">
      <formula>$E211="nie"</formula>
    </cfRule>
  </conditionalFormatting>
  <conditionalFormatting sqref="U211:U213">
    <cfRule type="timePeriod" dxfId="1507" priority="1514" timePeriod="today">
      <formula>FLOOR(U211,1)=TODAY()</formula>
    </cfRule>
  </conditionalFormatting>
  <conditionalFormatting sqref="U211:U213">
    <cfRule type="cellIs" dxfId="1506" priority="1513" operator="equal">
      <formula>2</formula>
    </cfRule>
  </conditionalFormatting>
  <conditionalFormatting sqref="U211:U213">
    <cfRule type="cellIs" dxfId="1505" priority="1512" operator="equal">
      <formula>3</formula>
    </cfRule>
  </conditionalFormatting>
  <conditionalFormatting sqref="U210">
    <cfRule type="beginsWith" dxfId="1504" priority="1507" operator="beginsWith" text="S">
      <formula>LEFT(U210,LEN("S"))="S"</formula>
    </cfRule>
    <cfRule type="containsText" dxfId="1503" priority="1508" operator="containsText" text="D">
      <formula>NOT(ISERROR(SEARCH("D",U210)))</formula>
    </cfRule>
    <cfRule type="cellIs" dxfId="1502" priority="1509" operator="equal">
      <formula>1</formula>
    </cfRule>
  </conditionalFormatting>
  <conditionalFormatting sqref="U210">
    <cfRule type="expression" dxfId="1501" priority="1510">
      <formula>$E210="sob"</formula>
    </cfRule>
    <cfRule type="expression" dxfId="1500" priority="1511">
      <formula>$E210="nie"</formula>
    </cfRule>
  </conditionalFormatting>
  <conditionalFormatting sqref="U210">
    <cfRule type="timePeriod" dxfId="1499" priority="1506" timePeriod="today">
      <formula>FLOOR(U210,1)=TODAY()</formula>
    </cfRule>
  </conditionalFormatting>
  <conditionalFormatting sqref="U210">
    <cfRule type="cellIs" dxfId="1498" priority="1505" operator="equal">
      <formula>2</formula>
    </cfRule>
  </conditionalFormatting>
  <conditionalFormatting sqref="U210">
    <cfRule type="cellIs" dxfId="1497" priority="1504" operator="equal">
      <formula>3</formula>
    </cfRule>
  </conditionalFormatting>
  <conditionalFormatting sqref="T210">
    <cfRule type="beginsWith" dxfId="1496" priority="1499" operator="beginsWith" text="S">
      <formula>LEFT(T210,LEN("S"))="S"</formula>
    </cfRule>
    <cfRule type="containsText" dxfId="1495" priority="1500" operator="containsText" text="D">
      <formula>NOT(ISERROR(SEARCH("D",T210)))</formula>
    </cfRule>
    <cfRule type="cellIs" dxfId="1494" priority="1501" operator="equal">
      <formula>1</formula>
    </cfRule>
  </conditionalFormatting>
  <conditionalFormatting sqref="T210">
    <cfRule type="expression" dxfId="1493" priority="1502">
      <formula>$E210="sob"</formula>
    </cfRule>
    <cfRule type="expression" dxfId="1492" priority="1503">
      <formula>$E210="nie"</formula>
    </cfRule>
  </conditionalFormatting>
  <conditionalFormatting sqref="T210">
    <cfRule type="timePeriod" dxfId="1491" priority="1498" timePeriod="today">
      <formula>FLOOR(T210,1)=TODAY()</formula>
    </cfRule>
  </conditionalFormatting>
  <conditionalFormatting sqref="T210">
    <cfRule type="cellIs" dxfId="1490" priority="1497" operator="equal">
      <formula>2</formula>
    </cfRule>
  </conditionalFormatting>
  <conditionalFormatting sqref="T210">
    <cfRule type="cellIs" dxfId="1489" priority="1496" operator="equal">
      <formula>3</formula>
    </cfRule>
  </conditionalFormatting>
  <conditionalFormatting sqref="T214">
    <cfRule type="beginsWith" dxfId="1488" priority="1491" operator="beginsWith" text="S">
      <formula>LEFT(T214,LEN("S"))="S"</formula>
    </cfRule>
    <cfRule type="containsText" dxfId="1487" priority="1492" operator="containsText" text="D">
      <formula>NOT(ISERROR(SEARCH("D",T214)))</formula>
    </cfRule>
    <cfRule type="cellIs" dxfId="1486" priority="1493" operator="equal">
      <formula>1</formula>
    </cfRule>
  </conditionalFormatting>
  <conditionalFormatting sqref="T214">
    <cfRule type="expression" dxfId="1485" priority="1494">
      <formula>$E214="sob"</formula>
    </cfRule>
    <cfRule type="expression" dxfId="1484" priority="1495">
      <formula>$E214="nie"</formula>
    </cfRule>
  </conditionalFormatting>
  <conditionalFormatting sqref="T214">
    <cfRule type="timePeriod" dxfId="1483" priority="1490" timePeriod="today">
      <formula>FLOOR(T214,1)=TODAY()</formula>
    </cfRule>
  </conditionalFormatting>
  <conditionalFormatting sqref="T214">
    <cfRule type="cellIs" dxfId="1482" priority="1489" operator="equal">
      <formula>2</formula>
    </cfRule>
  </conditionalFormatting>
  <conditionalFormatting sqref="T214">
    <cfRule type="cellIs" dxfId="1481" priority="1488" operator="equal">
      <formula>3</formula>
    </cfRule>
  </conditionalFormatting>
  <conditionalFormatting sqref="T211">
    <cfRule type="beginsWith" dxfId="1480" priority="1483" operator="beginsWith" text="S">
      <formula>LEFT(T211,LEN("S"))="S"</formula>
    </cfRule>
    <cfRule type="containsText" dxfId="1479" priority="1484" operator="containsText" text="D">
      <formula>NOT(ISERROR(SEARCH("D",T211)))</formula>
    </cfRule>
    <cfRule type="cellIs" dxfId="1478" priority="1485" operator="equal">
      <formula>1</formula>
    </cfRule>
  </conditionalFormatting>
  <conditionalFormatting sqref="T211">
    <cfRule type="expression" dxfId="1477" priority="1486">
      <formula>$E211="sob"</formula>
    </cfRule>
    <cfRule type="expression" dxfId="1476" priority="1487">
      <formula>$E211="nie"</formula>
    </cfRule>
  </conditionalFormatting>
  <conditionalFormatting sqref="T211">
    <cfRule type="timePeriod" dxfId="1475" priority="1482" timePeriod="today">
      <formula>FLOOR(T211,1)=TODAY()</formula>
    </cfRule>
  </conditionalFormatting>
  <conditionalFormatting sqref="T211">
    <cfRule type="cellIs" dxfId="1474" priority="1481" operator="equal">
      <formula>2</formula>
    </cfRule>
  </conditionalFormatting>
  <conditionalFormatting sqref="T211">
    <cfRule type="cellIs" dxfId="1473" priority="1480" operator="equal">
      <formula>3</formula>
    </cfRule>
  </conditionalFormatting>
  <conditionalFormatting sqref="T218">
    <cfRule type="beginsWith" dxfId="1472" priority="1467" operator="beginsWith" text="S">
      <formula>LEFT(T218,LEN("S"))="S"</formula>
    </cfRule>
    <cfRule type="containsText" dxfId="1471" priority="1468" operator="containsText" text="D">
      <formula>NOT(ISERROR(SEARCH("D",T218)))</formula>
    </cfRule>
    <cfRule type="cellIs" dxfId="1470" priority="1469" operator="equal">
      <formula>1</formula>
    </cfRule>
  </conditionalFormatting>
  <conditionalFormatting sqref="T218">
    <cfRule type="expression" dxfId="1469" priority="1470">
      <formula>$E218="sob"</formula>
    </cfRule>
    <cfRule type="expression" dxfId="1468" priority="1471">
      <formula>$E218="nie"</formula>
    </cfRule>
  </conditionalFormatting>
  <conditionalFormatting sqref="T218">
    <cfRule type="timePeriod" dxfId="1467" priority="1466" timePeriod="today">
      <formula>FLOOR(T218,1)=TODAY()</formula>
    </cfRule>
  </conditionalFormatting>
  <conditionalFormatting sqref="T218">
    <cfRule type="cellIs" dxfId="1466" priority="1465" operator="equal">
      <formula>2</formula>
    </cfRule>
  </conditionalFormatting>
  <conditionalFormatting sqref="T218">
    <cfRule type="cellIs" dxfId="1465" priority="1464" operator="equal">
      <formula>3</formula>
    </cfRule>
  </conditionalFormatting>
  <conditionalFormatting sqref="AA210:AA214">
    <cfRule type="beginsWith" dxfId="1464" priority="1459" operator="beginsWith" text="S">
      <formula>LEFT(AA210,LEN("S"))="S"</formula>
    </cfRule>
    <cfRule type="containsText" dxfId="1463" priority="1460" operator="containsText" text="D">
      <formula>NOT(ISERROR(SEARCH("D",AA210)))</formula>
    </cfRule>
    <cfRule type="cellIs" dxfId="1462" priority="1461" operator="equal">
      <formula>1</formula>
    </cfRule>
  </conditionalFormatting>
  <conditionalFormatting sqref="AA210:AA214">
    <cfRule type="expression" dxfId="1461" priority="1462">
      <formula>$E210="sob"</formula>
    </cfRule>
    <cfRule type="expression" dxfId="1460" priority="1463">
      <formula>$E210="nie"</formula>
    </cfRule>
  </conditionalFormatting>
  <conditionalFormatting sqref="AA210:AA214">
    <cfRule type="timePeriod" dxfId="1459" priority="1458" timePeriod="today">
      <formula>FLOOR(AA210,1)=TODAY()</formula>
    </cfRule>
  </conditionalFormatting>
  <conditionalFormatting sqref="AA210:AA214">
    <cfRule type="cellIs" dxfId="1458" priority="1457" operator="equal">
      <formula>2</formula>
    </cfRule>
  </conditionalFormatting>
  <conditionalFormatting sqref="AA210:AA214">
    <cfRule type="cellIs" dxfId="1457" priority="1456" operator="equal">
      <formula>3</formula>
    </cfRule>
  </conditionalFormatting>
  <conditionalFormatting sqref="Y224:Y225">
    <cfRule type="beginsWith" dxfId="1456" priority="1451" operator="beginsWith" text="S">
      <formula>LEFT(Y224,LEN("S"))="S"</formula>
    </cfRule>
    <cfRule type="containsText" dxfId="1455" priority="1452" operator="containsText" text="D">
      <formula>NOT(ISERROR(SEARCH("D",Y224)))</formula>
    </cfRule>
    <cfRule type="cellIs" dxfId="1454" priority="1453" operator="equal">
      <formula>1</formula>
    </cfRule>
  </conditionalFormatting>
  <conditionalFormatting sqref="Y224:Y225">
    <cfRule type="expression" dxfId="1453" priority="1454">
      <formula>$E224="sob"</formula>
    </cfRule>
    <cfRule type="expression" dxfId="1452" priority="1455">
      <formula>$E224="nie"</formula>
    </cfRule>
  </conditionalFormatting>
  <conditionalFormatting sqref="Y224:Y225">
    <cfRule type="timePeriod" dxfId="1451" priority="1450" timePeriod="today">
      <formula>FLOOR(Y224,1)=TODAY()</formula>
    </cfRule>
  </conditionalFormatting>
  <conditionalFormatting sqref="Y224:Y225">
    <cfRule type="cellIs" dxfId="1450" priority="1449" operator="equal">
      <formula>2</formula>
    </cfRule>
  </conditionalFormatting>
  <conditionalFormatting sqref="Y224:Y225">
    <cfRule type="cellIs" dxfId="1449" priority="1448" operator="equal">
      <formula>3</formula>
    </cfRule>
  </conditionalFormatting>
  <conditionalFormatting sqref="Y227">
    <cfRule type="beginsWith" dxfId="1448" priority="1443" operator="beginsWith" text="S">
      <formula>LEFT(Y227,LEN("S"))="S"</formula>
    </cfRule>
    <cfRule type="containsText" dxfId="1447" priority="1444" operator="containsText" text="D">
      <formula>NOT(ISERROR(SEARCH("D",Y227)))</formula>
    </cfRule>
    <cfRule type="cellIs" dxfId="1446" priority="1445" operator="equal">
      <formula>1</formula>
    </cfRule>
  </conditionalFormatting>
  <conditionalFormatting sqref="Y227">
    <cfRule type="expression" dxfId="1445" priority="1446">
      <formula>$E227="sob"</formula>
    </cfRule>
    <cfRule type="expression" dxfId="1444" priority="1447">
      <formula>$E227="nie"</formula>
    </cfRule>
  </conditionalFormatting>
  <conditionalFormatting sqref="Y227">
    <cfRule type="timePeriod" dxfId="1443" priority="1442" timePeriod="today">
      <formula>FLOOR(Y227,1)=TODAY()</formula>
    </cfRule>
  </conditionalFormatting>
  <conditionalFormatting sqref="Y227">
    <cfRule type="cellIs" dxfId="1442" priority="1441" operator="equal">
      <formula>2</formula>
    </cfRule>
  </conditionalFormatting>
  <conditionalFormatting sqref="Y227">
    <cfRule type="cellIs" dxfId="1441" priority="1440" operator="equal">
      <formula>3</formula>
    </cfRule>
  </conditionalFormatting>
  <conditionalFormatting sqref="Y218">
    <cfRule type="beginsWith" dxfId="1440" priority="1435" operator="beginsWith" text="S">
      <formula>LEFT(Y218,LEN("S"))="S"</formula>
    </cfRule>
    <cfRule type="containsText" dxfId="1439" priority="1436" operator="containsText" text="D">
      <formula>NOT(ISERROR(SEARCH("D",Y218)))</formula>
    </cfRule>
    <cfRule type="cellIs" dxfId="1438" priority="1437" operator="equal">
      <formula>1</formula>
    </cfRule>
  </conditionalFormatting>
  <conditionalFormatting sqref="Y218">
    <cfRule type="expression" dxfId="1437" priority="1438">
      <formula>$E218="sob"</formula>
    </cfRule>
    <cfRule type="expression" dxfId="1436" priority="1439">
      <formula>$E218="nie"</formula>
    </cfRule>
  </conditionalFormatting>
  <conditionalFormatting sqref="Y218">
    <cfRule type="timePeriod" dxfId="1435" priority="1434" timePeriod="today">
      <formula>FLOOR(Y218,1)=TODAY()</formula>
    </cfRule>
  </conditionalFormatting>
  <conditionalFormatting sqref="Y218">
    <cfRule type="cellIs" dxfId="1434" priority="1433" operator="equal">
      <formula>2</formula>
    </cfRule>
  </conditionalFormatting>
  <conditionalFormatting sqref="Y218">
    <cfRule type="cellIs" dxfId="1433" priority="1432" operator="equal">
      <formula>3</formula>
    </cfRule>
  </conditionalFormatting>
  <conditionalFormatting sqref="T220">
    <cfRule type="beginsWith" dxfId="1432" priority="1427" operator="beginsWith" text="S">
      <formula>LEFT(T220,LEN("S"))="S"</formula>
    </cfRule>
    <cfRule type="containsText" dxfId="1431" priority="1428" operator="containsText" text="D">
      <formula>NOT(ISERROR(SEARCH("D",T220)))</formula>
    </cfRule>
    <cfRule type="cellIs" dxfId="1430" priority="1429" operator="equal">
      <formula>1</formula>
    </cfRule>
  </conditionalFormatting>
  <conditionalFormatting sqref="T220">
    <cfRule type="expression" dxfId="1429" priority="1430">
      <formula>$E220="sob"</formula>
    </cfRule>
    <cfRule type="expression" dxfId="1428" priority="1431">
      <formula>$E220="nie"</formula>
    </cfRule>
  </conditionalFormatting>
  <conditionalFormatting sqref="T220">
    <cfRule type="timePeriod" dxfId="1427" priority="1426" timePeriod="today">
      <formula>FLOOR(T220,1)=TODAY()</formula>
    </cfRule>
  </conditionalFormatting>
  <conditionalFormatting sqref="T220">
    <cfRule type="cellIs" dxfId="1426" priority="1425" operator="equal">
      <formula>2</formula>
    </cfRule>
  </conditionalFormatting>
  <conditionalFormatting sqref="T220">
    <cfRule type="cellIs" dxfId="1425" priority="1424" operator="equal">
      <formula>3</formula>
    </cfRule>
  </conditionalFormatting>
  <conditionalFormatting sqref="T224">
    <cfRule type="beginsWith" dxfId="1424" priority="1419" operator="beginsWith" text="S">
      <formula>LEFT(T224,LEN("S"))="S"</formula>
    </cfRule>
    <cfRule type="containsText" dxfId="1423" priority="1420" operator="containsText" text="D">
      <formula>NOT(ISERROR(SEARCH("D",T224)))</formula>
    </cfRule>
    <cfRule type="cellIs" dxfId="1422" priority="1421" operator="equal">
      <formula>1</formula>
    </cfRule>
  </conditionalFormatting>
  <conditionalFormatting sqref="T224">
    <cfRule type="expression" dxfId="1421" priority="1422">
      <formula>$E224="sob"</formula>
    </cfRule>
    <cfRule type="expression" dxfId="1420" priority="1423">
      <formula>$E224="nie"</formula>
    </cfRule>
  </conditionalFormatting>
  <conditionalFormatting sqref="T224">
    <cfRule type="timePeriod" dxfId="1419" priority="1418" timePeriod="today">
      <formula>FLOOR(T224,1)=TODAY()</formula>
    </cfRule>
  </conditionalFormatting>
  <conditionalFormatting sqref="T224">
    <cfRule type="cellIs" dxfId="1418" priority="1417" operator="equal">
      <formula>2</formula>
    </cfRule>
  </conditionalFormatting>
  <conditionalFormatting sqref="T224">
    <cfRule type="cellIs" dxfId="1417" priority="1416" operator="equal">
      <formula>3</formula>
    </cfRule>
  </conditionalFormatting>
  <conditionalFormatting sqref="T225">
    <cfRule type="beginsWith" dxfId="1416" priority="1411" operator="beginsWith" text="S">
      <formula>LEFT(T225,LEN("S"))="S"</formula>
    </cfRule>
    <cfRule type="containsText" dxfId="1415" priority="1412" operator="containsText" text="D">
      <formula>NOT(ISERROR(SEARCH("D",T225)))</formula>
    </cfRule>
    <cfRule type="cellIs" dxfId="1414" priority="1413" operator="equal">
      <formula>1</formula>
    </cfRule>
  </conditionalFormatting>
  <conditionalFormatting sqref="T225">
    <cfRule type="expression" dxfId="1413" priority="1414">
      <formula>$E225="sob"</formula>
    </cfRule>
    <cfRule type="expression" dxfId="1412" priority="1415">
      <formula>$E225="nie"</formula>
    </cfRule>
  </conditionalFormatting>
  <conditionalFormatting sqref="T225">
    <cfRule type="timePeriod" dxfId="1411" priority="1410" timePeriod="today">
      <formula>FLOOR(T225,1)=TODAY()</formula>
    </cfRule>
  </conditionalFormatting>
  <conditionalFormatting sqref="T225">
    <cfRule type="cellIs" dxfId="1410" priority="1409" operator="equal">
      <formula>2</formula>
    </cfRule>
  </conditionalFormatting>
  <conditionalFormatting sqref="T225">
    <cfRule type="cellIs" dxfId="1409" priority="1408" operator="equal">
      <formula>3</formula>
    </cfRule>
  </conditionalFormatting>
  <conditionalFormatting sqref="T226">
    <cfRule type="beginsWith" dxfId="1408" priority="1403" operator="beginsWith" text="S">
      <formula>LEFT(T226,LEN("S"))="S"</formula>
    </cfRule>
    <cfRule type="containsText" dxfId="1407" priority="1404" operator="containsText" text="D">
      <formula>NOT(ISERROR(SEARCH("D",T226)))</formula>
    </cfRule>
    <cfRule type="cellIs" dxfId="1406" priority="1405" operator="equal">
      <formula>1</formula>
    </cfRule>
  </conditionalFormatting>
  <conditionalFormatting sqref="T226">
    <cfRule type="expression" dxfId="1405" priority="1406">
      <formula>$E226="sob"</formula>
    </cfRule>
    <cfRule type="expression" dxfId="1404" priority="1407">
      <formula>$E226="nie"</formula>
    </cfRule>
  </conditionalFormatting>
  <conditionalFormatting sqref="T226">
    <cfRule type="timePeriod" dxfId="1403" priority="1402" timePeriod="today">
      <formula>FLOOR(T226,1)=TODAY()</formula>
    </cfRule>
  </conditionalFormatting>
  <conditionalFormatting sqref="T226">
    <cfRule type="cellIs" dxfId="1402" priority="1401" operator="equal">
      <formula>2</formula>
    </cfRule>
  </conditionalFormatting>
  <conditionalFormatting sqref="T226">
    <cfRule type="cellIs" dxfId="1401" priority="1400" operator="equal">
      <formula>3</formula>
    </cfRule>
  </conditionalFormatting>
  <conditionalFormatting sqref="T227">
    <cfRule type="beginsWith" dxfId="1400" priority="1395" operator="beginsWith" text="S">
      <formula>LEFT(T227,LEN("S"))="S"</formula>
    </cfRule>
    <cfRule type="containsText" dxfId="1399" priority="1396" operator="containsText" text="D">
      <formula>NOT(ISERROR(SEARCH("D",T227)))</formula>
    </cfRule>
    <cfRule type="cellIs" dxfId="1398" priority="1397" operator="equal">
      <formula>1</formula>
    </cfRule>
  </conditionalFormatting>
  <conditionalFormatting sqref="T227">
    <cfRule type="expression" dxfId="1397" priority="1398">
      <formula>$E227="sob"</formula>
    </cfRule>
    <cfRule type="expression" dxfId="1396" priority="1399">
      <formula>$E227="nie"</formula>
    </cfRule>
  </conditionalFormatting>
  <conditionalFormatting sqref="T227">
    <cfRule type="timePeriod" dxfId="1395" priority="1394" timePeriod="today">
      <formula>FLOOR(T227,1)=TODAY()</formula>
    </cfRule>
  </conditionalFormatting>
  <conditionalFormatting sqref="T227">
    <cfRule type="cellIs" dxfId="1394" priority="1393" operator="equal">
      <formula>2</formula>
    </cfRule>
  </conditionalFormatting>
  <conditionalFormatting sqref="T227">
    <cfRule type="cellIs" dxfId="1393" priority="1392" operator="equal">
      <formula>3</formula>
    </cfRule>
  </conditionalFormatting>
  <conditionalFormatting sqref="T228">
    <cfRule type="beginsWith" dxfId="1392" priority="1387" operator="beginsWith" text="S">
      <formula>LEFT(T228,LEN("S"))="S"</formula>
    </cfRule>
    <cfRule type="containsText" dxfId="1391" priority="1388" operator="containsText" text="D">
      <formula>NOT(ISERROR(SEARCH("D",T228)))</formula>
    </cfRule>
    <cfRule type="cellIs" dxfId="1390" priority="1389" operator="equal">
      <formula>1</formula>
    </cfRule>
  </conditionalFormatting>
  <conditionalFormatting sqref="T228">
    <cfRule type="expression" dxfId="1389" priority="1390">
      <formula>$E228="sob"</formula>
    </cfRule>
    <cfRule type="expression" dxfId="1388" priority="1391">
      <formula>$E228="nie"</formula>
    </cfRule>
  </conditionalFormatting>
  <conditionalFormatting sqref="T228">
    <cfRule type="timePeriod" dxfId="1387" priority="1386" timePeriod="today">
      <formula>FLOOR(T228,1)=TODAY()</formula>
    </cfRule>
  </conditionalFormatting>
  <conditionalFormatting sqref="T228">
    <cfRule type="cellIs" dxfId="1386" priority="1385" operator="equal">
      <formula>2</formula>
    </cfRule>
  </conditionalFormatting>
  <conditionalFormatting sqref="T228">
    <cfRule type="cellIs" dxfId="1385" priority="1384" operator="equal">
      <formula>3</formula>
    </cfRule>
  </conditionalFormatting>
  <conditionalFormatting sqref="Y219">
    <cfRule type="beginsWith" dxfId="1384" priority="1379" operator="beginsWith" text="S">
      <formula>LEFT(Y219,LEN("S"))="S"</formula>
    </cfRule>
    <cfRule type="containsText" dxfId="1383" priority="1380" operator="containsText" text="D">
      <formula>NOT(ISERROR(SEARCH("D",Y219)))</formula>
    </cfRule>
    <cfRule type="cellIs" dxfId="1382" priority="1381" operator="equal">
      <formula>1</formula>
    </cfRule>
  </conditionalFormatting>
  <conditionalFormatting sqref="Y219">
    <cfRule type="expression" dxfId="1381" priority="1382">
      <formula>$E219="sob"</formula>
    </cfRule>
    <cfRule type="expression" dxfId="1380" priority="1383">
      <formula>$E219="nie"</formula>
    </cfRule>
  </conditionalFormatting>
  <conditionalFormatting sqref="Y219">
    <cfRule type="timePeriod" dxfId="1379" priority="1378" timePeriod="today">
      <formula>FLOOR(Y219,1)=TODAY()</formula>
    </cfRule>
  </conditionalFormatting>
  <conditionalFormatting sqref="Y219">
    <cfRule type="cellIs" dxfId="1378" priority="1377" operator="equal">
      <formula>2</formula>
    </cfRule>
  </conditionalFormatting>
  <conditionalFormatting sqref="Y219">
    <cfRule type="cellIs" dxfId="1377" priority="1376" operator="equal">
      <formula>3</formula>
    </cfRule>
  </conditionalFormatting>
  <conditionalFormatting sqref="T221">
    <cfRule type="beginsWith" dxfId="1376" priority="1371" operator="beginsWith" text="S">
      <formula>LEFT(T221,LEN("S"))="S"</formula>
    </cfRule>
    <cfRule type="containsText" dxfId="1375" priority="1372" operator="containsText" text="D">
      <formula>NOT(ISERROR(SEARCH("D",T221)))</formula>
    </cfRule>
    <cfRule type="cellIs" dxfId="1374" priority="1373" operator="equal">
      <formula>1</formula>
    </cfRule>
  </conditionalFormatting>
  <conditionalFormatting sqref="T221">
    <cfRule type="expression" dxfId="1373" priority="1374">
      <formula>$E221="sob"</formula>
    </cfRule>
    <cfRule type="expression" dxfId="1372" priority="1375">
      <formula>$E221="nie"</formula>
    </cfRule>
  </conditionalFormatting>
  <conditionalFormatting sqref="T221">
    <cfRule type="timePeriod" dxfId="1371" priority="1370" timePeriod="today">
      <formula>FLOOR(T221,1)=TODAY()</formula>
    </cfRule>
  </conditionalFormatting>
  <conditionalFormatting sqref="T221">
    <cfRule type="cellIs" dxfId="1370" priority="1369" operator="equal">
      <formula>2</formula>
    </cfRule>
  </conditionalFormatting>
  <conditionalFormatting sqref="T221">
    <cfRule type="cellIs" dxfId="1369" priority="1368" operator="equal">
      <formula>3</formula>
    </cfRule>
  </conditionalFormatting>
  <conditionalFormatting sqref="T219">
    <cfRule type="beginsWith" dxfId="1368" priority="1363" operator="beginsWith" text="S">
      <formula>LEFT(T219,LEN("S"))="S"</formula>
    </cfRule>
    <cfRule type="containsText" dxfId="1367" priority="1364" operator="containsText" text="D">
      <formula>NOT(ISERROR(SEARCH("D",T219)))</formula>
    </cfRule>
    <cfRule type="cellIs" dxfId="1366" priority="1365" operator="equal">
      <formula>1</formula>
    </cfRule>
  </conditionalFormatting>
  <conditionalFormatting sqref="T219">
    <cfRule type="expression" dxfId="1365" priority="1366">
      <formula>$E219="sob"</formula>
    </cfRule>
    <cfRule type="expression" dxfId="1364" priority="1367">
      <formula>$E219="nie"</formula>
    </cfRule>
  </conditionalFormatting>
  <conditionalFormatting sqref="T219">
    <cfRule type="timePeriod" dxfId="1363" priority="1362" timePeriod="today">
      <formula>FLOOR(T219,1)=TODAY()</formula>
    </cfRule>
  </conditionalFormatting>
  <conditionalFormatting sqref="T219">
    <cfRule type="cellIs" dxfId="1362" priority="1361" operator="equal">
      <formula>2</formula>
    </cfRule>
  </conditionalFormatting>
  <conditionalFormatting sqref="T219">
    <cfRule type="cellIs" dxfId="1361" priority="1360" operator="equal">
      <formula>3</formula>
    </cfRule>
  </conditionalFormatting>
  <conditionalFormatting sqref="Y220">
    <cfRule type="beginsWith" dxfId="1360" priority="1355" operator="beginsWith" text="S">
      <formula>LEFT(Y220,LEN("S"))="S"</formula>
    </cfRule>
    <cfRule type="containsText" dxfId="1359" priority="1356" operator="containsText" text="D">
      <formula>NOT(ISERROR(SEARCH("D",Y220)))</formula>
    </cfRule>
    <cfRule type="cellIs" dxfId="1358" priority="1357" operator="equal">
      <formula>1</formula>
    </cfRule>
  </conditionalFormatting>
  <conditionalFormatting sqref="Y220">
    <cfRule type="expression" dxfId="1357" priority="1358">
      <formula>$E220="sob"</formula>
    </cfRule>
    <cfRule type="expression" dxfId="1356" priority="1359">
      <formula>$E220="nie"</formula>
    </cfRule>
  </conditionalFormatting>
  <conditionalFormatting sqref="Y220">
    <cfRule type="timePeriod" dxfId="1355" priority="1354" timePeriod="today">
      <formula>FLOOR(Y220,1)=TODAY()</formula>
    </cfRule>
  </conditionalFormatting>
  <conditionalFormatting sqref="Y220">
    <cfRule type="cellIs" dxfId="1354" priority="1353" operator="equal">
      <formula>2</formula>
    </cfRule>
  </conditionalFormatting>
  <conditionalFormatting sqref="Y220">
    <cfRule type="cellIs" dxfId="1353" priority="1352" operator="equal">
      <formula>3</formula>
    </cfRule>
  </conditionalFormatting>
  <conditionalFormatting sqref="Y227">
    <cfRule type="beginsWith" dxfId="1352" priority="1347" operator="beginsWith" text="S">
      <formula>LEFT(Y227,LEN("S"))="S"</formula>
    </cfRule>
    <cfRule type="containsText" dxfId="1351" priority="1348" operator="containsText" text="D">
      <formula>NOT(ISERROR(SEARCH("D",Y227)))</formula>
    </cfRule>
    <cfRule type="cellIs" dxfId="1350" priority="1349" operator="equal">
      <formula>1</formula>
    </cfRule>
  </conditionalFormatting>
  <conditionalFormatting sqref="Y227">
    <cfRule type="expression" dxfId="1349" priority="1350">
      <formula>$E227="sob"</formula>
    </cfRule>
    <cfRule type="expression" dxfId="1348" priority="1351">
      <formula>$E227="nie"</formula>
    </cfRule>
  </conditionalFormatting>
  <conditionalFormatting sqref="Y227">
    <cfRule type="timePeriod" dxfId="1347" priority="1346" timePeriod="today">
      <formula>FLOOR(Y227,1)=TODAY()</formula>
    </cfRule>
  </conditionalFormatting>
  <conditionalFormatting sqref="Y227">
    <cfRule type="cellIs" dxfId="1346" priority="1345" operator="equal">
      <formula>2</formula>
    </cfRule>
  </conditionalFormatting>
  <conditionalFormatting sqref="Y227">
    <cfRule type="cellIs" dxfId="1345" priority="1344" operator="equal">
      <formula>3</formula>
    </cfRule>
  </conditionalFormatting>
  <conditionalFormatting sqref="Y226">
    <cfRule type="beginsWith" dxfId="1344" priority="1339" operator="beginsWith" text="S">
      <formula>LEFT(Y226,LEN("S"))="S"</formula>
    </cfRule>
    <cfRule type="containsText" dxfId="1343" priority="1340" operator="containsText" text="D">
      <formula>NOT(ISERROR(SEARCH("D",Y226)))</formula>
    </cfRule>
    <cfRule type="cellIs" dxfId="1342" priority="1341" operator="equal">
      <formula>1</formula>
    </cfRule>
  </conditionalFormatting>
  <conditionalFormatting sqref="Y226">
    <cfRule type="expression" dxfId="1341" priority="1342">
      <formula>$E226="sob"</formula>
    </cfRule>
    <cfRule type="expression" dxfId="1340" priority="1343">
      <formula>$E226="nie"</formula>
    </cfRule>
  </conditionalFormatting>
  <conditionalFormatting sqref="Y226">
    <cfRule type="timePeriod" dxfId="1339" priority="1338" timePeriod="today">
      <formula>FLOOR(Y226,1)=TODAY()</formula>
    </cfRule>
  </conditionalFormatting>
  <conditionalFormatting sqref="Y226">
    <cfRule type="cellIs" dxfId="1338" priority="1337" operator="equal">
      <formula>2</formula>
    </cfRule>
  </conditionalFormatting>
  <conditionalFormatting sqref="Y226">
    <cfRule type="cellIs" dxfId="1337" priority="1336" operator="equal">
      <formula>3</formula>
    </cfRule>
  </conditionalFormatting>
  <conditionalFormatting sqref="Y226">
    <cfRule type="beginsWith" dxfId="1336" priority="1331" operator="beginsWith" text="S">
      <formula>LEFT(Y226,LEN("S"))="S"</formula>
    </cfRule>
    <cfRule type="containsText" dxfId="1335" priority="1332" operator="containsText" text="D">
      <formula>NOT(ISERROR(SEARCH("D",Y226)))</formula>
    </cfRule>
    <cfRule type="cellIs" dxfId="1334" priority="1333" operator="equal">
      <formula>1</formula>
    </cfRule>
  </conditionalFormatting>
  <conditionalFormatting sqref="Y226">
    <cfRule type="expression" dxfId="1333" priority="1334">
      <formula>$E226="sob"</formula>
    </cfRule>
    <cfRule type="expression" dxfId="1332" priority="1335">
      <formula>$E226="nie"</formula>
    </cfRule>
  </conditionalFormatting>
  <conditionalFormatting sqref="Y226">
    <cfRule type="timePeriod" dxfId="1331" priority="1330" timePeriod="today">
      <formula>FLOOR(Y226,1)=TODAY()</formula>
    </cfRule>
  </conditionalFormatting>
  <conditionalFormatting sqref="Y226">
    <cfRule type="cellIs" dxfId="1330" priority="1329" operator="equal">
      <formula>2</formula>
    </cfRule>
  </conditionalFormatting>
  <conditionalFormatting sqref="Y226">
    <cfRule type="cellIs" dxfId="1329" priority="1328" operator="equal">
      <formula>3</formula>
    </cfRule>
  </conditionalFormatting>
  <conditionalFormatting sqref="Y228">
    <cfRule type="beginsWith" dxfId="1328" priority="1323" operator="beginsWith" text="S">
      <formula>LEFT(Y228,LEN("S"))="S"</formula>
    </cfRule>
    <cfRule type="containsText" dxfId="1327" priority="1324" operator="containsText" text="D">
      <formula>NOT(ISERROR(SEARCH("D",Y228)))</formula>
    </cfRule>
    <cfRule type="cellIs" dxfId="1326" priority="1325" operator="equal">
      <formula>1</formula>
    </cfRule>
  </conditionalFormatting>
  <conditionalFormatting sqref="Y228">
    <cfRule type="expression" dxfId="1325" priority="1326">
      <formula>$E228="sob"</formula>
    </cfRule>
    <cfRule type="expression" dxfId="1324" priority="1327">
      <formula>$E228="nie"</formula>
    </cfRule>
  </conditionalFormatting>
  <conditionalFormatting sqref="Y228">
    <cfRule type="timePeriod" dxfId="1323" priority="1322" timePeriod="today">
      <formula>FLOOR(Y228,1)=TODAY()</formula>
    </cfRule>
  </conditionalFormatting>
  <conditionalFormatting sqref="Y228">
    <cfRule type="cellIs" dxfId="1322" priority="1321" operator="equal">
      <formula>2</formula>
    </cfRule>
  </conditionalFormatting>
  <conditionalFormatting sqref="Y228">
    <cfRule type="cellIs" dxfId="1321" priority="1320" operator="equal">
      <formula>3</formula>
    </cfRule>
  </conditionalFormatting>
  <conditionalFormatting sqref="Y221">
    <cfRule type="beginsWith" dxfId="1320" priority="1315" operator="beginsWith" text="S">
      <formula>LEFT(Y221,LEN("S"))="S"</formula>
    </cfRule>
    <cfRule type="containsText" dxfId="1319" priority="1316" operator="containsText" text="D">
      <formula>NOT(ISERROR(SEARCH("D",Y221)))</formula>
    </cfRule>
    <cfRule type="cellIs" dxfId="1318" priority="1317" operator="equal">
      <formula>1</formula>
    </cfRule>
  </conditionalFormatting>
  <conditionalFormatting sqref="Y221">
    <cfRule type="expression" dxfId="1317" priority="1318">
      <formula>$E221="sob"</formula>
    </cfRule>
    <cfRule type="expression" dxfId="1316" priority="1319">
      <formula>$E221="nie"</formula>
    </cfRule>
  </conditionalFormatting>
  <conditionalFormatting sqref="Y221">
    <cfRule type="timePeriod" dxfId="1315" priority="1314" timePeriod="today">
      <formula>FLOOR(Y221,1)=TODAY()</formula>
    </cfRule>
  </conditionalFormatting>
  <conditionalFormatting sqref="Y221">
    <cfRule type="cellIs" dxfId="1314" priority="1313" operator="equal">
      <formula>2</formula>
    </cfRule>
  </conditionalFormatting>
  <conditionalFormatting sqref="Y221">
    <cfRule type="cellIs" dxfId="1313" priority="1312" operator="equal">
      <formula>3</formula>
    </cfRule>
  </conditionalFormatting>
  <conditionalFormatting sqref="T231">
    <cfRule type="beginsWith" dxfId="1312" priority="1307" operator="beginsWith" text="S">
      <formula>LEFT(T231,LEN("S"))="S"</formula>
    </cfRule>
    <cfRule type="containsText" dxfId="1311" priority="1308" operator="containsText" text="D">
      <formula>NOT(ISERROR(SEARCH("D",T231)))</formula>
    </cfRule>
    <cfRule type="cellIs" dxfId="1310" priority="1309" operator="equal">
      <formula>1</formula>
    </cfRule>
  </conditionalFormatting>
  <conditionalFormatting sqref="T231">
    <cfRule type="expression" dxfId="1309" priority="1310">
      <formula>$E231="sob"</formula>
    </cfRule>
    <cfRule type="expression" dxfId="1308" priority="1311">
      <formula>$E231="nie"</formula>
    </cfRule>
  </conditionalFormatting>
  <conditionalFormatting sqref="T231">
    <cfRule type="timePeriod" dxfId="1307" priority="1306" timePeriod="today">
      <formula>FLOOR(T231,1)=TODAY()</formula>
    </cfRule>
  </conditionalFormatting>
  <conditionalFormatting sqref="T231">
    <cfRule type="cellIs" dxfId="1306" priority="1305" operator="equal">
      <formula>2</formula>
    </cfRule>
  </conditionalFormatting>
  <conditionalFormatting sqref="T231">
    <cfRule type="cellIs" dxfId="1305" priority="1304" operator="equal">
      <formula>3</formula>
    </cfRule>
  </conditionalFormatting>
  <conditionalFormatting sqref="T232">
    <cfRule type="beginsWith" dxfId="1304" priority="1299" operator="beginsWith" text="S">
      <formula>LEFT(T232,LEN("S"))="S"</formula>
    </cfRule>
    <cfRule type="containsText" dxfId="1303" priority="1300" operator="containsText" text="D">
      <formula>NOT(ISERROR(SEARCH("D",T232)))</formula>
    </cfRule>
    <cfRule type="cellIs" dxfId="1302" priority="1301" operator="equal">
      <formula>1</formula>
    </cfRule>
  </conditionalFormatting>
  <conditionalFormatting sqref="T232">
    <cfRule type="expression" dxfId="1301" priority="1302">
      <formula>$E232="sob"</formula>
    </cfRule>
    <cfRule type="expression" dxfId="1300" priority="1303">
      <formula>$E232="nie"</formula>
    </cfRule>
  </conditionalFormatting>
  <conditionalFormatting sqref="T232">
    <cfRule type="timePeriod" dxfId="1299" priority="1298" timePeriod="today">
      <formula>FLOOR(T232,1)=TODAY()</formula>
    </cfRule>
  </conditionalFormatting>
  <conditionalFormatting sqref="T232">
    <cfRule type="cellIs" dxfId="1298" priority="1297" operator="equal">
      <formula>2</formula>
    </cfRule>
  </conditionalFormatting>
  <conditionalFormatting sqref="T232">
    <cfRule type="cellIs" dxfId="1297" priority="1296" operator="equal">
      <formula>3</formula>
    </cfRule>
  </conditionalFormatting>
  <conditionalFormatting sqref="T233">
    <cfRule type="beginsWith" dxfId="1296" priority="1291" operator="beginsWith" text="S">
      <formula>LEFT(T233,LEN("S"))="S"</formula>
    </cfRule>
    <cfRule type="containsText" dxfId="1295" priority="1292" operator="containsText" text="D">
      <formula>NOT(ISERROR(SEARCH("D",T233)))</formula>
    </cfRule>
    <cfRule type="cellIs" dxfId="1294" priority="1293" operator="equal">
      <formula>1</formula>
    </cfRule>
  </conditionalFormatting>
  <conditionalFormatting sqref="T233">
    <cfRule type="expression" dxfId="1293" priority="1294">
      <formula>$E233="sob"</formula>
    </cfRule>
    <cfRule type="expression" dxfId="1292" priority="1295">
      <formula>$E233="nie"</formula>
    </cfRule>
  </conditionalFormatting>
  <conditionalFormatting sqref="T233">
    <cfRule type="timePeriod" dxfId="1291" priority="1290" timePeriod="today">
      <formula>FLOOR(T233,1)=TODAY()</formula>
    </cfRule>
  </conditionalFormatting>
  <conditionalFormatting sqref="T233">
    <cfRule type="cellIs" dxfId="1290" priority="1289" operator="equal">
      <formula>2</formula>
    </cfRule>
  </conditionalFormatting>
  <conditionalFormatting sqref="T233">
    <cfRule type="cellIs" dxfId="1289" priority="1288" operator="equal">
      <formula>3</formula>
    </cfRule>
  </conditionalFormatting>
  <conditionalFormatting sqref="T234">
    <cfRule type="beginsWith" dxfId="1288" priority="1283" operator="beginsWith" text="S">
      <formula>LEFT(T234,LEN("S"))="S"</formula>
    </cfRule>
    <cfRule type="containsText" dxfId="1287" priority="1284" operator="containsText" text="D">
      <formula>NOT(ISERROR(SEARCH("D",T234)))</formula>
    </cfRule>
    <cfRule type="cellIs" dxfId="1286" priority="1285" operator="equal">
      <formula>1</formula>
    </cfRule>
  </conditionalFormatting>
  <conditionalFormatting sqref="T234">
    <cfRule type="expression" dxfId="1285" priority="1286">
      <formula>$E234="sob"</formula>
    </cfRule>
    <cfRule type="expression" dxfId="1284" priority="1287">
      <formula>$E234="nie"</formula>
    </cfRule>
  </conditionalFormatting>
  <conditionalFormatting sqref="T234">
    <cfRule type="timePeriod" dxfId="1283" priority="1282" timePeriod="today">
      <formula>FLOOR(T234,1)=TODAY()</formula>
    </cfRule>
  </conditionalFormatting>
  <conditionalFormatting sqref="T234">
    <cfRule type="cellIs" dxfId="1282" priority="1281" operator="equal">
      <formula>2</formula>
    </cfRule>
  </conditionalFormatting>
  <conditionalFormatting sqref="T234">
    <cfRule type="cellIs" dxfId="1281" priority="1280" operator="equal">
      <formula>3</formula>
    </cfRule>
  </conditionalFormatting>
  <conditionalFormatting sqref="T235">
    <cfRule type="beginsWith" dxfId="1280" priority="1275" operator="beginsWith" text="S">
      <formula>LEFT(T235,LEN("S"))="S"</formula>
    </cfRule>
    <cfRule type="containsText" dxfId="1279" priority="1276" operator="containsText" text="D">
      <formula>NOT(ISERROR(SEARCH("D",T235)))</formula>
    </cfRule>
    <cfRule type="cellIs" dxfId="1278" priority="1277" operator="equal">
      <formula>1</formula>
    </cfRule>
  </conditionalFormatting>
  <conditionalFormatting sqref="T235">
    <cfRule type="expression" dxfId="1277" priority="1278">
      <formula>$E235="sob"</formula>
    </cfRule>
    <cfRule type="expression" dxfId="1276" priority="1279">
      <formula>$E235="nie"</formula>
    </cfRule>
  </conditionalFormatting>
  <conditionalFormatting sqref="T235">
    <cfRule type="timePeriod" dxfId="1275" priority="1274" timePeriod="today">
      <formula>FLOOR(T235,1)=TODAY()</formula>
    </cfRule>
  </conditionalFormatting>
  <conditionalFormatting sqref="T235">
    <cfRule type="cellIs" dxfId="1274" priority="1273" operator="equal">
      <formula>2</formula>
    </cfRule>
  </conditionalFormatting>
  <conditionalFormatting sqref="T235">
    <cfRule type="cellIs" dxfId="1273" priority="1272" operator="equal">
      <formula>3</formula>
    </cfRule>
  </conditionalFormatting>
  <conditionalFormatting sqref="Y231">
    <cfRule type="beginsWith" dxfId="1272" priority="1267" operator="beginsWith" text="S">
      <formula>LEFT(Y231,LEN("S"))="S"</formula>
    </cfRule>
    <cfRule type="containsText" dxfId="1271" priority="1268" operator="containsText" text="D">
      <formula>NOT(ISERROR(SEARCH("D",Y231)))</formula>
    </cfRule>
    <cfRule type="cellIs" dxfId="1270" priority="1269" operator="equal">
      <formula>1</formula>
    </cfRule>
  </conditionalFormatting>
  <conditionalFormatting sqref="Y231">
    <cfRule type="expression" dxfId="1269" priority="1270">
      <formula>$E231="sob"</formula>
    </cfRule>
    <cfRule type="expression" dxfId="1268" priority="1271">
      <formula>$E231="nie"</formula>
    </cfRule>
  </conditionalFormatting>
  <conditionalFormatting sqref="Y231">
    <cfRule type="timePeriod" dxfId="1267" priority="1266" timePeriod="today">
      <formula>FLOOR(Y231,1)=TODAY()</formula>
    </cfRule>
  </conditionalFormatting>
  <conditionalFormatting sqref="Y231">
    <cfRule type="cellIs" dxfId="1266" priority="1265" operator="equal">
      <formula>2</formula>
    </cfRule>
  </conditionalFormatting>
  <conditionalFormatting sqref="Y231">
    <cfRule type="cellIs" dxfId="1265" priority="1264" operator="equal">
      <formula>3</formula>
    </cfRule>
  </conditionalFormatting>
  <conditionalFormatting sqref="Y232">
    <cfRule type="beginsWith" dxfId="1264" priority="1259" operator="beginsWith" text="S">
      <formula>LEFT(Y232,LEN("S"))="S"</formula>
    </cfRule>
    <cfRule type="containsText" dxfId="1263" priority="1260" operator="containsText" text="D">
      <formula>NOT(ISERROR(SEARCH("D",Y232)))</formula>
    </cfRule>
    <cfRule type="cellIs" dxfId="1262" priority="1261" operator="equal">
      <formula>1</formula>
    </cfRule>
  </conditionalFormatting>
  <conditionalFormatting sqref="Y232">
    <cfRule type="expression" dxfId="1261" priority="1262">
      <formula>$E232="sob"</formula>
    </cfRule>
    <cfRule type="expression" dxfId="1260" priority="1263">
      <formula>$E232="nie"</formula>
    </cfRule>
  </conditionalFormatting>
  <conditionalFormatting sqref="Y232">
    <cfRule type="timePeriod" dxfId="1259" priority="1258" timePeriod="today">
      <formula>FLOOR(Y232,1)=TODAY()</formula>
    </cfRule>
  </conditionalFormatting>
  <conditionalFormatting sqref="Y232">
    <cfRule type="cellIs" dxfId="1258" priority="1257" operator="equal">
      <formula>2</formula>
    </cfRule>
  </conditionalFormatting>
  <conditionalFormatting sqref="Y232">
    <cfRule type="cellIs" dxfId="1257" priority="1256" operator="equal">
      <formula>3</formula>
    </cfRule>
  </conditionalFormatting>
  <conditionalFormatting sqref="Y233">
    <cfRule type="beginsWith" dxfId="1256" priority="1251" operator="beginsWith" text="S">
      <formula>LEFT(Y233,LEN("S"))="S"</formula>
    </cfRule>
    <cfRule type="containsText" dxfId="1255" priority="1252" operator="containsText" text="D">
      <formula>NOT(ISERROR(SEARCH("D",Y233)))</formula>
    </cfRule>
    <cfRule type="cellIs" dxfId="1254" priority="1253" operator="equal">
      <formula>1</formula>
    </cfRule>
  </conditionalFormatting>
  <conditionalFormatting sqref="Y233">
    <cfRule type="expression" dxfId="1253" priority="1254">
      <formula>$E233="sob"</formula>
    </cfRule>
    <cfRule type="expression" dxfId="1252" priority="1255">
      <formula>$E233="nie"</formula>
    </cfRule>
  </conditionalFormatting>
  <conditionalFormatting sqref="Y233">
    <cfRule type="timePeriod" dxfId="1251" priority="1250" timePeriod="today">
      <formula>FLOOR(Y233,1)=TODAY()</formula>
    </cfRule>
  </conditionalFormatting>
  <conditionalFormatting sqref="Y233">
    <cfRule type="cellIs" dxfId="1250" priority="1249" operator="equal">
      <formula>2</formula>
    </cfRule>
  </conditionalFormatting>
  <conditionalFormatting sqref="Y233">
    <cfRule type="cellIs" dxfId="1249" priority="1248" operator="equal">
      <formula>3</formula>
    </cfRule>
  </conditionalFormatting>
  <conditionalFormatting sqref="Y235">
    <cfRule type="beginsWith" dxfId="1248" priority="1243" operator="beginsWith" text="S">
      <formula>LEFT(Y235,LEN("S"))="S"</formula>
    </cfRule>
    <cfRule type="containsText" dxfId="1247" priority="1244" operator="containsText" text="D">
      <formula>NOT(ISERROR(SEARCH("D",Y235)))</formula>
    </cfRule>
    <cfRule type="cellIs" dxfId="1246" priority="1245" operator="equal">
      <formula>1</formula>
    </cfRule>
  </conditionalFormatting>
  <conditionalFormatting sqref="Y235">
    <cfRule type="expression" dxfId="1245" priority="1246">
      <formula>$E235="sob"</formula>
    </cfRule>
    <cfRule type="expression" dxfId="1244" priority="1247">
      <formula>$E235="nie"</formula>
    </cfRule>
  </conditionalFormatting>
  <conditionalFormatting sqref="Y235">
    <cfRule type="timePeriod" dxfId="1243" priority="1242" timePeriod="today">
      <formula>FLOOR(Y235,1)=TODAY()</formula>
    </cfRule>
  </conditionalFormatting>
  <conditionalFormatting sqref="Y235">
    <cfRule type="cellIs" dxfId="1242" priority="1241" operator="equal">
      <formula>2</formula>
    </cfRule>
  </conditionalFormatting>
  <conditionalFormatting sqref="Y235">
    <cfRule type="cellIs" dxfId="1241" priority="1240" operator="equal">
      <formula>3</formula>
    </cfRule>
  </conditionalFormatting>
  <conditionalFormatting sqref="Y235">
    <cfRule type="beginsWith" dxfId="1240" priority="1235" operator="beginsWith" text="S">
      <formula>LEFT(Y235,LEN("S"))="S"</formula>
    </cfRule>
    <cfRule type="containsText" dxfId="1239" priority="1236" operator="containsText" text="D">
      <formula>NOT(ISERROR(SEARCH("D",Y235)))</formula>
    </cfRule>
    <cfRule type="cellIs" dxfId="1238" priority="1237" operator="equal">
      <formula>1</formula>
    </cfRule>
  </conditionalFormatting>
  <conditionalFormatting sqref="Y235">
    <cfRule type="expression" dxfId="1237" priority="1238">
      <formula>$E235="sob"</formula>
    </cfRule>
    <cfRule type="expression" dxfId="1236" priority="1239">
      <formula>$E235="nie"</formula>
    </cfRule>
  </conditionalFormatting>
  <conditionalFormatting sqref="Y235">
    <cfRule type="timePeriod" dxfId="1235" priority="1234" timePeriod="today">
      <formula>FLOOR(Y235,1)=TODAY()</formula>
    </cfRule>
  </conditionalFormatting>
  <conditionalFormatting sqref="Y235">
    <cfRule type="cellIs" dxfId="1234" priority="1233" operator="equal">
      <formula>2</formula>
    </cfRule>
  </conditionalFormatting>
  <conditionalFormatting sqref="Y235">
    <cfRule type="cellIs" dxfId="1233" priority="1232" operator="equal">
      <formula>3</formula>
    </cfRule>
  </conditionalFormatting>
  <conditionalFormatting sqref="Y234">
    <cfRule type="beginsWith" dxfId="1232" priority="1227" operator="beginsWith" text="S">
      <formula>LEFT(Y234,LEN("S"))="S"</formula>
    </cfRule>
    <cfRule type="containsText" dxfId="1231" priority="1228" operator="containsText" text="D">
      <formula>NOT(ISERROR(SEARCH("D",Y234)))</formula>
    </cfRule>
    <cfRule type="cellIs" dxfId="1230" priority="1229" operator="equal">
      <formula>1</formula>
    </cfRule>
  </conditionalFormatting>
  <conditionalFormatting sqref="Y234">
    <cfRule type="expression" dxfId="1229" priority="1230">
      <formula>$E234="sob"</formula>
    </cfRule>
    <cfRule type="expression" dxfId="1228" priority="1231">
      <formula>$E234="nie"</formula>
    </cfRule>
  </conditionalFormatting>
  <conditionalFormatting sqref="Y234">
    <cfRule type="timePeriod" dxfId="1227" priority="1226" timePeriod="today">
      <formula>FLOOR(Y234,1)=TODAY()</formula>
    </cfRule>
  </conditionalFormatting>
  <conditionalFormatting sqref="Y234">
    <cfRule type="cellIs" dxfId="1226" priority="1225" operator="equal">
      <formula>2</formula>
    </cfRule>
  </conditionalFormatting>
  <conditionalFormatting sqref="Y234">
    <cfRule type="cellIs" dxfId="1225" priority="1224" operator="equal">
      <formula>3</formula>
    </cfRule>
  </conditionalFormatting>
  <conditionalFormatting sqref="Y234">
    <cfRule type="beginsWith" dxfId="1224" priority="1219" operator="beginsWith" text="S">
      <formula>LEFT(Y234,LEN("S"))="S"</formula>
    </cfRule>
    <cfRule type="containsText" dxfId="1223" priority="1220" operator="containsText" text="D">
      <formula>NOT(ISERROR(SEARCH("D",Y234)))</formula>
    </cfRule>
    <cfRule type="cellIs" dxfId="1222" priority="1221" operator="equal">
      <formula>1</formula>
    </cfRule>
  </conditionalFormatting>
  <conditionalFormatting sqref="Y234">
    <cfRule type="expression" dxfId="1221" priority="1222">
      <formula>$E234="sob"</formula>
    </cfRule>
    <cfRule type="expression" dxfId="1220" priority="1223">
      <formula>$E234="nie"</formula>
    </cfRule>
  </conditionalFormatting>
  <conditionalFormatting sqref="Y234">
    <cfRule type="timePeriod" dxfId="1219" priority="1218" timePeriod="today">
      <formula>FLOOR(Y234,1)=TODAY()</formula>
    </cfRule>
  </conditionalFormatting>
  <conditionalFormatting sqref="Y234">
    <cfRule type="cellIs" dxfId="1218" priority="1217" operator="equal">
      <formula>2</formula>
    </cfRule>
  </conditionalFormatting>
  <conditionalFormatting sqref="Y234">
    <cfRule type="cellIs" dxfId="1217" priority="1216" operator="equal">
      <formula>3</formula>
    </cfRule>
  </conditionalFormatting>
  <conditionalFormatting sqref="Y238">
    <cfRule type="beginsWith" dxfId="1216" priority="1211" operator="beginsWith" text="S">
      <formula>LEFT(Y238,LEN("S"))="S"</formula>
    </cfRule>
    <cfRule type="containsText" dxfId="1215" priority="1212" operator="containsText" text="D">
      <formula>NOT(ISERROR(SEARCH("D",Y238)))</formula>
    </cfRule>
    <cfRule type="cellIs" dxfId="1214" priority="1213" operator="equal">
      <formula>1</formula>
    </cfRule>
  </conditionalFormatting>
  <conditionalFormatting sqref="Y238">
    <cfRule type="expression" dxfId="1213" priority="1214">
      <formula>$E238="sob"</formula>
    </cfRule>
    <cfRule type="expression" dxfId="1212" priority="1215">
      <formula>$E238="nie"</formula>
    </cfRule>
  </conditionalFormatting>
  <conditionalFormatting sqref="Y238">
    <cfRule type="timePeriod" dxfId="1211" priority="1210" timePeriod="today">
      <formula>FLOOR(Y238,1)=TODAY()</formula>
    </cfRule>
  </conditionalFormatting>
  <conditionalFormatting sqref="Y238">
    <cfRule type="cellIs" dxfId="1210" priority="1209" operator="equal">
      <formula>2</formula>
    </cfRule>
  </conditionalFormatting>
  <conditionalFormatting sqref="Y238">
    <cfRule type="cellIs" dxfId="1209" priority="1208" operator="equal">
      <formula>3</formula>
    </cfRule>
  </conditionalFormatting>
  <conditionalFormatting sqref="Y239">
    <cfRule type="beginsWith" dxfId="1208" priority="1203" operator="beginsWith" text="S">
      <formula>LEFT(Y239,LEN("S"))="S"</formula>
    </cfRule>
    <cfRule type="containsText" dxfId="1207" priority="1204" operator="containsText" text="D">
      <formula>NOT(ISERROR(SEARCH("D",Y239)))</formula>
    </cfRule>
    <cfRule type="cellIs" dxfId="1206" priority="1205" operator="equal">
      <formula>1</formula>
    </cfRule>
  </conditionalFormatting>
  <conditionalFormatting sqref="Y239">
    <cfRule type="expression" dxfId="1205" priority="1206">
      <formula>$E239="sob"</formula>
    </cfRule>
    <cfRule type="expression" dxfId="1204" priority="1207">
      <formula>$E239="nie"</formula>
    </cfRule>
  </conditionalFormatting>
  <conditionalFormatting sqref="Y239">
    <cfRule type="timePeriod" dxfId="1203" priority="1202" timePeriod="today">
      <formula>FLOOR(Y239,1)=TODAY()</formula>
    </cfRule>
  </conditionalFormatting>
  <conditionalFormatting sqref="Y239">
    <cfRule type="cellIs" dxfId="1202" priority="1201" operator="equal">
      <formula>2</formula>
    </cfRule>
  </conditionalFormatting>
  <conditionalFormatting sqref="Y239">
    <cfRule type="cellIs" dxfId="1201" priority="1200" operator="equal">
      <formula>3</formula>
    </cfRule>
  </conditionalFormatting>
  <conditionalFormatting sqref="Y242">
    <cfRule type="beginsWith" dxfId="1200" priority="1195" operator="beginsWith" text="S">
      <formula>LEFT(Y242,LEN("S"))="S"</formula>
    </cfRule>
    <cfRule type="containsText" dxfId="1199" priority="1196" operator="containsText" text="D">
      <formula>NOT(ISERROR(SEARCH("D",Y242)))</formula>
    </cfRule>
    <cfRule type="cellIs" dxfId="1198" priority="1197" operator="equal">
      <formula>1</formula>
    </cfRule>
  </conditionalFormatting>
  <conditionalFormatting sqref="Y242">
    <cfRule type="expression" dxfId="1197" priority="1198">
      <formula>$E242="sob"</formula>
    </cfRule>
    <cfRule type="expression" dxfId="1196" priority="1199">
      <formula>$E242="nie"</formula>
    </cfRule>
  </conditionalFormatting>
  <conditionalFormatting sqref="Y242">
    <cfRule type="timePeriod" dxfId="1195" priority="1194" timePeriod="today">
      <formula>FLOOR(Y242,1)=TODAY()</formula>
    </cfRule>
  </conditionalFormatting>
  <conditionalFormatting sqref="Y242">
    <cfRule type="cellIs" dxfId="1194" priority="1193" operator="equal">
      <formula>2</formula>
    </cfRule>
  </conditionalFormatting>
  <conditionalFormatting sqref="Y242">
    <cfRule type="cellIs" dxfId="1193" priority="1192" operator="equal">
      <formula>3</formula>
    </cfRule>
  </conditionalFormatting>
  <conditionalFormatting sqref="Y242">
    <cfRule type="beginsWith" dxfId="1192" priority="1187" operator="beginsWith" text="S">
      <formula>LEFT(Y242,LEN("S"))="S"</formula>
    </cfRule>
    <cfRule type="containsText" dxfId="1191" priority="1188" operator="containsText" text="D">
      <formula>NOT(ISERROR(SEARCH("D",Y242)))</formula>
    </cfRule>
    <cfRule type="cellIs" dxfId="1190" priority="1189" operator="equal">
      <formula>1</formula>
    </cfRule>
  </conditionalFormatting>
  <conditionalFormatting sqref="Y242">
    <cfRule type="expression" dxfId="1189" priority="1190">
      <formula>$E242="sob"</formula>
    </cfRule>
    <cfRule type="expression" dxfId="1188" priority="1191">
      <formula>$E242="nie"</formula>
    </cfRule>
  </conditionalFormatting>
  <conditionalFormatting sqref="Y242">
    <cfRule type="timePeriod" dxfId="1187" priority="1186" timePeriod="today">
      <formula>FLOOR(Y242,1)=TODAY()</formula>
    </cfRule>
  </conditionalFormatting>
  <conditionalFormatting sqref="Y242">
    <cfRule type="cellIs" dxfId="1186" priority="1185" operator="equal">
      <formula>2</formula>
    </cfRule>
  </conditionalFormatting>
  <conditionalFormatting sqref="Y242">
    <cfRule type="cellIs" dxfId="1185" priority="1184" operator="equal">
      <formula>3</formula>
    </cfRule>
  </conditionalFormatting>
  <conditionalFormatting sqref="Y241">
    <cfRule type="beginsWith" dxfId="1184" priority="1179" operator="beginsWith" text="S">
      <formula>LEFT(Y241,LEN("S"))="S"</formula>
    </cfRule>
    <cfRule type="containsText" dxfId="1183" priority="1180" operator="containsText" text="D">
      <formula>NOT(ISERROR(SEARCH("D",Y241)))</formula>
    </cfRule>
    <cfRule type="cellIs" dxfId="1182" priority="1181" operator="equal">
      <formula>1</formula>
    </cfRule>
  </conditionalFormatting>
  <conditionalFormatting sqref="Y241">
    <cfRule type="expression" dxfId="1181" priority="1182">
      <formula>$E241="sob"</formula>
    </cfRule>
    <cfRule type="expression" dxfId="1180" priority="1183">
      <formula>$E241="nie"</formula>
    </cfRule>
  </conditionalFormatting>
  <conditionalFormatting sqref="Y241">
    <cfRule type="timePeriod" dxfId="1179" priority="1178" timePeriod="today">
      <formula>FLOOR(Y241,1)=TODAY()</formula>
    </cfRule>
  </conditionalFormatting>
  <conditionalFormatting sqref="Y241">
    <cfRule type="cellIs" dxfId="1178" priority="1177" operator="equal">
      <formula>2</formula>
    </cfRule>
  </conditionalFormatting>
  <conditionalFormatting sqref="Y241">
    <cfRule type="cellIs" dxfId="1177" priority="1176" operator="equal">
      <formula>3</formula>
    </cfRule>
  </conditionalFormatting>
  <conditionalFormatting sqref="Y241">
    <cfRule type="beginsWith" dxfId="1176" priority="1171" operator="beginsWith" text="S">
      <formula>LEFT(Y241,LEN("S"))="S"</formula>
    </cfRule>
    <cfRule type="containsText" dxfId="1175" priority="1172" operator="containsText" text="D">
      <formula>NOT(ISERROR(SEARCH("D",Y241)))</formula>
    </cfRule>
    <cfRule type="cellIs" dxfId="1174" priority="1173" operator="equal">
      <formula>1</formula>
    </cfRule>
  </conditionalFormatting>
  <conditionalFormatting sqref="Y241">
    <cfRule type="expression" dxfId="1173" priority="1174">
      <formula>$E241="sob"</formula>
    </cfRule>
    <cfRule type="expression" dxfId="1172" priority="1175">
      <formula>$E241="nie"</formula>
    </cfRule>
  </conditionalFormatting>
  <conditionalFormatting sqref="Y241">
    <cfRule type="timePeriod" dxfId="1171" priority="1170" timePeriod="today">
      <formula>FLOOR(Y241,1)=TODAY()</formula>
    </cfRule>
  </conditionalFormatting>
  <conditionalFormatting sqref="Y241">
    <cfRule type="cellIs" dxfId="1170" priority="1169" operator="equal">
      <formula>2</formula>
    </cfRule>
  </conditionalFormatting>
  <conditionalFormatting sqref="Y241">
    <cfRule type="cellIs" dxfId="1169" priority="1168" operator="equal">
      <formula>3</formula>
    </cfRule>
  </conditionalFormatting>
  <conditionalFormatting sqref="M231:M235">
    <cfRule type="beginsWith" dxfId="1168" priority="1163" operator="beginsWith" text="S">
      <formula>LEFT(M231,LEN("S"))="S"</formula>
    </cfRule>
    <cfRule type="containsText" dxfId="1167" priority="1164" operator="containsText" text="D">
      <formula>NOT(ISERROR(SEARCH("D",M231)))</formula>
    </cfRule>
    <cfRule type="cellIs" dxfId="1166" priority="1165" operator="equal">
      <formula>1</formula>
    </cfRule>
  </conditionalFormatting>
  <conditionalFormatting sqref="M231:M235">
    <cfRule type="expression" dxfId="1165" priority="1166">
      <formula>$E231="sob"</formula>
    </cfRule>
    <cfRule type="expression" dxfId="1164" priority="1167">
      <formula>$E231="nie"</formula>
    </cfRule>
  </conditionalFormatting>
  <conditionalFormatting sqref="M231:M235">
    <cfRule type="timePeriod" dxfId="1163" priority="1162" timePeriod="today">
      <formula>FLOOR(M231,1)=TODAY()</formula>
    </cfRule>
  </conditionalFormatting>
  <conditionalFormatting sqref="M231:M235">
    <cfRule type="cellIs" dxfId="1162" priority="1161" operator="equal">
      <formula>2</formula>
    </cfRule>
  </conditionalFormatting>
  <conditionalFormatting sqref="M231:M235">
    <cfRule type="cellIs" dxfId="1161" priority="1160" operator="equal">
      <formula>3</formula>
    </cfRule>
  </conditionalFormatting>
  <conditionalFormatting sqref="M238:M242">
    <cfRule type="beginsWith" dxfId="1160" priority="1155" operator="beginsWith" text="S">
      <formula>LEFT(M238,LEN("S"))="S"</formula>
    </cfRule>
    <cfRule type="containsText" dxfId="1159" priority="1156" operator="containsText" text="D">
      <formula>NOT(ISERROR(SEARCH("D",M238)))</formula>
    </cfRule>
    <cfRule type="cellIs" dxfId="1158" priority="1157" operator="equal">
      <formula>1</formula>
    </cfRule>
  </conditionalFormatting>
  <conditionalFormatting sqref="M238:M242">
    <cfRule type="expression" dxfId="1157" priority="1158">
      <formula>$E238="sob"</formula>
    </cfRule>
    <cfRule type="expression" dxfId="1156" priority="1159">
      <formula>$E238="nie"</formula>
    </cfRule>
  </conditionalFormatting>
  <conditionalFormatting sqref="M238:M242">
    <cfRule type="timePeriod" dxfId="1155" priority="1154" timePeriod="today">
      <formula>FLOOR(M238,1)=TODAY()</formula>
    </cfRule>
  </conditionalFormatting>
  <conditionalFormatting sqref="M238:M242">
    <cfRule type="cellIs" dxfId="1154" priority="1153" operator="equal">
      <formula>2</formula>
    </cfRule>
  </conditionalFormatting>
  <conditionalFormatting sqref="M238:M242">
    <cfRule type="cellIs" dxfId="1153" priority="1152" operator="equal">
      <formula>3</formula>
    </cfRule>
  </conditionalFormatting>
  <conditionalFormatting sqref="T238">
    <cfRule type="beginsWith" dxfId="1152" priority="1147" operator="beginsWith" text="S">
      <formula>LEFT(T238,LEN("S"))="S"</formula>
    </cfRule>
    <cfRule type="containsText" dxfId="1151" priority="1148" operator="containsText" text="D">
      <formula>NOT(ISERROR(SEARCH("D",T238)))</formula>
    </cfRule>
    <cfRule type="cellIs" dxfId="1150" priority="1149" operator="equal">
      <formula>1</formula>
    </cfRule>
  </conditionalFormatting>
  <conditionalFormatting sqref="T238">
    <cfRule type="expression" dxfId="1149" priority="1150">
      <formula>$E238="sob"</formula>
    </cfRule>
    <cfRule type="expression" dxfId="1148" priority="1151">
      <formula>$E238="nie"</formula>
    </cfRule>
  </conditionalFormatting>
  <conditionalFormatting sqref="T238">
    <cfRule type="timePeriod" dxfId="1147" priority="1146" timePeriod="today">
      <formula>FLOOR(T238,1)=TODAY()</formula>
    </cfRule>
  </conditionalFormatting>
  <conditionalFormatting sqref="T238">
    <cfRule type="cellIs" dxfId="1146" priority="1145" operator="equal">
      <formula>2</formula>
    </cfRule>
  </conditionalFormatting>
  <conditionalFormatting sqref="T238">
    <cfRule type="cellIs" dxfId="1145" priority="1144" operator="equal">
      <formula>3</formula>
    </cfRule>
  </conditionalFormatting>
  <conditionalFormatting sqref="T239">
    <cfRule type="beginsWith" dxfId="1144" priority="1139" operator="beginsWith" text="S">
      <formula>LEFT(T239,LEN("S"))="S"</formula>
    </cfRule>
    <cfRule type="containsText" dxfId="1143" priority="1140" operator="containsText" text="D">
      <formula>NOT(ISERROR(SEARCH("D",T239)))</formula>
    </cfRule>
    <cfRule type="cellIs" dxfId="1142" priority="1141" operator="equal">
      <formula>1</formula>
    </cfRule>
  </conditionalFormatting>
  <conditionalFormatting sqref="T239">
    <cfRule type="expression" dxfId="1141" priority="1142">
      <formula>$E239="sob"</formula>
    </cfRule>
    <cfRule type="expression" dxfId="1140" priority="1143">
      <formula>$E239="nie"</formula>
    </cfRule>
  </conditionalFormatting>
  <conditionalFormatting sqref="T239">
    <cfRule type="timePeriod" dxfId="1139" priority="1138" timePeriod="today">
      <formula>FLOOR(T239,1)=TODAY()</formula>
    </cfRule>
  </conditionalFormatting>
  <conditionalFormatting sqref="T239">
    <cfRule type="cellIs" dxfId="1138" priority="1137" operator="equal">
      <formula>2</formula>
    </cfRule>
  </conditionalFormatting>
  <conditionalFormatting sqref="T239">
    <cfRule type="cellIs" dxfId="1137" priority="1136" operator="equal">
      <formula>3</formula>
    </cfRule>
  </conditionalFormatting>
  <conditionalFormatting sqref="T240">
    <cfRule type="beginsWith" dxfId="1136" priority="1131" operator="beginsWith" text="S">
      <formula>LEFT(T240,LEN("S"))="S"</formula>
    </cfRule>
    <cfRule type="containsText" dxfId="1135" priority="1132" operator="containsText" text="D">
      <formula>NOT(ISERROR(SEARCH("D",T240)))</formula>
    </cfRule>
    <cfRule type="cellIs" dxfId="1134" priority="1133" operator="equal">
      <formula>1</formula>
    </cfRule>
  </conditionalFormatting>
  <conditionalFormatting sqref="T240">
    <cfRule type="expression" dxfId="1133" priority="1134">
      <formula>$E240="sob"</formula>
    </cfRule>
    <cfRule type="expression" dxfId="1132" priority="1135">
      <formula>$E240="nie"</formula>
    </cfRule>
  </conditionalFormatting>
  <conditionalFormatting sqref="T240">
    <cfRule type="timePeriod" dxfId="1131" priority="1130" timePeriod="today">
      <formula>FLOOR(T240,1)=TODAY()</formula>
    </cfRule>
  </conditionalFormatting>
  <conditionalFormatting sqref="T240">
    <cfRule type="cellIs" dxfId="1130" priority="1129" operator="equal">
      <formula>2</formula>
    </cfRule>
  </conditionalFormatting>
  <conditionalFormatting sqref="T240">
    <cfRule type="cellIs" dxfId="1129" priority="1128" operator="equal">
      <formula>3</formula>
    </cfRule>
  </conditionalFormatting>
  <conditionalFormatting sqref="T241">
    <cfRule type="beginsWith" dxfId="1128" priority="1123" operator="beginsWith" text="S">
      <formula>LEFT(T241,LEN("S"))="S"</formula>
    </cfRule>
    <cfRule type="containsText" dxfId="1127" priority="1124" operator="containsText" text="D">
      <formula>NOT(ISERROR(SEARCH("D",T241)))</formula>
    </cfRule>
    <cfRule type="cellIs" dxfId="1126" priority="1125" operator="equal">
      <formula>1</formula>
    </cfRule>
  </conditionalFormatting>
  <conditionalFormatting sqref="T241">
    <cfRule type="expression" dxfId="1125" priority="1126">
      <formula>$E241="sob"</formula>
    </cfRule>
    <cfRule type="expression" dxfId="1124" priority="1127">
      <formula>$E241="nie"</formula>
    </cfRule>
  </conditionalFormatting>
  <conditionalFormatting sqref="T241">
    <cfRule type="timePeriod" dxfId="1123" priority="1122" timePeriod="today">
      <formula>FLOOR(T241,1)=TODAY()</formula>
    </cfRule>
  </conditionalFormatting>
  <conditionalFormatting sqref="T241">
    <cfRule type="cellIs" dxfId="1122" priority="1121" operator="equal">
      <formula>2</formula>
    </cfRule>
  </conditionalFormatting>
  <conditionalFormatting sqref="T241">
    <cfRule type="cellIs" dxfId="1121" priority="1120" operator="equal">
      <formula>3</formula>
    </cfRule>
  </conditionalFormatting>
  <conditionalFormatting sqref="T242">
    <cfRule type="beginsWith" dxfId="1120" priority="1115" operator="beginsWith" text="S">
      <formula>LEFT(T242,LEN("S"))="S"</formula>
    </cfRule>
    <cfRule type="containsText" dxfId="1119" priority="1116" operator="containsText" text="D">
      <formula>NOT(ISERROR(SEARCH("D",T242)))</formula>
    </cfRule>
    <cfRule type="cellIs" dxfId="1118" priority="1117" operator="equal">
      <formula>1</formula>
    </cfRule>
  </conditionalFormatting>
  <conditionalFormatting sqref="T242">
    <cfRule type="expression" dxfId="1117" priority="1118">
      <formula>$E242="sob"</formula>
    </cfRule>
    <cfRule type="expression" dxfId="1116" priority="1119">
      <formula>$E242="nie"</formula>
    </cfRule>
  </conditionalFormatting>
  <conditionalFormatting sqref="T242">
    <cfRule type="timePeriod" dxfId="1115" priority="1114" timePeriod="today">
      <formula>FLOOR(T242,1)=TODAY()</formula>
    </cfRule>
  </conditionalFormatting>
  <conditionalFormatting sqref="T242">
    <cfRule type="cellIs" dxfId="1114" priority="1113" operator="equal">
      <formula>2</formula>
    </cfRule>
  </conditionalFormatting>
  <conditionalFormatting sqref="T242">
    <cfRule type="cellIs" dxfId="1113" priority="1112" operator="equal">
      <formula>3</formula>
    </cfRule>
  </conditionalFormatting>
  <conditionalFormatting sqref="Y247">
    <cfRule type="beginsWith" dxfId="1112" priority="1107" operator="beginsWith" text="S">
      <formula>LEFT(Y247,LEN("S"))="S"</formula>
    </cfRule>
    <cfRule type="containsText" dxfId="1111" priority="1108" operator="containsText" text="D">
      <formula>NOT(ISERROR(SEARCH("D",Y247)))</formula>
    </cfRule>
    <cfRule type="cellIs" dxfId="1110" priority="1109" operator="equal">
      <formula>1</formula>
    </cfRule>
  </conditionalFormatting>
  <conditionalFormatting sqref="Y247">
    <cfRule type="expression" dxfId="1109" priority="1110">
      <formula>$E247="sob"</formula>
    </cfRule>
    <cfRule type="expression" dxfId="1108" priority="1111">
      <formula>$E247="nie"</formula>
    </cfRule>
  </conditionalFormatting>
  <conditionalFormatting sqref="Y247">
    <cfRule type="timePeriod" dxfId="1107" priority="1106" timePeriod="today">
      <formula>FLOOR(Y247,1)=TODAY()</formula>
    </cfRule>
  </conditionalFormatting>
  <conditionalFormatting sqref="Y247">
    <cfRule type="cellIs" dxfId="1106" priority="1105" operator="equal">
      <formula>2</formula>
    </cfRule>
  </conditionalFormatting>
  <conditionalFormatting sqref="Y247">
    <cfRule type="cellIs" dxfId="1105" priority="1104" operator="equal">
      <formula>3</formula>
    </cfRule>
  </conditionalFormatting>
  <conditionalFormatting sqref="Y245">
    <cfRule type="beginsWith" dxfId="1104" priority="1099" operator="beginsWith" text="S">
      <formula>LEFT(Y245,LEN("S"))="S"</formula>
    </cfRule>
    <cfRule type="containsText" dxfId="1103" priority="1100" operator="containsText" text="D">
      <formula>NOT(ISERROR(SEARCH("D",Y245)))</formula>
    </cfRule>
    <cfRule type="cellIs" dxfId="1102" priority="1101" operator="equal">
      <formula>1</formula>
    </cfRule>
  </conditionalFormatting>
  <conditionalFormatting sqref="Y245">
    <cfRule type="expression" dxfId="1101" priority="1102">
      <formula>$E248="sob"</formula>
    </cfRule>
    <cfRule type="expression" dxfId="1100" priority="1103">
      <formula>$E248="nie"</formula>
    </cfRule>
  </conditionalFormatting>
  <conditionalFormatting sqref="Y245">
    <cfRule type="timePeriod" dxfId="1099" priority="1098" timePeriod="today">
      <formula>FLOOR(Y245,1)=TODAY()</formula>
    </cfRule>
  </conditionalFormatting>
  <conditionalFormatting sqref="Y245">
    <cfRule type="cellIs" dxfId="1098" priority="1097" operator="equal">
      <formula>2</formula>
    </cfRule>
  </conditionalFormatting>
  <conditionalFormatting sqref="Y245">
    <cfRule type="cellIs" dxfId="1097" priority="1096" operator="equal">
      <formula>3</formula>
    </cfRule>
  </conditionalFormatting>
  <conditionalFormatting sqref="Y245">
    <cfRule type="beginsWith" dxfId="1096" priority="1091" operator="beginsWith" text="S">
      <formula>LEFT(Y245,LEN("S"))="S"</formula>
    </cfRule>
    <cfRule type="containsText" dxfId="1095" priority="1092" operator="containsText" text="D">
      <formula>NOT(ISERROR(SEARCH("D",Y245)))</formula>
    </cfRule>
    <cfRule type="cellIs" dxfId="1094" priority="1093" operator="equal">
      <formula>1</formula>
    </cfRule>
  </conditionalFormatting>
  <conditionalFormatting sqref="Y245">
    <cfRule type="expression" dxfId="1093" priority="1094">
      <formula>$E248="sob"</formula>
    </cfRule>
    <cfRule type="expression" dxfId="1092" priority="1095">
      <formula>$E248="nie"</formula>
    </cfRule>
  </conditionalFormatting>
  <conditionalFormatting sqref="Y245">
    <cfRule type="timePeriod" dxfId="1091" priority="1090" timePeriod="today">
      <formula>FLOOR(Y245,1)=TODAY()</formula>
    </cfRule>
  </conditionalFormatting>
  <conditionalFormatting sqref="Y245">
    <cfRule type="cellIs" dxfId="1090" priority="1089" operator="equal">
      <formula>2</formula>
    </cfRule>
  </conditionalFormatting>
  <conditionalFormatting sqref="Y245">
    <cfRule type="cellIs" dxfId="1089" priority="1088" operator="equal">
      <formula>3</formula>
    </cfRule>
  </conditionalFormatting>
  <conditionalFormatting sqref="Y240">
    <cfRule type="beginsWith" dxfId="1088" priority="1083" operator="beginsWith" text="S">
      <formula>LEFT(Y240,LEN("S"))="S"</formula>
    </cfRule>
    <cfRule type="containsText" dxfId="1087" priority="1084" operator="containsText" text="D">
      <formula>NOT(ISERROR(SEARCH("D",Y240)))</formula>
    </cfRule>
    <cfRule type="cellIs" dxfId="1086" priority="1085" operator="equal">
      <formula>1</formula>
    </cfRule>
  </conditionalFormatting>
  <conditionalFormatting sqref="Y240">
    <cfRule type="expression" dxfId="1085" priority="1086">
      <formula>$E240="sob"</formula>
    </cfRule>
    <cfRule type="expression" dxfId="1084" priority="1087">
      <formula>$E240="nie"</formula>
    </cfRule>
  </conditionalFormatting>
  <conditionalFormatting sqref="Y240">
    <cfRule type="timePeriod" dxfId="1083" priority="1082" timePeriod="today">
      <formula>FLOOR(Y240,1)=TODAY()</formula>
    </cfRule>
  </conditionalFormatting>
  <conditionalFormatting sqref="Y240">
    <cfRule type="cellIs" dxfId="1082" priority="1081" operator="equal">
      <formula>2</formula>
    </cfRule>
  </conditionalFormatting>
  <conditionalFormatting sqref="Y240">
    <cfRule type="cellIs" dxfId="1081" priority="1080" operator="equal">
      <formula>3</formula>
    </cfRule>
  </conditionalFormatting>
  <conditionalFormatting sqref="Y240">
    <cfRule type="beginsWith" dxfId="1080" priority="1075" operator="beginsWith" text="S">
      <formula>LEFT(Y240,LEN("S"))="S"</formula>
    </cfRule>
    <cfRule type="containsText" dxfId="1079" priority="1076" operator="containsText" text="D">
      <formula>NOT(ISERROR(SEARCH("D",Y240)))</formula>
    </cfRule>
    <cfRule type="cellIs" dxfId="1078" priority="1077" operator="equal">
      <formula>1</formula>
    </cfRule>
  </conditionalFormatting>
  <conditionalFormatting sqref="Y240">
    <cfRule type="expression" dxfId="1077" priority="1078">
      <formula>$E240="sob"</formula>
    </cfRule>
    <cfRule type="expression" dxfId="1076" priority="1079">
      <formula>$E240="nie"</formula>
    </cfRule>
  </conditionalFormatting>
  <conditionalFormatting sqref="Y240">
    <cfRule type="timePeriod" dxfId="1075" priority="1074" timePeriod="today">
      <formula>FLOOR(Y240,1)=TODAY()</formula>
    </cfRule>
  </conditionalFormatting>
  <conditionalFormatting sqref="Y240">
    <cfRule type="cellIs" dxfId="1074" priority="1073" operator="equal">
      <formula>2</formula>
    </cfRule>
  </conditionalFormatting>
  <conditionalFormatting sqref="Y240">
    <cfRule type="cellIs" dxfId="1073" priority="1072" operator="equal">
      <formula>3</formula>
    </cfRule>
  </conditionalFormatting>
  <conditionalFormatting sqref="Y248">
    <cfRule type="beginsWith" dxfId="1072" priority="1067" operator="beginsWith" text="S">
      <formula>LEFT(Y248,LEN("S"))="S"</formula>
    </cfRule>
    <cfRule type="containsText" dxfId="1071" priority="1068" operator="containsText" text="D">
      <formula>NOT(ISERROR(SEARCH("D",Y248)))</formula>
    </cfRule>
    <cfRule type="cellIs" dxfId="1070" priority="1069" operator="equal">
      <formula>1</formula>
    </cfRule>
  </conditionalFormatting>
  <conditionalFormatting sqref="Y248">
    <cfRule type="expression" dxfId="1069" priority="1070">
      <formula>$E248="sob"</formula>
    </cfRule>
    <cfRule type="expression" dxfId="1068" priority="1071">
      <formula>$E248="nie"</formula>
    </cfRule>
  </conditionalFormatting>
  <conditionalFormatting sqref="Y248">
    <cfRule type="timePeriod" dxfId="1067" priority="1066" timePeriod="today">
      <formula>FLOOR(Y248,1)=TODAY()</formula>
    </cfRule>
  </conditionalFormatting>
  <conditionalFormatting sqref="Y248">
    <cfRule type="cellIs" dxfId="1066" priority="1065" operator="equal">
      <formula>2</formula>
    </cfRule>
  </conditionalFormatting>
  <conditionalFormatting sqref="Y248">
    <cfRule type="cellIs" dxfId="1065" priority="1064" operator="equal">
      <formula>3</formula>
    </cfRule>
  </conditionalFormatting>
  <conditionalFormatting sqref="T249">
    <cfRule type="beginsWith" dxfId="1064" priority="1059" operator="beginsWith" text="S">
      <formula>LEFT(T249,LEN("S"))="S"</formula>
    </cfRule>
    <cfRule type="containsText" dxfId="1063" priority="1060" operator="containsText" text="D">
      <formula>NOT(ISERROR(SEARCH("D",T249)))</formula>
    </cfRule>
    <cfRule type="cellIs" dxfId="1062" priority="1061" operator="equal">
      <formula>1</formula>
    </cfRule>
  </conditionalFormatting>
  <conditionalFormatting sqref="T249">
    <cfRule type="expression" dxfId="1061" priority="1062">
      <formula>$E249="sob"</formula>
    </cfRule>
    <cfRule type="expression" dxfId="1060" priority="1063">
      <formula>$E249="nie"</formula>
    </cfRule>
  </conditionalFormatting>
  <conditionalFormatting sqref="T249">
    <cfRule type="timePeriod" dxfId="1059" priority="1058" timePeriod="today">
      <formula>FLOOR(T249,1)=TODAY()</formula>
    </cfRule>
  </conditionalFormatting>
  <conditionalFormatting sqref="T249">
    <cfRule type="cellIs" dxfId="1058" priority="1057" operator="equal">
      <formula>2</formula>
    </cfRule>
  </conditionalFormatting>
  <conditionalFormatting sqref="T249">
    <cfRule type="cellIs" dxfId="1057" priority="1056" operator="equal">
      <formula>3</formula>
    </cfRule>
  </conditionalFormatting>
  <conditionalFormatting sqref="T246">
    <cfRule type="beginsWith" dxfId="1056" priority="1051" operator="beginsWith" text="S">
      <formula>LEFT(T246,LEN("S"))="S"</formula>
    </cfRule>
    <cfRule type="containsText" dxfId="1055" priority="1052" operator="containsText" text="D">
      <formula>NOT(ISERROR(SEARCH("D",T246)))</formula>
    </cfRule>
    <cfRule type="cellIs" dxfId="1054" priority="1053" operator="equal">
      <formula>1</formula>
    </cfRule>
  </conditionalFormatting>
  <conditionalFormatting sqref="T246">
    <cfRule type="expression" dxfId="1053" priority="1054">
      <formula>$E246="sob"</formula>
    </cfRule>
    <cfRule type="expression" dxfId="1052" priority="1055">
      <formula>$E246="nie"</formula>
    </cfRule>
  </conditionalFormatting>
  <conditionalFormatting sqref="T246">
    <cfRule type="timePeriod" dxfId="1051" priority="1050" timePeriod="today">
      <formula>FLOOR(T246,1)=TODAY()</formula>
    </cfRule>
  </conditionalFormatting>
  <conditionalFormatting sqref="T246">
    <cfRule type="cellIs" dxfId="1050" priority="1049" operator="equal">
      <formula>2</formula>
    </cfRule>
  </conditionalFormatting>
  <conditionalFormatting sqref="T246">
    <cfRule type="cellIs" dxfId="1049" priority="1048" operator="equal">
      <formula>3</formula>
    </cfRule>
  </conditionalFormatting>
  <conditionalFormatting sqref="T245">
    <cfRule type="beginsWith" dxfId="1048" priority="1043" operator="beginsWith" text="S">
      <formula>LEFT(T245,LEN("S"))="S"</formula>
    </cfRule>
    <cfRule type="containsText" dxfId="1047" priority="1044" operator="containsText" text="D">
      <formula>NOT(ISERROR(SEARCH("D",T245)))</formula>
    </cfRule>
    <cfRule type="cellIs" dxfId="1046" priority="1045" operator="equal">
      <formula>1</formula>
    </cfRule>
  </conditionalFormatting>
  <conditionalFormatting sqref="T245">
    <cfRule type="expression" dxfId="1045" priority="1046">
      <formula>$E245="sob"</formula>
    </cfRule>
    <cfRule type="expression" dxfId="1044" priority="1047">
      <formula>$E245="nie"</formula>
    </cfRule>
  </conditionalFormatting>
  <conditionalFormatting sqref="T245">
    <cfRule type="timePeriod" dxfId="1043" priority="1042" timePeriod="today">
      <formula>FLOOR(T245,1)=TODAY()</formula>
    </cfRule>
  </conditionalFormatting>
  <conditionalFormatting sqref="T245">
    <cfRule type="cellIs" dxfId="1042" priority="1041" operator="equal">
      <formula>2</formula>
    </cfRule>
  </conditionalFormatting>
  <conditionalFormatting sqref="T245">
    <cfRule type="cellIs" dxfId="1041" priority="1040" operator="equal">
      <formula>3</formula>
    </cfRule>
  </conditionalFormatting>
  <conditionalFormatting sqref="Y246">
    <cfRule type="beginsWith" dxfId="1040" priority="1035" operator="beginsWith" text="S">
      <formula>LEFT(Y246,LEN("S"))="S"</formula>
    </cfRule>
    <cfRule type="containsText" dxfId="1039" priority="1036" operator="containsText" text="D">
      <formula>NOT(ISERROR(SEARCH("D",Y246)))</formula>
    </cfRule>
    <cfRule type="cellIs" dxfId="1038" priority="1037" operator="equal">
      <formula>1</formula>
    </cfRule>
  </conditionalFormatting>
  <conditionalFormatting sqref="Y246">
    <cfRule type="expression" dxfId="1037" priority="1038">
      <formula>$E246="sob"</formula>
    </cfRule>
    <cfRule type="expression" dxfId="1036" priority="1039">
      <formula>$E246="nie"</formula>
    </cfRule>
  </conditionalFormatting>
  <conditionalFormatting sqref="Y246">
    <cfRule type="timePeriod" dxfId="1035" priority="1034" timePeriod="today">
      <formula>FLOOR(Y246,1)=TODAY()</formula>
    </cfRule>
  </conditionalFormatting>
  <conditionalFormatting sqref="Y246">
    <cfRule type="cellIs" dxfId="1034" priority="1033" operator="equal">
      <formula>2</formula>
    </cfRule>
  </conditionalFormatting>
  <conditionalFormatting sqref="Y246">
    <cfRule type="cellIs" dxfId="1033" priority="1032" operator="equal">
      <formula>3</formula>
    </cfRule>
  </conditionalFormatting>
  <conditionalFormatting sqref="Y246">
    <cfRule type="beginsWith" dxfId="1032" priority="1027" operator="beginsWith" text="S">
      <formula>LEFT(Y246,LEN("S"))="S"</formula>
    </cfRule>
    <cfRule type="containsText" dxfId="1031" priority="1028" operator="containsText" text="D">
      <formula>NOT(ISERROR(SEARCH("D",Y246)))</formula>
    </cfRule>
    <cfRule type="cellIs" dxfId="1030" priority="1029" operator="equal">
      <formula>1</formula>
    </cfRule>
  </conditionalFormatting>
  <conditionalFormatting sqref="Y246">
    <cfRule type="expression" dxfId="1029" priority="1030">
      <formula>$E246="sob"</formula>
    </cfRule>
    <cfRule type="expression" dxfId="1028" priority="1031">
      <formula>$E246="nie"</formula>
    </cfRule>
  </conditionalFormatting>
  <conditionalFormatting sqref="Y246">
    <cfRule type="timePeriod" dxfId="1027" priority="1026" timePeriod="today">
      <formula>FLOOR(Y246,1)=TODAY()</formula>
    </cfRule>
  </conditionalFormatting>
  <conditionalFormatting sqref="Y246">
    <cfRule type="cellIs" dxfId="1026" priority="1025" operator="equal">
      <formula>2</formula>
    </cfRule>
  </conditionalFormatting>
  <conditionalFormatting sqref="Y246">
    <cfRule type="cellIs" dxfId="1025" priority="1024" operator="equal">
      <formula>3</formula>
    </cfRule>
  </conditionalFormatting>
  <conditionalFormatting sqref="Y249">
    <cfRule type="beginsWith" dxfId="1024" priority="1019" operator="beginsWith" text="S">
      <formula>LEFT(Y249,LEN("S"))="S"</formula>
    </cfRule>
    <cfRule type="containsText" dxfId="1023" priority="1020" operator="containsText" text="D">
      <formula>NOT(ISERROR(SEARCH("D",Y249)))</formula>
    </cfRule>
    <cfRule type="cellIs" dxfId="1022" priority="1021" operator="equal">
      <formula>1</formula>
    </cfRule>
  </conditionalFormatting>
  <conditionalFormatting sqref="Y249">
    <cfRule type="expression" dxfId="1021" priority="1022">
      <formula>$E249="sob"</formula>
    </cfRule>
    <cfRule type="expression" dxfId="1020" priority="1023">
      <formula>$E249="nie"</formula>
    </cfRule>
  </conditionalFormatting>
  <conditionalFormatting sqref="Y249">
    <cfRule type="timePeriod" dxfId="1019" priority="1018" timePeriod="today">
      <formula>FLOOR(Y249,1)=TODAY()</formula>
    </cfRule>
  </conditionalFormatting>
  <conditionalFormatting sqref="Y249">
    <cfRule type="cellIs" dxfId="1018" priority="1017" operator="equal">
      <formula>2</formula>
    </cfRule>
  </conditionalFormatting>
  <conditionalFormatting sqref="Y249">
    <cfRule type="cellIs" dxfId="1017" priority="1016" operator="equal">
      <formula>3</formula>
    </cfRule>
  </conditionalFormatting>
  <conditionalFormatting sqref="R248:R249">
    <cfRule type="beginsWith" dxfId="1016" priority="1011" operator="beginsWith" text="S">
      <formula>LEFT(R248,LEN("S"))="S"</formula>
    </cfRule>
    <cfRule type="containsText" dxfId="1015" priority="1012" operator="containsText" text="D">
      <formula>NOT(ISERROR(SEARCH("D",R248)))</formula>
    </cfRule>
    <cfRule type="cellIs" dxfId="1014" priority="1013" operator="equal">
      <formula>1</formula>
    </cfRule>
  </conditionalFormatting>
  <conditionalFormatting sqref="R248:R249">
    <cfRule type="expression" dxfId="1013" priority="1014">
      <formula>$E248="sob"</formula>
    </cfRule>
    <cfRule type="expression" dxfId="1012" priority="1015">
      <formula>$E248="nie"</formula>
    </cfRule>
  </conditionalFormatting>
  <conditionalFormatting sqref="R248:R249">
    <cfRule type="timePeriod" dxfId="1011" priority="1010" timePeriod="today">
      <formula>FLOOR(R248,1)=TODAY()</formula>
    </cfRule>
  </conditionalFormatting>
  <conditionalFormatting sqref="R248:R249">
    <cfRule type="cellIs" dxfId="1010" priority="1009" operator="equal">
      <formula>2</formula>
    </cfRule>
  </conditionalFormatting>
  <conditionalFormatting sqref="R248:R249">
    <cfRule type="cellIs" dxfId="1009" priority="1008" operator="equal">
      <formula>3</formula>
    </cfRule>
  </conditionalFormatting>
  <conditionalFormatting sqref="Y252">
    <cfRule type="beginsWith" dxfId="1008" priority="1003" operator="beginsWith" text="S">
      <formula>LEFT(Y252,LEN("S"))="S"</formula>
    </cfRule>
    <cfRule type="containsText" dxfId="1007" priority="1004" operator="containsText" text="D">
      <formula>NOT(ISERROR(SEARCH("D",Y252)))</formula>
    </cfRule>
    <cfRule type="cellIs" dxfId="1006" priority="1005" operator="equal">
      <formula>1</formula>
    </cfRule>
  </conditionalFormatting>
  <conditionalFormatting sqref="Y252">
    <cfRule type="expression" dxfId="1005" priority="1006">
      <formula>$E252="sob"</formula>
    </cfRule>
    <cfRule type="expression" dxfId="1004" priority="1007">
      <formula>$E252="nie"</formula>
    </cfRule>
  </conditionalFormatting>
  <conditionalFormatting sqref="Y252">
    <cfRule type="timePeriod" dxfId="1003" priority="1002" timePeriod="today">
      <formula>FLOOR(Y252,1)=TODAY()</formula>
    </cfRule>
  </conditionalFormatting>
  <conditionalFormatting sqref="Y252">
    <cfRule type="cellIs" dxfId="1002" priority="1001" operator="equal">
      <formula>2</formula>
    </cfRule>
  </conditionalFormatting>
  <conditionalFormatting sqref="Y252">
    <cfRule type="cellIs" dxfId="1001" priority="1000" operator="equal">
      <formula>3</formula>
    </cfRule>
  </conditionalFormatting>
  <conditionalFormatting sqref="Y256">
    <cfRule type="beginsWith" dxfId="1000" priority="995" operator="beginsWith" text="S">
      <formula>LEFT(Y256,LEN("S"))="S"</formula>
    </cfRule>
    <cfRule type="containsText" dxfId="999" priority="996" operator="containsText" text="D">
      <formula>NOT(ISERROR(SEARCH("D",Y256)))</formula>
    </cfRule>
    <cfRule type="cellIs" dxfId="998" priority="997" operator="equal">
      <formula>1</formula>
    </cfRule>
  </conditionalFormatting>
  <conditionalFormatting sqref="Y256">
    <cfRule type="expression" dxfId="997" priority="998">
      <formula>$E256="sob"</formula>
    </cfRule>
    <cfRule type="expression" dxfId="996" priority="999">
      <formula>$E256="nie"</formula>
    </cfRule>
  </conditionalFormatting>
  <conditionalFormatting sqref="Y256">
    <cfRule type="timePeriod" dxfId="995" priority="994" timePeriod="today">
      <formula>FLOOR(Y256,1)=TODAY()</formula>
    </cfRule>
  </conditionalFormatting>
  <conditionalFormatting sqref="Y256">
    <cfRule type="cellIs" dxfId="994" priority="993" operator="equal">
      <formula>2</formula>
    </cfRule>
  </conditionalFormatting>
  <conditionalFormatting sqref="Y256">
    <cfRule type="cellIs" dxfId="993" priority="992" operator="equal">
      <formula>3</formula>
    </cfRule>
  </conditionalFormatting>
  <conditionalFormatting sqref="Y256">
    <cfRule type="beginsWith" dxfId="992" priority="987" operator="beginsWith" text="S">
      <formula>LEFT(Y256,LEN("S"))="S"</formula>
    </cfRule>
    <cfRule type="containsText" dxfId="991" priority="988" operator="containsText" text="D">
      <formula>NOT(ISERROR(SEARCH("D",Y256)))</formula>
    </cfRule>
    <cfRule type="cellIs" dxfId="990" priority="989" operator="equal">
      <formula>1</formula>
    </cfRule>
  </conditionalFormatting>
  <conditionalFormatting sqref="Y256">
    <cfRule type="expression" dxfId="989" priority="990">
      <formula>$E256="sob"</formula>
    </cfRule>
    <cfRule type="expression" dxfId="988" priority="991">
      <formula>$E256="nie"</formula>
    </cfRule>
  </conditionalFormatting>
  <conditionalFormatting sqref="Y256">
    <cfRule type="timePeriod" dxfId="987" priority="986" timePeriod="today">
      <formula>FLOOR(Y256,1)=TODAY()</formula>
    </cfRule>
  </conditionalFormatting>
  <conditionalFormatting sqref="Y256">
    <cfRule type="cellIs" dxfId="986" priority="985" operator="equal">
      <formula>2</formula>
    </cfRule>
  </conditionalFormatting>
  <conditionalFormatting sqref="Y256">
    <cfRule type="cellIs" dxfId="985" priority="984" operator="equal">
      <formula>3</formula>
    </cfRule>
  </conditionalFormatting>
  <conditionalFormatting sqref="Y255">
    <cfRule type="beginsWith" dxfId="984" priority="979" operator="beginsWith" text="S">
      <formula>LEFT(Y255,LEN("S"))="S"</formula>
    </cfRule>
    <cfRule type="containsText" dxfId="983" priority="980" operator="containsText" text="D">
      <formula>NOT(ISERROR(SEARCH("D",Y255)))</formula>
    </cfRule>
    <cfRule type="cellIs" dxfId="982" priority="981" operator="equal">
      <formula>1</formula>
    </cfRule>
  </conditionalFormatting>
  <conditionalFormatting sqref="Y255">
    <cfRule type="expression" dxfId="981" priority="982">
      <formula>$E255="sob"</formula>
    </cfRule>
    <cfRule type="expression" dxfId="980" priority="983">
      <formula>$E255="nie"</formula>
    </cfRule>
  </conditionalFormatting>
  <conditionalFormatting sqref="Y255">
    <cfRule type="timePeriod" dxfId="979" priority="978" timePeriod="today">
      <formula>FLOOR(Y255,1)=TODAY()</formula>
    </cfRule>
  </conditionalFormatting>
  <conditionalFormatting sqref="Y255">
    <cfRule type="cellIs" dxfId="978" priority="977" operator="equal">
      <formula>2</formula>
    </cfRule>
  </conditionalFormatting>
  <conditionalFormatting sqref="Y255">
    <cfRule type="cellIs" dxfId="977" priority="976" operator="equal">
      <formula>3</formula>
    </cfRule>
  </conditionalFormatting>
  <conditionalFormatting sqref="U255">
    <cfRule type="beginsWith" dxfId="976" priority="971" operator="beginsWith" text="S">
      <formula>LEFT(U255,LEN("S"))="S"</formula>
    </cfRule>
    <cfRule type="containsText" dxfId="975" priority="972" operator="containsText" text="D">
      <formula>NOT(ISERROR(SEARCH("D",U255)))</formula>
    </cfRule>
    <cfRule type="cellIs" dxfId="974" priority="973" operator="equal">
      <formula>1</formula>
    </cfRule>
  </conditionalFormatting>
  <conditionalFormatting sqref="U255">
    <cfRule type="expression" dxfId="973" priority="974">
      <formula>$E255="sob"</formula>
    </cfRule>
    <cfRule type="expression" dxfId="972" priority="975">
      <formula>$E255="nie"</formula>
    </cfRule>
  </conditionalFormatting>
  <conditionalFormatting sqref="U255">
    <cfRule type="timePeriod" dxfId="971" priority="970" timePeriod="today">
      <formula>FLOOR(U255,1)=TODAY()</formula>
    </cfRule>
  </conditionalFormatting>
  <conditionalFormatting sqref="U255">
    <cfRule type="cellIs" dxfId="970" priority="969" operator="equal">
      <formula>2</formula>
    </cfRule>
  </conditionalFormatting>
  <conditionalFormatting sqref="U255">
    <cfRule type="cellIs" dxfId="969" priority="968" operator="equal">
      <formula>3</formula>
    </cfRule>
  </conditionalFormatting>
  <conditionalFormatting sqref="Y253">
    <cfRule type="beginsWith" dxfId="968" priority="963" operator="beginsWith" text="S">
      <formula>LEFT(Y253,LEN("S"))="S"</formula>
    </cfRule>
    <cfRule type="containsText" dxfId="967" priority="964" operator="containsText" text="D">
      <formula>NOT(ISERROR(SEARCH("D",Y253)))</formula>
    </cfRule>
    <cfRule type="cellIs" dxfId="966" priority="965" operator="equal">
      <formula>1</formula>
    </cfRule>
  </conditionalFormatting>
  <conditionalFormatting sqref="Y253">
    <cfRule type="expression" dxfId="965" priority="966">
      <formula>$E253="sob"</formula>
    </cfRule>
    <cfRule type="expression" dxfId="964" priority="967">
      <formula>$E253="nie"</formula>
    </cfRule>
  </conditionalFormatting>
  <conditionalFormatting sqref="Y253">
    <cfRule type="timePeriod" dxfId="963" priority="962" timePeriod="today">
      <formula>FLOOR(Y253,1)=TODAY()</formula>
    </cfRule>
  </conditionalFormatting>
  <conditionalFormatting sqref="Y253">
    <cfRule type="cellIs" dxfId="962" priority="961" operator="equal">
      <formula>2</formula>
    </cfRule>
  </conditionalFormatting>
  <conditionalFormatting sqref="Y253">
    <cfRule type="cellIs" dxfId="961" priority="960" operator="equal">
      <formula>3</formula>
    </cfRule>
  </conditionalFormatting>
  <conditionalFormatting sqref="Y253">
    <cfRule type="beginsWith" dxfId="960" priority="955" operator="beginsWith" text="S">
      <formula>LEFT(Y253,LEN("S"))="S"</formula>
    </cfRule>
    <cfRule type="containsText" dxfId="959" priority="956" operator="containsText" text="D">
      <formula>NOT(ISERROR(SEARCH("D",Y253)))</formula>
    </cfRule>
    <cfRule type="cellIs" dxfId="958" priority="957" operator="equal">
      <formula>1</formula>
    </cfRule>
  </conditionalFormatting>
  <conditionalFormatting sqref="Y253">
    <cfRule type="expression" dxfId="957" priority="958">
      <formula>$E253="sob"</formula>
    </cfRule>
    <cfRule type="expression" dxfId="956" priority="959">
      <formula>$E253="nie"</formula>
    </cfRule>
  </conditionalFormatting>
  <conditionalFormatting sqref="Y253">
    <cfRule type="timePeriod" dxfId="955" priority="954" timePeriod="today">
      <formula>FLOOR(Y253,1)=TODAY()</formula>
    </cfRule>
  </conditionalFormatting>
  <conditionalFormatting sqref="Y253">
    <cfRule type="cellIs" dxfId="954" priority="953" operator="equal">
      <formula>2</formula>
    </cfRule>
  </conditionalFormatting>
  <conditionalFormatting sqref="Y253">
    <cfRule type="cellIs" dxfId="953" priority="952" operator="equal">
      <formula>3</formula>
    </cfRule>
  </conditionalFormatting>
  <conditionalFormatting sqref="Y254">
    <cfRule type="beginsWith" dxfId="952" priority="947" operator="beginsWith" text="S">
      <formula>LEFT(Y254,LEN("S"))="S"</formula>
    </cfRule>
    <cfRule type="containsText" dxfId="951" priority="948" operator="containsText" text="D">
      <formula>NOT(ISERROR(SEARCH("D",Y254)))</formula>
    </cfRule>
    <cfRule type="cellIs" dxfId="950" priority="949" operator="equal">
      <formula>1</formula>
    </cfRule>
  </conditionalFormatting>
  <conditionalFormatting sqref="Y254">
    <cfRule type="expression" dxfId="949" priority="950">
      <formula>$E254="sob"</formula>
    </cfRule>
    <cfRule type="expression" dxfId="948" priority="951">
      <formula>$E254="nie"</formula>
    </cfRule>
  </conditionalFormatting>
  <conditionalFormatting sqref="Y254">
    <cfRule type="timePeriod" dxfId="947" priority="946" timePeriod="today">
      <formula>FLOOR(Y254,1)=TODAY()</formula>
    </cfRule>
  </conditionalFormatting>
  <conditionalFormatting sqref="Y254">
    <cfRule type="cellIs" dxfId="946" priority="945" operator="equal">
      <formula>2</formula>
    </cfRule>
  </conditionalFormatting>
  <conditionalFormatting sqref="Y254">
    <cfRule type="cellIs" dxfId="945" priority="944" operator="equal">
      <formula>3</formula>
    </cfRule>
  </conditionalFormatting>
  <conditionalFormatting sqref="T252">
    <cfRule type="beginsWith" dxfId="944" priority="939" operator="beginsWith" text="S">
      <formula>LEFT(T252,LEN("S"))="S"</formula>
    </cfRule>
    <cfRule type="containsText" dxfId="943" priority="940" operator="containsText" text="D">
      <formula>NOT(ISERROR(SEARCH("D",T252)))</formula>
    </cfRule>
    <cfRule type="cellIs" dxfId="942" priority="941" operator="equal">
      <formula>1</formula>
    </cfRule>
  </conditionalFormatting>
  <conditionalFormatting sqref="T252">
    <cfRule type="expression" dxfId="941" priority="942">
      <formula>$E252="sob"</formula>
    </cfRule>
    <cfRule type="expression" dxfId="940" priority="943">
      <formula>$E252="nie"</formula>
    </cfRule>
  </conditionalFormatting>
  <conditionalFormatting sqref="T252">
    <cfRule type="timePeriod" dxfId="939" priority="938" timePeriod="today">
      <formula>FLOOR(T252,1)=TODAY()</formula>
    </cfRule>
  </conditionalFormatting>
  <conditionalFormatting sqref="T252">
    <cfRule type="cellIs" dxfId="938" priority="937" operator="equal">
      <formula>2</formula>
    </cfRule>
  </conditionalFormatting>
  <conditionalFormatting sqref="T252">
    <cfRule type="cellIs" dxfId="937" priority="936" operator="equal">
      <formula>3</formula>
    </cfRule>
  </conditionalFormatting>
  <conditionalFormatting sqref="T255">
    <cfRule type="beginsWith" dxfId="936" priority="931" operator="beginsWith" text="S">
      <formula>LEFT(T255,LEN("S"))="S"</formula>
    </cfRule>
    <cfRule type="containsText" dxfId="935" priority="932" operator="containsText" text="D">
      <formula>NOT(ISERROR(SEARCH("D",T255)))</formula>
    </cfRule>
    <cfRule type="cellIs" dxfId="934" priority="933" operator="equal">
      <formula>1</formula>
    </cfRule>
  </conditionalFormatting>
  <conditionalFormatting sqref="T255">
    <cfRule type="expression" dxfId="933" priority="934">
      <formula>$E255="sob"</formula>
    </cfRule>
    <cfRule type="expression" dxfId="932" priority="935">
      <formula>$E255="nie"</formula>
    </cfRule>
  </conditionalFormatting>
  <conditionalFormatting sqref="T255">
    <cfRule type="timePeriod" dxfId="931" priority="930" timePeriod="today">
      <formula>FLOOR(T255,1)=TODAY()</formula>
    </cfRule>
  </conditionalFormatting>
  <conditionalFormatting sqref="T255">
    <cfRule type="cellIs" dxfId="930" priority="929" operator="equal">
      <formula>2</formula>
    </cfRule>
  </conditionalFormatting>
  <conditionalFormatting sqref="T255">
    <cfRule type="cellIs" dxfId="929" priority="928" operator="equal">
      <formula>3</formula>
    </cfRule>
  </conditionalFormatting>
  <conditionalFormatting sqref="T253:T254">
    <cfRule type="beginsWith" dxfId="928" priority="923" operator="beginsWith" text="S">
      <formula>LEFT(T253,LEN("S"))="S"</formula>
    </cfRule>
    <cfRule type="containsText" dxfId="927" priority="924" operator="containsText" text="D">
      <formula>NOT(ISERROR(SEARCH("D",T253)))</formula>
    </cfRule>
    <cfRule type="cellIs" dxfId="926" priority="925" operator="equal">
      <formula>1</formula>
    </cfRule>
  </conditionalFormatting>
  <conditionalFormatting sqref="T253:T254">
    <cfRule type="expression" dxfId="925" priority="926">
      <formula>$E253="sob"</formula>
    </cfRule>
    <cfRule type="expression" dxfId="924" priority="927">
      <formula>$E253="nie"</formula>
    </cfRule>
  </conditionalFormatting>
  <conditionalFormatting sqref="T253:T254">
    <cfRule type="timePeriod" dxfId="923" priority="922" timePeriod="today">
      <formula>FLOOR(T253,1)=TODAY()</formula>
    </cfRule>
  </conditionalFormatting>
  <conditionalFormatting sqref="T253:T254">
    <cfRule type="cellIs" dxfId="922" priority="921" operator="equal">
      <formula>2</formula>
    </cfRule>
  </conditionalFormatting>
  <conditionalFormatting sqref="T253:T254">
    <cfRule type="cellIs" dxfId="921" priority="920" operator="equal">
      <formula>3</formula>
    </cfRule>
  </conditionalFormatting>
  <conditionalFormatting sqref="T256">
    <cfRule type="beginsWith" dxfId="920" priority="915" operator="beginsWith" text="S">
      <formula>LEFT(T256,LEN("S"))="S"</formula>
    </cfRule>
    <cfRule type="containsText" dxfId="919" priority="916" operator="containsText" text="D">
      <formula>NOT(ISERROR(SEARCH("D",T256)))</formula>
    </cfRule>
    <cfRule type="cellIs" dxfId="918" priority="917" operator="equal">
      <formula>1</formula>
    </cfRule>
  </conditionalFormatting>
  <conditionalFormatting sqref="T256">
    <cfRule type="expression" dxfId="917" priority="918">
      <formula>$E256="sob"</formula>
    </cfRule>
    <cfRule type="expression" dxfId="916" priority="919">
      <formula>$E256="nie"</formula>
    </cfRule>
  </conditionalFormatting>
  <conditionalFormatting sqref="T256">
    <cfRule type="timePeriod" dxfId="915" priority="914" timePeriod="today">
      <formula>FLOOR(T256,1)=TODAY()</formula>
    </cfRule>
  </conditionalFormatting>
  <conditionalFormatting sqref="T256">
    <cfRule type="cellIs" dxfId="914" priority="913" operator="equal">
      <formula>2</formula>
    </cfRule>
  </conditionalFormatting>
  <conditionalFormatting sqref="T256">
    <cfRule type="cellIs" dxfId="913" priority="912" operator="equal">
      <formula>3</formula>
    </cfRule>
  </conditionalFormatting>
  <conditionalFormatting sqref="U256">
    <cfRule type="beginsWith" dxfId="912" priority="907" operator="beginsWith" text="S">
      <formula>LEFT(U256,LEN("S"))="S"</formula>
    </cfRule>
    <cfRule type="containsText" dxfId="911" priority="908" operator="containsText" text="D">
      <formula>NOT(ISERROR(SEARCH("D",U256)))</formula>
    </cfRule>
    <cfRule type="cellIs" dxfId="910" priority="909" operator="equal">
      <formula>1</formula>
    </cfRule>
  </conditionalFormatting>
  <conditionalFormatting sqref="U256">
    <cfRule type="expression" dxfId="909" priority="910">
      <formula>$E256="sob"</formula>
    </cfRule>
    <cfRule type="expression" dxfId="908" priority="911">
      <formula>$E256="nie"</formula>
    </cfRule>
  </conditionalFormatting>
  <conditionalFormatting sqref="U256">
    <cfRule type="timePeriod" dxfId="907" priority="906" timePeriod="today">
      <formula>FLOOR(U256,1)=TODAY()</formula>
    </cfRule>
  </conditionalFormatting>
  <conditionalFormatting sqref="U256">
    <cfRule type="cellIs" dxfId="906" priority="905" operator="equal">
      <formula>2</formula>
    </cfRule>
  </conditionalFormatting>
  <conditionalFormatting sqref="U256">
    <cfRule type="cellIs" dxfId="905" priority="904" operator="equal">
      <formula>3</formula>
    </cfRule>
  </conditionalFormatting>
  <conditionalFormatting sqref="T259">
    <cfRule type="beginsWith" dxfId="904" priority="899" operator="beginsWith" text="S">
      <formula>LEFT(T259,LEN("S"))="S"</formula>
    </cfRule>
    <cfRule type="containsText" dxfId="903" priority="900" operator="containsText" text="D">
      <formula>NOT(ISERROR(SEARCH("D",T259)))</formula>
    </cfRule>
    <cfRule type="cellIs" dxfId="902" priority="901" operator="equal">
      <formula>1</formula>
    </cfRule>
  </conditionalFormatting>
  <conditionalFormatting sqref="T259">
    <cfRule type="expression" dxfId="901" priority="902">
      <formula>$E259="sob"</formula>
    </cfRule>
    <cfRule type="expression" dxfId="900" priority="903">
      <formula>$E259="nie"</formula>
    </cfRule>
  </conditionalFormatting>
  <conditionalFormatting sqref="T259">
    <cfRule type="timePeriod" dxfId="899" priority="898" timePeriod="today">
      <formula>FLOOR(T259,1)=TODAY()</formula>
    </cfRule>
  </conditionalFormatting>
  <conditionalFormatting sqref="T259">
    <cfRule type="cellIs" dxfId="898" priority="897" operator="equal">
      <formula>2</formula>
    </cfRule>
  </conditionalFormatting>
  <conditionalFormatting sqref="T259">
    <cfRule type="cellIs" dxfId="897" priority="896" operator="equal">
      <formula>3</formula>
    </cfRule>
  </conditionalFormatting>
  <conditionalFormatting sqref="T262">
    <cfRule type="beginsWith" dxfId="896" priority="891" operator="beginsWith" text="S">
      <formula>LEFT(T262,LEN("S"))="S"</formula>
    </cfRule>
    <cfRule type="containsText" dxfId="895" priority="892" operator="containsText" text="D">
      <formula>NOT(ISERROR(SEARCH("D",T262)))</formula>
    </cfRule>
    <cfRule type="cellIs" dxfId="894" priority="893" operator="equal">
      <formula>1</formula>
    </cfRule>
  </conditionalFormatting>
  <conditionalFormatting sqref="T262">
    <cfRule type="expression" dxfId="893" priority="894">
      <formula>$E262="sob"</formula>
    </cfRule>
    <cfRule type="expression" dxfId="892" priority="895">
      <formula>$E262="nie"</formula>
    </cfRule>
  </conditionalFormatting>
  <conditionalFormatting sqref="T262">
    <cfRule type="timePeriod" dxfId="891" priority="890" timePeriod="today">
      <formula>FLOOR(T262,1)=TODAY()</formula>
    </cfRule>
  </conditionalFormatting>
  <conditionalFormatting sqref="T262">
    <cfRule type="cellIs" dxfId="890" priority="889" operator="equal">
      <formula>2</formula>
    </cfRule>
  </conditionalFormatting>
  <conditionalFormatting sqref="T262">
    <cfRule type="cellIs" dxfId="889" priority="888" operator="equal">
      <formula>3</formula>
    </cfRule>
  </conditionalFormatting>
  <conditionalFormatting sqref="T260:T261">
    <cfRule type="beginsWith" dxfId="888" priority="883" operator="beginsWith" text="S">
      <formula>LEFT(T260,LEN("S"))="S"</formula>
    </cfRule>
    <cfRule type="containsText" dxfId="887" priority="884" operator="containsText" text="D">
      <formula>NOT(ISERROR(SEARCH("D",T260)))</formula>
    </cfRule>
    <cfRule type="cellIs" dxfId="886" priority="885" operator="equal">
      <formula>1</formula>
    </cfRule>
  </conditionalFormatting>
  <conditionalFormatting sqref="T260:T261">
    <cfRule type="expression" dxfId="885" priority="886">
      <formula>$E260="sob"</formula>
    </cfRule>
    <cfRule type="expression" dxfId="884" priority="887">
      <formula>$E260="nie"</formula>
    </cfRule>
  </conditionalFormatting>
  <conditionalFormatting sqref="T260:T261">
    <cfRule type="timePeriod" dxfId="883" priority="882" timePeriod="today">
      <formula>FLOOR(T260,1)=TODAY()</formula>
    </cfRule>
  </conditionalFormatting>
  <conditionalFormatting sqref="T260:T261">
    <cfRule type="cellIs" dxfId="882" priority="881" operator="equal">
      <formula>2</formula>
    </cfRule>
  </conditionalFormatting>
  <conditionalFormatting sqref="T260:T261">
    <cfRule type="cellIs" dxfId="881" priority="880" operator="equal">
      <formula>3</formula>
    </cfRule>
  </conditionalFormatting>
  <conditionalFormatting sqref="T263">
    <cfRule type="beginsWith" dxfId="880" priority="875" operator="beginsWith" text="S">
      <formula>LEFT(T263,LEN("S"))="S"</formula>
    </cfRule>
    <cfRule type="containsText" dxfId="879" priority="876" operator="containsText" text="D">
      <formula>NOT(ISERROR(SEARCH("D",T263)))</formula>
    </cfRule>
    <cfRule type="cellIs" dxfId="878" priority="877" operator="equal">
      <formula>1</formula>
    </cfRule>
  </conditionalFormatting>
  <conditionalFormatting sqref="T263">
    <cfRule type="expression" dxfId="877" priority="878">
      <formula>$E263="sob"</formula>
    </cfRule>
    <cfRule type="expression" dxfId="876" priority="879">
      <formula>$E263="nie"</formula>
    </cfRule>
  </conditionalFormatting>
  <conditionalFormatting sqref="T263">
    <cfRule type="timePeriod" dxfId="875" priority="874" timePeriod="today">
      <formula>FLOOR(T263,1)=TODAY()</formula>
    </cfRule>
  </conditionalFormatting>
  <conditionalFormatting sqref="T263">
    <cfRule type="cellIs" dxfId="874" priority="873" operator="equal">
      <formula>2</formula>
    </cfRule>
  </conditionalFormatting>
  <conditionalFormatting sqref="T263">
    <cfRule type="cellIs" dxfId="873" priority="872" operator="equal">
      <formula>3</formula>
    </cfRule>
  </conditionalFormatting>
  <conditionalFormatting sqref="Y259:Y261">
    <cfRule type="beginsWith" dxfId="872" priority="867" operator="beginsWith" text="S">
      <formula>LEFT(Y259,LEN("S"))="S"</formula>
    </cfRule>
    <cfRule type="containsText" dxfId="871" priority="868" operator="containsText" text="D">
      <formula>NOT(ISERROR(SEARCH("D",Y259)))</formula>
    </cfRule>
    <cfRule type="cellIs" dxfId="870" priority="869" operator="equal">
      <formula>1</formula>
    </cfRule>
  </conditionalFormatting>
  <conditionalFormatting sqref="Y259:Y261">
    <cfRule type="expression" dxfId="869" priority="870">
      <formula>$E259="sob"</formula>
    </cfRule>
    <cfRule type="expression" dxfId="868" priority="871">
      <formula>$E259="nie"</formula>
    </cfRule>
  </conditionalFormatting>
  <conditionalFormatting sqref="Y259:Y261">
    <cfRule type="timePeriod" dxfId="867" priority="866" timePeriod="today">
      <formula>FLOOR(Y259,1)=TODAY()</formula>
    </cfRule>
  </conditionalFormatting>
  <conditionalFormatting sqref="Y259:Y261">
    <cfRule type="cellIs" dxfId="866" priority="865" operator="equal">
      <formula>2</formula>
    </cfRule>
  </conditionalFormatting>
  <conditionalFormatting sqref="Y259:Y261">
    <cfRule type="cellIs" dxfId="865" priority="864" operator="equal">
      <formula>3</formula>
    </cfRule>
  </conditionalFormatting>
  <conditionalFormatting sqref="Y262">
    <cfRule type="beginsWith" dxfId="864" priority="859" operator="beginsWith" text="S">
      <formula>LEFT(Y262,LEN("S"))="S"</formula>
    </cfRule>
    <cfRule type="containsText" dxfId="863" priority="860" operator="containsText" text="D">
      <formula>NOT(ISERROR(SEARCH("D",Y262)))</formula>
    </cfRule>
    <cfRule type="cellIs" dxfId="862" priority="861" operator="equal">
      <formula>1</formula>
    </cfRule>
  </conditionalFormatting>
  <conditionalFormatting sqref="Y262">
    <cfRule type="expression" dxfId="861" priority="862">
      <formula>$E262="sob"</formula>
    </cfRule>
    <cfRule type="expression" dxfId="860" priority="863">
      <formula>$E262="nie"</formula>
    </cfRule>
  </conditionalFormatting>
  <conditionalFormatting sqref="Y262">
    <cfRule type="timePeriod" dxfId="859" priority="858" timePeriod="today">
      <formula>FLOOR(Y262,1)=TODAY()</formula>
    </cfRule>
  </conditionalFormatting>
  <conditionalFormatting sqref="Y262">
    <cfRule type="cellIs" dxfId="858" priority="857" operator="equal">
      <formula>2</formula>
    </cfRule>
  </conditionalFormatting>
  <conditionalFormatting sqref="Y262">
    <cfRule type="cellIs" dxfId="857" priority="856" operator="equal">
      <formula>3</formula>
    </cfRule>
  </conditionalFormatting>
  <conditionalFormatting sqref="Y263">
    <cfRule type="beginsWith" dxfId="856" priority="851" operator="beginsWith" text="S">
      <formula>LEFT(Y263,LEN("S"))="S"</formula>
    </cfRule>
    <cfRule type="containsText" dxfId="855" priority="852" operator="containsText" text="D">
      <formula>NOT(ISERROR(SEARCH("D",Y263)))</formula>
    </cfRule>
    <cfRule type="cellIs" dxfId="854" priority="853" operator="equal">
      <formula>1</formula>
    </cfRule>
  </conditionalFormatting>
  <conditionalFormatting sqref="Y263">
    <cfRule type="expression" dxfId="853" priority="854">
      <formula>$E263="sob"</formula>
    </cfRule>
    <cfRule type="expression" dxfId="852" priority="855">
      <formula>$E263="nie"</formula>
    </cfRule>
  </conditionalFormatting>
  <conditionalFormatting sqref="Y263">
    <cfRule type="timePeriod" dxfId="851" priority="850" timePeriod="today">
      <formula>FLOOR(Y263,1)=TODAY()</formula>
    </cfRule>
  </conditionalFormatting>
  <conditionalFormatting sqref="Y263">
    <cfRule type="cellIs" dxfId="850" priority="849" operator="equal">
      <formula>2</formula>
    </cfRule>
  </conditionalFormatting>
  <conditionalFormatting sqref="Y263">
    <cfRule type="cellIs" dxfId="849" priority="848" operator="equal">
      <formula>3</formula>
    </cfRule>
  </conditionalFormatting>
  <conditionalFormatting sqref="T266">
    <cfRule type="beginsWith" dxfId="848" priority="843" operator="beginsWith" text="S">
      <formula>LEFT(T266,LEN("S"))="S"</formula>
    </cfRule>
    <cfRule type="containsText" dxfId="847" priority="844" operator="containsText" text="D">
      <formula>NOT(ISERROR(SEARCH("D",T266)))</formula>
    </cfRule>
    <cfRule type="cellIs" dxfId="846" priority="845" operator="equal">
      <formula>1</formula>
    </cfRule>
  </conditionalFormatting>
  <conditionalFormatting sqref="T266">
    <cfRule type="expression" dxfId="845" priority="846">
      <formula>$E266="sob"</formula>
    </cfRule>
    <cfRule type="expression" dxfId="844" priority="847">
      <formula>$E266="nie"</formula>
    </cfRule>
  </conditionalFormatting>
  <conditionalFormatting sqref="T266">
    <cfRule type="timePeriod" dxfId="843" priority="842" timePeriod="today">
      <formula>FLOOR(T266,1)=TODAY()</formula>
    </cfRule>
  </conditionalFormatting>
  <conditionalFormatting sqref="T266">
    <cfRule type="cellIs" dxfId="842" priority="841" operator="equal">
      <formula>2</formula>
    </cfRule>
  </conditionalFormatting>
  <conditionalFormatting sqref="T266">
    <cfRule type="cellIs" dxfId="841" priority="840" operator="equal">
      <formula>3</formula>
    </cfRule>
  </conditionalFormatting>
  <conditionalFormatting sqref="T269">
    <cfRule type="beginsWith" dxfId="840" priority="835" operator="beginsWith" text="S">
      <formula>LEFT(T269,LEN("S"))="S"</formula>
    </cfRule>
    <cfRule type="containsText" dxfId="839" priority="836" operator="containsText" text="D">
      <formula>NOT(ISERROR(SEARCH("D",T269)))</formula>
    </cfRule>
    <cfRule type="cellIs" dxfId="838" priority="837" operator="equal">
      <formula>1</formula>
    </cfRule>
  </conditionalFormatting>
  <conditionalFormatting sqref="T269">
    <cfRule type="expression" dxfId="837" priority="838">
      <formula>$E269="sob"</formula>
    </cfRule>
    <cfRule type="expression" dxfId="836" priority="839">
      <formula>$E269="nie"</formula>
    </cfRule>
  </conditionalFormatting>
  <conditionalFormatting sqref="T269">
    <cfRule type="timePeriod" dxfId="835" priority="834" timePeriod="today">
      <formula>FLOOR(T269,1)=TODAY()</formula>
    </cfRule>
  </conditionalFormatting>
  <conditionalFormatting sqref="T269">
    <cfRule type="cellIs" dxfId="834" priority="833" operator="equal">
      <formula>2</formula>
    </cfRule>
  </conditionalFormatting>
  <conditionalFormatting sqref="T269">
    <cfRule type="cellIs" dxfId="833" priority="832" operator="equal">
      <formula>3</formula>
    </cfRule>
  </conditionalFormatting>
  <conditionalFormatting sqref="T267:T268">
    <cfRule type="beginsWith" dxfId="832" priority="827" operator="beginsWith" text="S">
      <formula>LEFT(T267,LEN("S"))="S"</formula>
    </cfRule>
    <cfRule type="containsText" dxfId="831" priority="828" operator="containsText" text="D">
      <formula>NOT(ISERROR(SEARCH("D",T267)))</formula>
    </cfRule>
    <cfRule type="cellIs" dxfId="830" priority="829" operator="equal">
      <formula>1</formula>
    </cfRule>
  </conditionalFormatting>
  <conditionalFormatting sqref="T267:T268">
    <cfRule type="expression" dxfId="829" priority="830">
      <formula>$E267="sob"</formula>
    </cfRule>
    <cfRule type="expression" dxfId="828" priority="831">
      <formula>$E267="nie"</formula>
    </cfRule>
  </conditionalFormatting>
  <conditionalFormatting sqref="T267:T268">
    <cfRule type="timePeriod" dxfId="827" priority="826" timePeriod="today">
      <formula>FLOOR(T267,1)=TODAY()</formula>
    </cfRule>
  </conditionalFormatting>
  <conditionalFormatting sqref="T267:T268">
    <cfRule type="cellIs" dxfId="826" priority="825" operator="equal">
      <formula>2</formula>
    </cfRule>
  </conditionalFormatting>
  <conditionalFormatting sqref="T267:T268">
    <cfRule type="cellIs" dxfId="825" priority="824" operator="equal">
      <formula>3</formula>
    </cfRule>
  </conditionalFormatting>
  <conditionalFormatting sqref="T270">
    <cfRule type="beginsWith" dxfId="824" priority="819" operator="beginsWith" text="S">
      <formula>LEFT(T270,LEN("S"))="S"</formula>
    </cfRule>
    <cfRule type="containsText" dxfId="823" priority="820" operator="containsText" text="D">
      <formula>NOT(ISERROR(SEARCH("D",T270)))</formula>
    </cfRule>
    <cfRule type="cellIs" dxfId="822" priority="821" operator="equal">
      <formula>1</formula>
    </cfRule>
  </conditionalFormatting>
  <conditionalFormatting sqref="T270">
    <cfRule type="expression" dxfId="821" priority="822">
      <formula>$E270="sob"</formula>
    </cfRule>
    <cfRule type="expression" dxfId="820" priority="823">
      <formula>$E270="nie"</formula>
    </cfRule>
  </conditionalFormatting>
  <conditionalFormatting sqref="T270">
    <cfRule type="timePeriod" dxfId="819" priority="818" timePeriod="today">
      <formula>FLOOR(T270,1)=TODAY()</formula>
    </cfRule>
  </conditionalFormatting>
  <conditionalFormatting sqref="T270">
    <cfRule type="cellIs" dxfId="818" priority="817" operator="equal">
      <formula>2</formula>
    </cfRule>
  </conditionalFormatting>
  <conditionalFormatting sqref="T270">
    <cfRule type="cellIs" dxfId="817" priority="816" operator="equal">
      <formula>3</formula>
    </cfRule>
  </conditionalFormatting>
  <conditionalFormatting sqref="T273">
    <cfRule type="beginsWith" dxfId="816" priority="811" operator="beginsWith" text="S">
      <formula>LEFT(T273,LEN("S"))="S"</formula>
    </cfRule>
    <cfRule type="containsText" dxfId="815" priority="812" operator="containsText" text="D">
      <formula>NOT(ISERROR(SEARCH("D",T273)))</formula>
    </cfRule>
    <cfRule type="cellIs" dxfId="814" priority="813" operator="equal">
      <formula>1</formula>
    </cfRule>
  </conditionalFormatting>
  <conditionalFormatting sqref="T273">
    <cfRule type="expression" dxfId="813" priority="814">
      <formula>$E273="sob"</formula>
    </cfRule>
    <cfRule type="expression" dxfId="812" priority="815">
      <formula>$E273="nie"</formula>
    </cfRule>
  </conditionalFormatting>
  <conditionalFormatting sqref="T273">
    <cfRule type="timePeriod" dxfId="811" priority="810" timePeriod="today">
      <formula>FLOOR(T273,1)=TODAY()</formula>
    </cfRule>
  </conditionalFormatting>
  <conditionalFormatting sqref="T273">
    <cfRule type="cellIs" dxfId="810" priority="809" operator="equal">
      <formula>2</formula>
    </cfRule>
  </conditionalFormatting>
  <conditionalFormatting sqref="T273">
    <cfRule type="cellIs" dxfId="809" priority="808" operator="equal">
      <formula>3</formula>
    </cfRule>
  </conditionalFormatting>
  <conditionalFormatting sqref="T275">
    <cfRule type="beginsWith" dxfId="808" priority="803" operator="beginsWith" text="S">
      <formula>LEFT(T275,LEN("S"))="S"</formula>
    </cfRule>
    <cfRule type="containsText" dxfId="807" priority="804" operator="containsText" text="D">
      <formula>NOT(ISERROR(SEARCH("D",T275)))</formula>
    </cfRule>
    <cfRule type="cellIs" dxfId="806" priority="805" operator="equal">
      <formula>1</formula>
    </cfRule>
  </conditionalFormatting>
  <conditionalFormatting sqref="T275">
    <cfRule type="expression" dxfId="805" priority="806">
      <formula>$E275="sob"</formula>
    </cfRule>
    <cfRule type="expression" dxfId="804" priority="807">
      <formula>$E275="nie"</formula>
    </cfRule>
  </conditionalFormatting>
  <conditionalFormatting sqref="T275">
    <cfRule type="timePeriod" dxfId="803" priority="802" timePeriod="today">
      <formula>FLOOR(T275,1)=TODAY()</formula>
    </cfRule>
  </conditionalFormatting>
  <conditionalFormatting sqref="T275">
    <cfRule type="cellIs" dxfId="802" priority="801" operator="equal">
      <formula>2</formula>
    </cfRule>
  </conditionalFormatting>
  <conditionalFormatting sqref="T275">
    <cfRule type="cellIs" dxfId="801" priority="800" operator="equal">
      <formula>3</formula>
    </cfRule>
  </conditionalFormatting>
  <conditionalFormatting sqref="T277">
    <cfRule type="beginsWith" dxfId="800" priority="795" operator="beginsWith" text="S">
      <formula>LEFT(T277,LEN("S"))="S"</formula>
    </cfRule>
    <cfRule type="containsText" dxfId="799" priority="796" operator="containsText" text="D">
      <formula>NOT(ISERROR(SEARCH("D",T277)))</formula>
    </cfRule>
    <cfRule type="cellIs" dxfId="798" priority="797" operator="equal">
      <formula>1</formula>
    </cfRule>
  </conditionalFormatting>
  <conditionalFormatting sqref="T277">
    <cfRule type="expression" dxfId="797" priority="798">
      <formula>$E277="sob"</formula>
    </cfRule>
    <cfRule type="expression" dxfId="796" priority="799">
      <formula>$E277="nie"</formula>
    </cfRule>
  </conditionalFormatting>
  <conditionalFormatting sqref="T277">
    <cfRule type="timePeriod" dxfId="795" priority="794" timePeriod="today">
      <formula>FLOOR(T277,1)=TODAY()</formula>
    </cfRule>
  </conditionalFormatting>
  <conditionalFormatting sqref="T277">
    <cfRule type="cellIs" dxfId="794" priority="793" operator="equal">
      <formula>2</formula>
    </cfRule>
  </conditionalFormatting>
  <conditionalFormatting sqref="T277">
    <cfRule type="cellIs" dxfId="793" priority="792" operator="equal">
      <formula>3</formula>
    </cfRule>
  </conditionalFormatting>
  <conditionalFormatting sqref="U274">
    <cfRule type="beginsWith" dxfId="792" priority="787" operator="beginsWith" text="S">
      <formula>LEFT(U274,LEN("S"))="S"</formula>
    </cfRule>
    <cfRule type="containsText" dxfId="791" priority="788" operator="containsText" text="D">
      <formula>NOT(ISERROR(SEARCH("D",U274)))</formula>
    </cfRule>
    <cfRule type="cellIs" dxfId="790" priority="789" operator="equal">
      <formula>1</formula>
    </cfRule>
  </conditionalFormatting>
  <conditionalFormatting sqref="U274">
    <cfRule type="expression" dxfId="789" priority="790">
      <formula>$E274="sob"</formula>
    </cfRule>
    <cfRule type="expression" dxfId="788" priority="791">
      <formula>$E274="nie"</formula>
    </cfRule>
  </conditionalFormatting>
  <conditionalFormatting sqref="U274">
    <cfRule type="timePeriod" dxfId="787" priority="786" timePeriod="today">
      <formula>FLOOR(U274,1)=TODAY()</formula>
    </cfRule>
  </conditionalFormatting>
  <conditionalFormatting sqref="U274">
    <cfRule type="cellIs" dxfId="786" priority="785" operator="equal">
      <formula>2</formula>
    </cfRule>
  </conditionalFormatting>
  <conditionalFormatting sqref="U274">
    <cfRule type="cellIs" dxfId="785" priority="784" operator="equal">
      <formula>3</formula>
    </cfRule>
  </conditionalFormatting>
  <conditionalFormatting sqref="U275">
    <cfRule type="beginsWith" dxfId="784" priority="779" operator="beginsWith" text="S">
      <formula>LEFT(U275,LEN("S"))="S"</formula>
    </cfRule>
    <cfRule type="containsText" dxfId="783" priority="780" operator="containsText" text="D">
      <formula>NOT(ISERROR(SEARCH("D",U275)))</formula>
    </cfRule>
    <cfRule type="cellIs" dxfId="782" priority="781" operator="equal">
      <formula>1</formula>
    </cfRule>
  </conditionalFormatting>
  <conditionalFormatting sqref="U275">
    <cfRule type="expression" dxfId="781" priority="782">
      <formula>$E275="sob"</formula>
    </cfRule>
    <cfRule type="expression" dxfId="780" priority="783">
      <formula>$E275="nie"</formula>
    </cfRule>
  </conditionalFormatting>
  <conditionalFormatting sqref="U275">
    <cfRule type="timePeriod" dxfId="779" priority="778" timePeriod="today">
      <formula>FLOOR(U275,1)=TODAY()</formula>
    </cfRule>
  </conditionalFormatting>
  <conditionalFormatting sqref="U275">
    <cfRule type="cellIs" dxfId="778" priority="777" operator="equal">
      <formula>2</formula>
    </cfRule>
  </conditionalFormatting>
  <conditionalFormatting sqref="U275">
    <cfRule type="cellIs" dxfId="777" priority="776" operator="equal">
      <formula>3</formula>
    </cfRule>
  </conditionalFormatting>
  <conditionalFormatting sqref="Y275">
    <cfRule type="beginsWith" dxfId="776" priority="771" operator="beginsWith" text="S">
      <formula>LEFT(Y275,LEN("S"))="S"</formula>
    </cfRule>
    <cfRule type="containsText" dxfId="775" priority="772" operator="containsText" text="D">
      <formula>NOT(ISERROR(SEARCH("D",Y275)))</formula>
    </cfRule>
    <cfRule type="cellIs" dxfId="774" priority="773" operator="equal">
      <formula>1</formula>
    </cfRule>
  </conditionalFormatting>
  <conditionalFormatting sqref="Y275">
    <cfRule type="expression" dxfId="773" priority="774">
      <formula>$E275="sob"</formula>
    </cfRule>
    <cfRule type="expression" dxfId="772" priority="775">
      <formula>$E275="nie"</formula>
    </cfRule>
  </conditionalFormatting>
  <conditionalFormatting sqref="Y275">
    <cfRule type="timePeriod" dxfId="771" priority="770" timePeriod="today">
      <formula>FLOOR(Y275,1)=TODAY()</formula>
    </cfRule>
  </conditionalFormatting>
  <conditionalFormatting sqref="Y275">
    <cfRule type="cellIs" dxfId="770" priority="769" operator="equal">
      <formula>2</formula>
    </cfRule>
  </conditionalFormatting>
  <conditionalFormatting sqref="Y275">
    <cfRule type="cellIs" dxfId="769" priority="768" operator="equal">
      <formula>3</formula>
    </cfRule>
  </conditionalFormatting>
  <conditionalFormatting sqref="Y276">
    <cfRule type="beginsWith" dxfId="768" priority="763" operator="beginsWith" text="S">
      <formula>LEFT(Y276,LEN("S"))="S"</formula>
    </cfRule>
    <cfRule type="containsText" dxfId="767" priority="764" operator="containsText" text="D">
      <formula>NOT(ISERROR(SEARCH("D",Y276)))</formula>
    </cfRule>
    <cfRule type="cellIs" dxfId="766" priority="765" operator="equal">
      <formula>1</formula>
    </cfRule>
  </conditionalFormatting>
  <conditionalFormatting sqref="Y276">
    <cfRule type="expression" dxfId="765" priority="766">
      <formula>$E276="sob"</formula>
    </cfRule>
    <cfRule type="expression" dxfId="764" priority="767">
      <formula>$E276="nie"</formula>
    </cfRule>
  </conditionalFormatting>
  <conditionalFormatting sqref="Y276">
    <cfRule type="timePeriod" dxfId="763" priority="762" timePeriod="today">
      <formula>FLOOR(Y276,1)=TODAY()</formula>
    </cfRule>
  </conditionalFormatting>
  <conditionalFormatting sqref="Y276">
    <cfRule type="cellIs" dxfId="762" priority="761" operator="equal">
      <formula>2</formula>
    </cfRule>
  </conditionalFormatting>
  <conditionalFormatting sqref="Y276">
    <cfRule type="cellIs" dxfId="761" priority="760" operator="equal">
      <formula>3</formula>
    </cfRule>
  </conditionalFormatting>
  <conditionalFormatting sqref="Y277">
    <cfRule type="beginsWith" dxfId="760" priority="755" operator="beginsWith" text="S">
      <formula>LEFT(Y277,LEN("S"))="S"</formula>
    </cfRule>
    <cfRule type="containsText" dxfId="759" priority="756" operator="containsText" text="D">
      <formula>NOT(ISERROR(SEARCH("D",Y277)))</formula>
    </cfRule>
    <cfRule type="cellIs" dxfId="758" priority="757" operator="equal">
      <formula>1</formula>
    </cfRule>
  </conditionalFormatting>
  <conditionalFormatting sqref="Y277">
    <cfRule type="expression" dxfId="757" priority="758">
      <formula>$E277="sob"</formula>
    </cfRule>
    <cfRule type="expression" dxfId="756" priority="759">
      <formula>$E277="nie"</formula>
    </cfRule>
  </conditionalFormatting>
  <conditionalFormatting sqref="Y277">
    <cfRule type="timePeriod" dxfId="755" priority="754" timePeriod="today">
      <formula>FLOOR(Y277,1)=TODAY()</formula>
    </cfRule>
  </conditionalFormatting>
  <conditionalFormatting sqref="Y277">
    <cfRule type="cellIs" dxfId="754" priority="753" operator="equal">
      <formula>2</formula>
    </cfRule>
  </conditionalFormatting>
  <conditionalFormatting sqref="Y277">
    <cfRule type="cellIs" dxfId="753" priority="752" operator="equal">
      <formula>3</formula>
    </cfRule>
  </conditionalFormatting>
  <conditionalFormatting sqref="T274">
    <cfRule type="beginsWith" dxfId="752" priority="747" operator="beginsWith" text="S">
      <formula>LEFT(T274,LEN("S"))="S"</formula>
    </cfRule>
    <cfRule type="containsText" dxfId="751" priority="748" operator="containsText" text="D">
      <formula>NOT(ISERROR(SEARCH("D",T274)))</formula>
    </cfRule>
    <cfRule type="cellIs" dxfId="750" priority="749" operator="equal">
      <formula>1</formula>
    </cfRule>
  </conditionalFormatting>
  <conditionalFormatting sqref="T274">
    <cfRule type="expression" dxfId="749" priority="750">
      <formula>$E274="sob"</formula>
    </cfRule>
    <cfRule type="expression" dxfId="748" priority="751">
      <formula>$E274="nie"</formula>
    </cfRule>
  </conditionalFormatting>
  <conditionalFormatting sqref="T274">
    <cfRule type="timePeriod" dxfId="747" priority="746" timePeriod="today">
      <formula>FLOOR(T274,1)=TODAY()</formula>
    </cfRule>
  </conditionalFormatting>
  <conditionalFormatting sqref="T274">
    <cfRule type="cellIs" dxfId="746" priority="745" operator="equal">
      <formula>2</formula>
    </cfRule>
  </conditionalFormatting>
  <conditionalFormatting sqref="T274">
    <cfRule type="cellIs" dxfId="745" priority="744" operator="equal">
      <formula>3</formula>
    </cfRule>
  </conditionalFormatting>
  <conditionalFormatting sqref="T276">
    <cfRule type="beginsWith" dxfId="744" priority="739" operator="beginsWith" text="S">
      <formula>LEFT(T276,LEN("S"))="S"</formula>
    </cfRule>
    <cfRule type="containsText" dxfId="743" priority="740" operator="containsText" text="D">
      <formula>NOT(ISERROR(SEARCH("D",T276)))</formula>
    </cfRule>
    <cfRule type="cellIs" dxfId="742" priority="741" operator="equal">
      <formula>1</formula>
    </cfRule>
  </conditionalFormatting>
  <conditionalFormatting sqref="T276">
    <cfRule type="expression" dxfId="741" priority="742">
      <formula>$E276="sob"</formula>
    </cfRule>
    <cfRule type="expression" dxfId="740" priority="743">
      <formula>$E276="nie"</formula>
    </cfRule>
  </conditionalFormatting>
  <conditionalFormatting sqref="T276">
    <cfRule type="timePeriod" dxfId="739" priority="738" timePeriod="today">
      <formula>FLOOR(T276,1)=TODAY()</formula>
    </cfRule>
  </conditionalFormatting>
  <conditionalFormatting sqref="T276">
    <cfRule type="cellIs" dxfId="738" priority="737" operator="equal">
      <formula>2</formula>
    </cfRule>
  </conditionalFormatting>
  <conditionalFormatting sqref="T276">
    <cfRule type="cellIs" dxfId="737" priority="736" operator="equal">
      <formula>3</formula>
    </cfRule>
  </conditionalFormatting>
  <conditionalFormatting sqref="Y280">
    <cfRule type="beginsWith" dxfId="736" priority="731" operator="beginsWith" text="S">
      <formula>LEFT(Y280,LEN("S"))="S"</formula>
    </cfRule>
    <cfRule type="containsText" dxfId="735" priority="732" operator="containsText" text="D">
      <formula>NOT(ISERROR(SEARCH("D",Y280)))</formula>
    </cfRule>
    <cfRule type="cellIs" dxfId="734" priority="733" operator="equal">
      <formula>1</formula>
    </cfRule>
  </conditionalFormatting>
  <conditionalFormatting sqref="Y280">
    <cfRule type="expression" dxfId="733" priority="734">
      <formula>$E280="sob"</formula>
    </cfRule>
    <cfRule type="expression" dxfId="732" priority="735">
      <formula>$E280="nie"</formula>
    </cfRule>
  </conditionalFormatting>
  <conditionalFormatting sqref="Y280">
    <cfRule type="timePeriod" dxfId="731" priority="730" timePeriod="today">
      <formula>FLOOR(Y280,1)=TODAY()</formula>
    </cfRule>
  </conditionalFormatting>
  <conditionalFormatting sqref="Y280">
    <cfRule type="cellIs" dxfId="730" priority="729" operator="equal">
      <formula>2</formula>
    </cfRule>
  </conditionalFormatting>
  <conditionalFormatting sqref="Y280">
    <cfRule type="cellIs" dxfId="729" priority="728" operator="equal">
      <formula>3</formula>
    </cfRule>
  </conditionalFormatting>
  <conditionalFormatting sqref="Y281">
    <cfRule type="beginsWith" dxfId="728" priority="723" operator="beginsWith" text="S">
      <formula>LEFT(Y281,LEN("S"))="S"</formula>
    </cfRule>
    <cfRule type="containsText" dxfId="727" priority="724" operator="containsText" text="D">
      <formula>NOT(ISERROR(SEARCH("D",Y281)))</formula>
    </cfRule>
    <cfRule type="cellIs" dxfId="726" priority="725" operator="equal">
      <formula>1</formula>
    </cfRule>
  </conditionalFormatting>
  <conditionalFormatting sqref="Y281">
    <cfRule type="expression" dxfId="725" priority="726">
      <formula>$E281="sob"</formula>
    </cfRule>
    <cfRule type="expression" dxfId="724" priority="727">
      <formula>$E281="nie"</formula>
    </cfRule>
  </conditionalFormatting>
  <conditionalFormatting sqref="Y281">
    <cfRule type="timePeriod" dxfId="723" priority="722" timePeriod="today">
      <formula>FLOOR(Y281,1)=TODAY()</formula>
    </cfRule>
  </conditionalFormatting>
  <conditionalFormatting sqref="Y281">
    <cfRule type="cellIs" dxfId="722" priority="721" operator="equal">
      <formula>2</formula>
    </cfRule>
  </conditionalFormatting>
  <conditionalFormatting sqref="Y281">
    <cfRule type="cellIs" dxfId="721" priority="720" operator="equal">
      <formula>3</formula>
    </cfRule>
  </conditionalFormatting>
  <conditionalFormatting sqref="Y282">
    <cfRule type="beginsWith" dxfId="720" priority="715" operator="beginsWith" text="S">
      <formula>LEFT(Y282,LEN("S"))="S"</formula>
    </cfRule>
    <cfRule type="containsText" dxfId="719" priority="716" operator="containsText" text="D">
      <formula>NOT(ISERROR(SEARCH("D",Y282)))</formula>
    </cfRule>
    <cfRule type="cellIs" dxfId="718" priority="717" operator="equal">
      <formula>1</formula>
    </cfRule>
  </conditionalFormatting>
  <conditionalFormatting sqref="Y282">
    <cfRule type="expression" dxfId="717" priority="718">
      <formula>$E282="sob"</formula>
    </cfRule>
    <cfRule type="expression" dxfId="716" priority="719">
      <formula>$E282="nie"</formula>
    </cfRule>
  </conditionalFormatting>
  <conditionalFormatting sqref="Y282">
    <cfRule type="timePeriod" dxfId="715" priority="714" timePeriod="today">
      <formula>FLOOR(Y282,1)=TODAY()</formula>
    </cfRule>
  </conditionalFormatting>
  <conditionalFormatting sqref="Y282">
    <cfRule type="cellIs" dxfId="714" priority="713" operator="equal">
      <formula>2</formula>
    </cfRule>
  </conditionalFormatting>
  <conditionalFormatting sqref="Y282">
    <cfRule type="cellIs" dxfId="713" priority="712" operator="equal">
      <formula>3</formula>
    </cfRule>
  </conditionalFormatting>
  <conditionalFormatting sqref="Y283">
    <cfRule type="beginsWith" dxfId="712" priority="707" operator="beginsWith" text="S">
      <formula>LEFT(Y283,LEN("S"))="S"</formula>
    </cfRule>
    <cfRule type="containsText" dxfId="711" priority="708" operator="containsText" text="D">
      <formula>NOT(ISERROR(SEARCH("D",Y283)))</formula>
    </cfRule>
    <cfRule type="cellIs" dxfId="710" priority="709" operator="equal">
      <formula>1</formula>
    </cfRule>
  </conditionalFormatting>
  <conditionalFormatting sqref="Y283">
    <cfRule type="expression" dxfId="709" priority="710">
      <formula>$E283="sob"</formula>
    </cfRule>
    <cfRule type="expression" dxfId="708" priority="711">
      <formula>$E283="nie"</formula>
    </cfRule>
  </conditionalFormatting>
  <conditionalFormatting sqref="Y283">
    <cfRule type="timePeriod" dxfId="707" priority="706" timePeriod="today">
      <formula>FLOOR(Y283,1)=TODAY()</formula>
    </cfRule>
  </conditionalFormatting>
  <conditionalFormatting sqref="Y283">
    <cfRule type="cellIs" dxfId="706" priority="705" operator="equal">
      <formula>2</formula>
    </cfRule>
  </conditionalFormatting>
  <conditionalFormatting sqref="Y283">
    <cfRule type="cellIs" dxfId="705" priority="704" operator="equal">
      <formula>3</formula>
    </cfRule>
  </conditionalFormatting>
  <conditionalFormatting sqref="Y284">
    <cfRule type="beginsWith" dxfId="704" priority="699" operator="beginsWith" text="S">
      <formula>LEFT(Y284,LEN("S"))="S"</formula>
    </cfRule>
    <cfRule type="containsText" dxfId="703" priority="700" operator="containsText" text="D">
      <formula>NOT(ISERROR(SEARCH("D",Y284)))</formula>
    </cfRule>
    <cfRule type="cellIs" dxfId="702" priority="701" operator="equal">
      <formula>1</formula>
    </cfRule>
  </conditionalFormatting>
  <conditionalFormatting sqref="Y284">
    <cfRule type="expression" dxfId="701" priority="702">
      <formula>$E284="sob"</formula>
    </cfRule>
    <cfRule type="expression" dxfId="700" priority="703">
      <formula>$E284="nie"</formula>
    </cfRule>
  </conditionalFormatting>
  <conditionalFormatting sqref="Y284">
    <cfRule type="timePeriod" dxfId="699" priority="698" timePeriod="today">
      <formula>FLOOR(Y284,1)=TODAY()</formula>
    </cfRule>
  </conditionalFormatting>
  <conditionalFormatting sqref="Y284">
    <cfRule type="cellIs" dxfId="698" priority="697" operator="equal">
      <formula>2</formula>
    </cfRule>
  </conditionalFormatting>
  <conditionalFormatting sqref="Y284">
    <cfRule type="cellIs" dxfId="697" priority="696" operator="equal">
      <formula>3</formula>
    </cfRule>
  </conditionalFormatting>
  <conditionalFormatting sqref="U281">
    <cfRule type="beginsWith" dxfId="696" priority="691" operator="beginsWith" text="S">
      <formula>LEFT(U281,LEN("S"))="S"</formula>
    </cfRule>
    <cfRule type="containsText" dxfId="695" priority="692" operator="containsText" text="D">
      <formula>NOT(ISERROR(SEARCH("D",U281)))</formula>
    </cfRule>
    <cfRule type="cellIs" dxfId="694" priority="693" operator="equal">
      <formula>1</formula>
    </cfRule>
  </conditionalFormatting>
  <conditionalFormatting sqref="U281">
    <cfRule type="expression" dxfId="693" priority="694">
      <formula>$E281="sob"</formula>
    </cfRule>
    <cfRule type="expression" dxfId="692" priority="695">
      <formula>$E281="nie"</formula>
    </cfRule>
  </conditionalFormatting>
  <conditionalFormatting sqref="U281">
    <cfRule type="timePeriod" dxfId="691" priority="690" timePeriod="today">
      <formula>FLOOR(U281,1)=TODAY()</formula>
    </cfRule>
  </conditionalFormatting>
  <conditionalFormatting sqref="U281">
    <cfRule type="cellIs" dxfId="690" priority="689" operator="equal">
      <formula>2</formula>
    </cfRule>
  </conditionalFormatting>
  <conditionalFormatting sqref="U281">
    <cfRule type="cellIs" dxfId="689" priority="688" operator="equal">
      <formula>3</formula>
    </cfRule>
  </conditionalFormatting>
  <conditionalFormatting sqref="T280:T284">
    <cfRule type="beginsWith" dxfId="688" priority="683" operator="beginsWith" text="S">
      <formula>LEFT(T280,LEN("S"))="S"</formula>
    </cfRule>
    <cfRule type="containsText" dxfId="687" priority="684" operator="containsText" text="D">
      <formula>NOT(ISERROR(SEARCH("D",T280)))</formula>
    </cfRule>
    <cfRule type="cellIs" dxfId="686" priority="685" operator="equal">
      <formula>1</formula>
    </cfRule>
  </conditionalFormatting>
  <conditionalFormatting sqref="T280:T284">
    <cfRule type="expression" dxfId="685" priority="686">
      <formula>$E280="sob"</formula>
    </cfRule>
    <cfRule type="expression" dxfId="684" priority="687">
      <formula>$E280="nie"</formula>
    </cfRule>
  </conditionalFormatting>
  <conditionalFormatting sqref="T280:T284">
    <cfRule type="timePeriod" dxfId="683" priority="682" timePeriod="today">
      <formula>FLOOR(T280,1)=TODAY()</formula>
    </cfRule>
  </conditionalFormatting>
  <conditionalFormatting sqref="T280:T284">
    <cfRule type="cellIs" dxfId="682" priority="681" operator="equal">
      <formula>2</formula>
    </cfRule>
  </conditionalFormatting>
  <conditionalFormatting sqref="T280:T284">
    <cfRule type="cellIs" dxfId="681" priority="680" operator="equal">
      <formula>3</formula>
    </cfRule>
  </conditionalFormatting>
  <conditionalFormatting sqref="T287:T290">
    <cfRule type="beginsWith" dxfId="680" priority="675" operator="beginsWith" text="S">
      <formula>LEFT(T287,LEN("S"))="S"</formula>
    </cfRule>
    <cfRule type="containsText" dxfId="679" priority="676" operator="containsText" text="D">
      <formula>NOT(ISERROR(SEARCH("D",T287)))</formula>
    </cfRule>
    <cfRule type="cellIs" dxfId="678" priority="677" operator="equal">
      <formula>1</formula>
    </cfRule>
  </conditionalFormatting>
  <conditionalFormatting sqref="T287:T290">
    <cfRule type="expression" dxfId="677" priority="678">
      <formula>$E287="sob"</formula>
    </cfRule>
    <cfRule type="expression" dxfId="676" priority="679">
      <formula>$E287="nie"</formula>
    </cfRule>
  </conditionalFormatting>
  <conditionalFormatting sqref="T287:T290">
    <cfRule type="timePeriod" dxfId="675" priority="674" timePeriod="today">
      <formula>FLOOR(T287,1)=TODAY()</formula>
    </cfRule>
  </conditionalFormatting>
  <conditionalFormatting sqref="T287:T290">
    <cfRule type="cellIs" dxfId="674" priority="673" operator="equal">
      <formula>2</formula>
    </cfRule>
  </conditionalFormatting>
  <conditionalFormatting sqref="T287:T290">
    <cfRule type="cellIs" dxfId="673" priority="672" operator="equal">
      <formula>3</formula>
    </cfRule>
  </conditionalFormatting>
  <conditionalFormatting sqref="Y287">
    <cfRule type="beginsWith" dxfId="672" priority="667" operator="beginsWith" text="S">
      <formula>LEFT(Y287,LEN("S"))="S"</formula>
    </cfRule>
    <cfRule type="containsText" dxfId="671" priority="668" operator="containsText" text="D">
      <formula>NOT(ISERROR(SEARCH("D",Y287)))</formula>
    </cfRule>
    <cfRule type="cellIs" dxfId="670" priority="669" operator="equal">
      <formula>1</formula>
    </cfRule>
  </conditionalFormatting>
  <conditionalFormatting sqref="Y287">
    <cfRule type="expression" dxfId="669" priority="670">
      <formula>$E287="sob"</formula>
    </cfRule>
    <cfRule type="expression" dxfId="668" priority="671">
      <formula>$E287="nie"</formula>
    </cfRule>
  </conditionalFormatting>
  <conditionalFormatting sqref="Y287">
    <cfRule type="timePeriod" dxfId="667" priority="666" timePeriod="today">
      <formula>FLOOR(Y287,1)=TODAY()</formula>
    </cfRule>
  </conditionalFormatting>
  <conditionalFormatting sqref="Y287">
    <cfRule type="cellIs" dxfId="666" priority="665" operator="equal">
      <formula>2</formula>
    </cfRule>
  </conditionalFormatting>
  <conditionalFormatting sqref="Y287">
    <cfRule type="cellIs" dxfId="665" priority="664" operator="equal">
      <formula>3</formula>
    </cfRule>
  </conditionalFormatting>
  <conditionalFormatting sqref="Y288">
    <cfRule type="beginsWith" dxfId="664" priority="659" operator="beginsWith" text="S">
      <formula>LEFT(Y288,LEN("S"))="S"</formula>
    </cfRule>
    <cfRule type="containsText" dxfId="663" priority="660" operator="containsText" text="D">
      <formula>NOT(ISERROR(SEARCH("D",Y288)))</formula>
    </cfRule>
    <cfRule type="cellIs" dxfId="662" priority="661" operator="equal">
      <formula>1</formula>
    </cfRule>
  </conditionalFormatting>
  <conditionalFormatting sqref="Y288">
    <cfRule type="expression" dxfId="661" priority="662">
      <formula>$E288="sob"</formula>
    </cfRule>
    <cfRule type="expression" dxfId="660" priority="663">
      <formula>$E288="nie"</formula>
    </cfRule>
  </conditionalFormatting>
  <conditionalFormatting sqref="Y288">
    <cfRule type="timePeriod" dxfId="659" priority="658" timePeriod="today">
      <formula>FLOOR(Y288,1)=TODAY()</formula>
    </cfRule>
  </conditionalFormatting>
  <conditionalFormatting sqref="Y288">
    <cfRule type="cellIs" dxfId="658" priority="657" operator="equal">
      <formula>2</formula>
    </cfRule>
  </conditionalFormatting>
  <conditionalFormatting sqref="Y288">
    <cfRule type="cellIs" dxfId="657" priority="656" operator="equal">
      <formula>3</formula>
    </cfRule>
  </conditionalFormatting>
  <conditionalFormatting sqref="Y289">
    <cfRule type="beginsWith" dxfId="656" priority="651" operator="beginsWith" text="S">
      <formula>LEFT(Y289,LEN("S"))="S"</formula>
    </cfRule>
    <cfRule type="containsText" dxfId="655" priority="652" operator="containsText" text="D">
      <formula>NOT(ISERROR(SEARCH("D",Y289)))</formula>
    </cfRule>
    <cfRule type="cellIs" dxfId="654" priority="653" operator="equal">
      <formula>1</formula>
    </cfRule>
  </conditionalFormatting>
  <conditionalFormatting sqref="Y289">
    <cfRule type="expression" dxfId="653" priority="654">
      <formula>$E289="sob"</formula>
    </cfRule>
    <cfRule type="expression" dxfId="652" priority="655">
      <formula>$E289="nie"</formula>
    </cfRule>
  </conditionalFormatting>
  <conditionalFormatting sqref="Y289">
    <cfRule type="timePeriod" dxfId="651" priority="650" timePeriod="today">
      <formula>FLOOR(Y289,1)=TODAY()</formula>
    </cfRule>
  </conditionalFormatting>
  <conditionalFormatting sqref="Y289">
    <cfRule type="cellIs" dxfId="650" priority="649" operator="equal">
      <formula>2</formula>
    </cfRule>
  </conditionalFormatting>
  <conditionalFormatting sqref="Y289">
    <cfRule type="cellIs" dxfId="649" priority="648" operator="equal">
      <formula>3</formula>
    </cfRule>
  </conditionalFormatting>
  <conditionalFormatting sqref="Y290">
    <cfRule type="beginsWith" dxfId="648" priority="643" operator="beginsWith" text="S">
      <formula>LEFT(Y290,LEN("S"))="S"</formula>
    </cfRule>
    <cfRule type="containsText" dxfId="647" priority="644" operator="containsText" text="D">
      <formula>NOT(ISERROR(SEARCH("D",Y290)))</formula>
    </cfRule>
    <cfRule type="cellIs" dxfId="646" priority="645" operator="equal">
      <formula>1</formula>
    </cfRule>
  </conditionalFormatting>
  <conditionalFormatting sqref="Y290">
    <cfRule type="expression" dxfId="645" priority="646">
      <formula>$E290="sob"</formula>
    </cfRule>
    <cfRule type="expression" dxfId="644" priority="647">
      <formula>$E290="nie"</formula>
    </cfRule>
  </conditionalFormatting>
  <conditionalFormatting sqref="Y290">
    <cfRule type="timePeriod" dxfId="643" priority="642" timePeriod="today">
      <formula>FLOOR(Y290,1)=TODAY()</formula>
    </cfRule>
  </conditionalFormatting>
  <conditionalFormatting sqref="Y290">
    <cfRule type="cellIs" dxfId="642" priority="641" operator="equal">
      <formula>2</formula>
    </cfRule>
  </conditionalFormatting>
  <conditionalFormatting sqref="Y290">
    <cfRule type="cellIs" dxfId="641" priority="640" operator="equal">
      <formula>3</formula>
    </cfRule>
  </conditionalFormatting>
  <conditionalFormatting sqref="Y291">
    <cfRule type="beginsWith" dxfId="640" priority="635" operator="beginsWith" text="S">
      <formula>LEFT(Y291,LEN("S"))="S"</formula>
    </cfRule>
    <cfRule type="containsText" dxfId="639" priority="636" operator="containsText" text="D">
      <formula>NOT(ISERROR(SEARCH("D",Y291)))</formula>
    </cfRule>
    <cfRule type="cellIs" dxfId="638" priority="637" operator="equal">
      <formula>1</formula>
    </cfRule>
  </conditionalFormatting>
  <conditionalFormatting sqref="Y291">
    <cfRule type="expression" dxfId="637" priority="638">
      <formula>$E291="sob"</formula>
    </cfRule>
    <cfRule type="expression" dxfId="636" priority="639">
      <formula>$E291="nie"</formula>
    </cfRule>
  </conditionalFormatting>
  <conditionalFormatting sqref="Y291">
    <cfRule type="timePeriod" dxfId="635" priority="634" timePeriod="today">
      <formula>FLOOR(Y291,1)=TODAY()</formula>
    </cfRule>
  </conditionalFormatting>
  <conditionalFormatting sqref="Y291">
    <cfRule type="cellIs" dxfId="634" priority="633" operator="equal">
      <formula>2</formula>
    </cfRule>
  </conditionalFormatting>
  <conditionalFormatting sqref="Y291">
    <cfRule type="cellIs" dxfId="633" priority="632" operator="equal">
      <formula>3</formula>
    </cfRule>
  </conditionalFormatting>
  <conditionalFormatting sqref="T291">
    <cfRule type="beginsWith" dxfId="632" priority="627" operator="beginsWith" text="S">
      <formula>LEFT(T291,LEN("S"))="S"</formula>
    </cfRule>
    <cfRule type="containsText" dxfId="631" priority="628" operator="containsText" text="D">
      <formula>NOT(ISERROR(SEARCH("D",T291)))</formula>
    </cfRule>
    <cfRule type="cellIs" dxfId="630" priority="629" operator="equal">
      <formula>1</formula>
    </cfRule>
  </conditionalFormatting>
  <conditionalFormatting sqref="T291">
    <cfRule type="expression" dxfId="629" priority="630">
      <formula>$E291="sob"</formula>
    </cfRule>
    <cfRule type="expression" dxfId="628" priority="631">
      <formula>$E291="nie"</formula>
    </cfRule>
  </conditionalFormatting>
  <conditionalFormatting sqref="T291">
    <cfRule type="timePeriod" dxfId="627" priority="626" timePeriod="today">
      <formula>FLOOR(T291,1)=TODAY()</formula>
    </cfRule>
  </conditionalFormatting>
  <conditionalFormatting sqref="T291">
    <cfRule type="cellIs" dxfId="626" priority="625" operator="equal">
      <formula>2</formula>
    </cfRule>
  </conditionalFormatting>
  <conditionalFormatting sqref="T291">
    <cfRule type="cellIs" dxfId="625" priority="624" operator="equal">
      <formula>3</formula>
    </cfRule>
  </conditionalFormatting>
  <conditionalFormatting sqref="T295:T298">
    <cfRule type="beginsWith" dxfId="624" priority="619" operator="beginsWith" text="S">
      <formula>LEFT(T295,LEN("S"))="S"</formula>
    </cfRule>
    <cfRule type="containsText" dxfId="623" priority="620" operator="containsText" text="D">
      <formula>NOT(ISERROR(SEARCH("D",T295)))</formula>
    </cfRule>
    <cfRule type="cellIs" dxfId="622" priority="621" operator="equal">
      <formula>1</formula>
    </cfRule>
  </conditionalFormatting>
  <conditionalFormatting sqref="T295:T298">
    <cfRule type="expression" dxfId="621" priority="622">
      <formula>$E295="sob"</formula>
    </cfRule>
    <cfRule type="expression" dxfId="620" priority="623">
      <formula>$E295="nie"</formula>
    </cfRule>
  </conditionalFormatting>
  <conditionalFormatting sqref="T295:T298">
    <cfRule type="timePeriod" dxfId="619" priority="618" timePeriod="today">
      <formula>FLOOR(T295,1)=TODAY()</formula>
    </cfRule>
  </conditionalFormatting>
  <conditionalFormatting sqref="T295:T298">
    <cfRule type="cellIs" dxfId="618" priority="617" operator="equal">
      <formula>2</formula>
    </cfRule>
  </conditionalFormatting>
  <conditionalFormatting sqref="T295:T298">
    <cfRule type="cellIs" dxfId="617" priority="616" operator="equal">
      <formula>3</formula>
    </cfRule>
  </conditionalFormatting>
  <conditionalFormatting sqref="T294">
    <cfRule type="beginsWith" dxfId="616" priority="611" operator="beginsWith" text="S">
      <formula>LEFT(T294,LEN("S"))="S"</formula>
    </cfRule>
    <cfRule type="containsText" dxfId="615" priority="612" operator="containsText" text="D">
      <formula>NOT(ISERROR(SEARCH("D",T294)))</formula>
    </cfRule>
    <cfRule type="cellIs" dxfId="614" priority="613" operator="equal">
      <formula>1</formula>
    </cfRule>
  </conditionalFormatting>
  <conditionalFormatting sqref="T294">
    <cfRule type="expression" dxfId="613" priority="614">
      <formula>$E294="sob"</formula>
    </cfRule>
    <cfRule type="expression" dxfId="612" priority="615">
      <formula>$E294="nie"</formula>
    </cfRule>
  </conditionalFormatting>
  <conditionalFormatting sqref="T294">
    <cfRule type="timePeriod" dxfId="611" priority="610" timePeriod="today">
      <formula>FLOOR(T294,1)=TODAY()</formula>
    </cfRule>
  </conditionalFormatting>
  <conditionalFormatting sqref="T294">
    <cfRule type="cellIs" dxfId="610" priority="609" operator="equal">
      <formula>2</formula>
    </cfRule>
  </conditionalFormatting>
  <conditionalFormatting sqref="T294">
    <cfRule type="cellIs" dxfId="609" priority="608" operator="equal">
      <formula>3</formula>
    </cfRule>
  </conditionalFormatting>
  <conditionalFormatting sqref="T302:T305">
    <cfRule type="beginsWith" dxfId="608" priority="603" operator="beginsWith" text="S">
      <formula>LEFT(T302,LEN("S"))="S"</formula>
    </cfRule>
    <cfRule type="containsText" dxfId="607" priority="604" operator="containsText" text="D">
      <formula>NOT(ISERROR(SEARCH("D",T302)))</formula>
    </cfRule>
    <cfRule type="cellIs" dxfId="606" priority="605" operator="equal">
      <formula>1</formula>
    </cfRule>
  </conditionalFormatting>
  <conditionalFormatting sqref="T302:T305">
    <cfRule type="expression" dxfId="605" priority="606">
      <formula>$E302="sob"</formula>
    </cfRule>
    <cfRule type="expression" dxfId="604" priority="607">
      <formula>$E302="nie"</formula>
    </cfRule>
  </conditionalFormatting>
  <conditionalFormatting sqref="T302:T305">
    <cfRule type="timePeriod" dxfId="603" priority="602" timePeriod="today">
      <formula>FLOOR(T302,1)=TODAY()</formula>
    </cfRule>
  </conditionalFormatting>
  <conditionalFormatting sqref="T302:T305">
    <cfRule type="cellIs" dxfId="602" priority="601" operator="equal">
      <formula>2</formula>
    </cfRule>
  </conditionalFormatting>
  <conditionalFormatting sqref="T302:T305">
    <cfRule type="cellIs" dxfId="601" priority="600" operator="equal">
      <formula>3</formula>
    </cfRule>
  </conditionalFormatting>
  <conditionalFormatting sqref="T301">
    <cfRule type="beginsWith" dxfId="600" priority="595" operator="beginsWith" text="S">
      <formula>LEFT(T301,LEN("S"))="S"</formula>
    </cfRule>
    <cfRule type="containsText" dxfId="599" priority="596" operator="containsText" text="D">
      <formula>NOT(ISERROR(SEARCH("D",T301)))</formula>
    </cfRule>
    <cfRule type="cellIs" dxfId="598" priority="597" operator="equal">
      <formula>1</formula>
    </cfRule>
  </conditionalFormatting>
  <conditionalFormatting sqref="T301">
    <cfRule type="expression" dxfId="597" priority="598">
      <formula>$E301="sob"</formula>
    </cfRule>
    <cfRule type="expression" dxfId="596" priority="599">
      <formula>$E301="nie"</formula>
    </cfRule>
  </conditionalFormatting>
  <conditionalFormatting sqref="T301">
    <cfRule type="timePeriod" dxfId="595" priority="594" timePeriod="today">
      <formula>FLOOR(T301,1)=TODAY()</formula>
    </cfRule>
  </conditionalFormatting>
  <conditionalFormatting sqref="T301">
    <cfRule type="cellIs" dxfId="594" priority="593" operator="equal">
      <formula>2</formula>
    </cfRule>
  </conditionalFormatting>
  <conditionalFormatting sqref="T301">
    <cfRule type="cellIs" dxfId="593" priority="592" operator="equal">
      <formula>3</formula>
    </cfRule>
  </conditionalFormatting>
  <conditionalFormatting sqref="Y301">
    <cfRule type="beginsWith" dxfId="592" priority="587" operator="beginsWith" text="S">
      <formula>LEFT(Y301,LEN("S"))="S"</formula>
    </cfRule>
    <cfRule type="containsText" dxfId="591" priority="588" operator="containsText" text="D">
      <formula>NOT(ISERROR(SEARCH("D",Y301)))</formula>
    </cfRule>
    <cfRule type="cellIs" dxfId="590" priority="589" operator="equal">
      <formula>1</formula>
    </cfRule>
  </conditionalFormatting>
  <conditionalFormatting sqref="Y301">
    <cfRule type="expression" dxfId="589" priority="590">
      <formula>$E301="sob"</formula>
    </cfRule>
    <cfRule type="expression" dxfId="588" priority="591">
      <formula>$E301="nie"</formula>
    </cfRule>
  </conditionalFormatting>
  <conditionalFormatting sqref="Y301">
    <cfRule type="timePeriod" dxfId="587" priority="586" timePeriod="today">
      <formula>FLOOR(Y301,1)=TODAY()</formula>
    </cfRule>
  </conditionalFormatting>
  <conditionalFormatting sqref="Y301">
    <cfRule type="cellIs" dxfId="586" priority="585" operator="equal">
      <formula>2</formula>
    </cfRule>
  </conditionalFormatting>
  <conditionalFormatting sqref="Y301">
    <cfRule type="cellIs" dxfId="585" priority="584" operator="equal">
      <formula>3</formula>
    </cfRule>
  </conditionalFormatting>
  <conditionalFormatting sqref="Y302">
    <cfRule type="beginsWith" dxfId="584" priority="579" operator="beginsWith" text="S">
      <formula>LEFT(Y302,LEN("S"))="S"</formula>
    </cfRule>
    <cfRule type="containsText" dxfId="583" priority="580" operator="containsText" text="D">
      <formula>NOT(ISERROR(SEARCH("D",Y302)))</formula>
    </cfRule>
    <cfRule type="cellIs" dxfId="582" priority="581" operator="equal">
      <formula>1</formula>
    </cfRule>
  </conditionalFormatting>
  <conditionalFormatting sqref="Y302">
    <cfRule type="expression" dxfId="581" priority="582">
      <formula>$E302="sob"</formula>
    </cfRule>
    <cfRule type="expression" dxfId="580" priority="583">
      <formula>$E302="nie"</formula>
    </cfRule>
  </conditionalFormatting>
  <conditionalFormatting sqref="Y302">
    <cfRule type="timePeriod" dxfId="579" priority="578" timePeriod="today">
      <formula>FLOOR(Y302,1)=TODAY()</formula>
    </cfRule>
  </conditionalFormatting>
  <conditionalFormatting sqref="Y302">
    <cfRule type="cellIs" dxfId="578" priority="577" operator="equal">
      <formula>2</formula>
    </cfRule>
  </conditionalFormatting>
  <conditionalFormatting sqref="Y302">
    <cfRule type="cellIs" dxfId="577" priority="576" operator="equal">
      <formula>3</formula>
    </cfRule>
  </conditionalFormatting>
  <conditionalFormatting sqref="Y303">
    <cfRule type="beginsWith" dxfId="576" priority="571" operator="beginsWith" text="S">
      <formula>LEFT(Y303,LEN("S"))="S"</formula>
    </cfRule>
    <cfRule type="containsText" dxfId="575" priority="572" operator="containsText" text="D">
      <formula>NOT(ISERROR(SEARCH("D",Y303)))</formula>
    </cfRule>
    <cfRule type="cellIs" dxfId="574" priority="573" operator="equal">
      <formula>1</formula>
    </cfRule>
  </conditionalFormatting>
  <conditionalFormatting sqref="Y303">
    <cfRule type="expression" dxfId="573" priority="574">
      <formula>$E303="sob"</formula>
    </cfRule>
    <cfRule type="expression" dxfId="572" priority="575">
      <formula>$E303="nie"</formula>
    </cfRule>
  </conditionalFormatting>
  <conditionalFormatting sqref="Y303">
    <cfRule type="timePeriod" dxfId="571" priority="570" timePeriod="today">
      <formula>FLOOR(Y303,1)=TODAY()</formula>
    </cfRule>
  </conditionalFormatting>
  <conditionalFormatting sqref="Y303">
    <cfRule type="cellIs" dxfId="570" priority="569" operator="equal">
      <formula>2</formula>
    </cfRule>
  </conditionalFormatting>
  <conditionalFormatting sqref="Y303">
    <cfRule type="cellIs" dxfId="569" priority="568" operator="equal">
      <formula>3</formula>
    </cfRule>
  </conditionalFormatting>
  <conditionalFormatting sqref="Y304">
    <cfRule type="beginsWith" dxfId="568" priority="563" operator="beginsWith" text="S">
      <formula>LEFT(Y304,LEN("S"))="S"</formula>
    </cfRule>
    <cfRule type="containsText" dxfId="567" priority="564" operator="containsText" text="D">
      <formula>NOT(ISERROR(SEARCH("D",Y304)))</formula>
    </cfRule>
    <cfRule type="cellIs" dxfId="566" priority="565" operator="equal">
      <formula>1</formula>
    </cfRule>
  </conditionalFormatting>
  <conditionalFormatting sqref="Y304">
    <cfRule type="expression" dxfId="565" priority="566">
      <formula>$E304="sob"</formula>
    </cfRule>
    <cfRule type="expression" dxfId="564" priority="567">
      <formula>$E304="nie"</formula>
    </cfRule>
  </conditionalFormatting>
  <conditionalFormatting sqref="Y304">
    <cfRule type="timePeriod" dxfId="563" priority="562" timePeriod="today">
      <formula>FLOOR(Y304,1)=TODAY()</formula>
    </cfRule>
  </conditionalFormatting>
  <conditionalFormatting sqref="Y304">
    <cfRule type="cellIs" dxfId="562" priority="561" operator="equal">
      <formula>2</formula>
    </cfRule>
  </conditionalFormatting>
  <conditionalFormatting sqref="Y304">
    <cfRule type="cellIs" dxfId="561" priority="560" operator="equal">
      <formula>3</formula>
    </cfRule>
  </conditionalFormatting>
  <conditionalFormatting sqref="Y305">
    <cfRule type="beginsWith" dxfId="560" priority="555" operator="beginsWith" text="S">
      <formula>LEFT(Y305,LEN("S"))="S"</formula>
    </cfRule>
    <cfRule type="containsText" dxfId="559" priority="556" operator="containsText" text="D">
      <formula>NOT(ISERROR(SEARCH("D",Y305)))</formula>
    </cfRule>
    <cfRule type="cellIs" dxfId="558" priority="557" operator="equal">
      <formula>1</formula>
    </cfRule>
  </conditionalFormatting>
  <conditionalFormatting sqref="Y305">
    <cfRule type="expression" dxfId="557" priority="558">
      <formula>$E305="sob"</formula>
    </cfRule>
    <cfRule type="expression" dxfId="556" priority="559">
      <formula>$E305="nie"</formula>
    </cfRule>
  </conditionalFormatting>
  <conditionalFormatting sqref="Y305">
    <cfRule type="timePeriod" dxfId="555" priority="554" timePeriod="today">
      <formula>FLOOR(Y305,1)=TODAY()</formula>
    </cfRule>
  </conditionalFormatting>
  <conditionalFormatting sqref="Y305">
    <cfRule type="cellIs" dxfId="554" priority="553" operator="equal">
      <formula>2</formula>
    </cfRule>
  </conditionalFormatting>
  <conditionalFormatting sqref="Y305">
    <cfRule type="cellIs" dxfId="553" priority="552" operator="equal">
      <formula>3</formula>
    </cfRule>
  </conditionalFormatting>
  <conditionalFormatting sqref="R303:R305">
    <cfRule type="beginsWith" dxfId="552" priority="547" operator="beginsWith" text="S">
      <formula>LEFT(R303,LEN("S"))="S"</formula>
    </cfRule>
    <cfRule type="containsText" dxfId="551" priority="548" operator="containsText" text="D">
      <formula>NOT(ISERROR(SEARCH("D",R303)))</formula>
    </cfRule>
    <cfRule type="cellIs" dxfId="550" priority="549" operator="equal">
      <formula>1</formula>
    </cfRule>
  </conditionalFormatting>
  <conditionalFormatting sqref="R303:R305">
    <cfRule type="expression" dxfId="549" priority="550">
      <formula>$E303="sob"</formula>
    </cfRule>
    <cfRule type="expression" dxfId="548" priority="551">
      <formula>$E303="nie"</formula>
    </cfRule>
  </conditionalFormatting>
  <conditionalFormatting sqref="R303:R305">
    <cfRule type="timePeriod" dxfId="547" priority="546" timePeriod="today">
      <formula>FLOOR(R303,1)=TODAY()</formula>
    </cfRule>
  </conditionalFormatting>
  <conditionalFormatting sqref="R303:R305">
    <cfRule type="cellIs" dxfId="546" priority="545" operator="equal">
      <formula>2</formula>
    </cfRule>
  </conditionalFormatting>
  <conditionalFormatting sqref="R303:R305">
    <cfRule type="cellIs" dxfId="545" priority="544" operator="equal">
      <formula>3</formula>
    </cfRule>
  </conditionalFormatting>
  <conditionalFormatting sqref="Y309">
    <cfRule type="beginsWith" dxfId="544" priority="539" operator="beginsWith" text="S">
      <formula>LEFT(Y309,LEN("S"))="S"</formula>
    </cfRule>
    <cfRule type="containsText" dxfId="543" priority="540" operator="containsText" text="D">
      <formula>NOT(ISERROR(SEARCH("D",Y309)))</formula>
    </cfRule>
    <cfRule type="cellIs" dxfId="542" priority="541" operator="equal">
      <formula>1</formula>
    </cfRule>
  </conditionalFormatting>
  <conditionalFormatting sqref="Y309">
    <cfRule type="expression" dxfId="541" priority="542">
      <formula>$E309="sob"</formula>
    </cfRule>
    <cfRule type="expression" dxfId="540" priority="543">
      <formula>$E309="nie"</formula>
    </cfRule>
  </conditionalFormatting>
  <conditionalFormatting sqref="Y309">
    <cfRule type="timePeriod" dxfId="539" priority="538" timePeriod="today">
      <formula>FLOOR(Y309,1)=TODAY()</formula>
    </cfRule>
  </conditionalFormatting>
  <conditionalFormatting sqref="Y309">
    <cfRule type="cellIs" dxfId="538" priority="537" operator="equal">
      <formula>2</formula>
    </cfRule>
  </conditionalFormatting>
  <conditionalFormatting sqref="Y309">
    <cfRule type="cellIs" dxfId="537" priority="536" operator="equal">
      <formula>3</formula>
    </cfRule>
  </conditionalFormatting>
  <conditionalFormatting sqref="Y310">
    <cfRule type="beginsWith" dxfId="536" priority="531" operator="beginsWith" text="S">
      <formula>LEFT(Y310,LEN("S"))="S"</formula>
    </cfRule>
    <cfRule type="containsText" dxfId="535" priority="532" operator="containsText" text="D">
      <formula>NOT(ISERROR(SEARCH("D",Y310)))</formula>
    </cfRule>
    <cfRule type="cellIs" dxfId="534" priority="533" operator="equal">
      <formula>1</formula>
    </cfRule>
  </conditionalFormatting>
  <conditionalFormatting sqref="Y310">
    <cfRule type="expression" dxfId="533" priority="534">
      <formula>$E310="sob"</formula>
    </cfRule>
    <cfRule type="expression" dxfId="532" priority="535">
      <formula>$E310="nie"</formula>
    </cfRule>
  </conditionalFormatting>
  <conditionalFormatting sqref="Y310">
    <cfRule type="timePeriod" dxfId="531" priority="530" timePeriod="today">
      <formula>FLOOR(Y310,1)=TODAY()</formula>
    </cfRule>
  </conditionalFormatting>
  <conditionalFormatting sqref="Y310">
    <cfRule type="cellIs" dxfId="530" priority="529" operator="equal">
      <formula>2</formula>
    </cfRule>
  </conditionalFormatting>
  <conditionalFormatting sqref="Y310">
    <cfRule type="cellIs" dxfId="529" priority="528" operator="equal">
      <formula>3</formula>
    </cfRule>
  </conditionalFormatting>
  <conditionalFormatting sqref="Y311">
    <cfRule type="beginsWith" dxfId="528" priority="523" operator="beginsWith" text="S">
      <formula>LEFT(Y311,LEN("S"))="S"</formula>
    </cfRule>
    <cfRule type="containsText" dxfId="527" priority="524" operator="containsText" text="D">
      <formula>NOT(ISERROR(SEARCH("D",Y311)))</formula>
    </cfRule>
    <cfRule type="cellIs" dxfId="526" priority="525" operator="equal">
      <formula>1</formula>
    </cfRule>
  </conditionalFormatting>
  <conditionalFormatting sqref="Y311">
    <cfRule type="expression" dxfId="525" priority="526">
      <formula>$E311="sob"</formula>
    </cfRule>
    <cfRule type="expression" dxfId="524" priority="527">
      <formula>$E311="nie"</formula>
    </cfRule>
  </conditionalFormatting>
  <conditionalFormatting sqref="Y311">
    <cfRule type="timePeriod" dxfId="523" priority="522" timePeriod="today">
      <formula>FLOOR(Y311,1)=TODAY()</formula>
    </cfRule>
  </conditionalFormatting>
  <conditionalFormatting sqref="Y311">
    <cfRule type="cellIs" dxfId="522" priority="521" operator="equal">
      <formula>2</formula>
    </cfRule>
  </conditionalFormatting>
  <conditionalFormatting sqref="Y311">
    <cfRule type="cellIs" dxfId="521" priority="520" operator="equal">
      <formula>3</formula>
    </cfRule>
  </conditionalFormatting>
  <conditionalFormatting sqref="Y317">
    <cfRule type="beginsWith" dxfId="520" priority="515" operator="beginsWith" text="S">
      <formula>LEFT(Y317,LEN("S"))="S"</formula>
    </cfRule>
    <cfRule type="containsText" dxfId="519" priority="516" operator="containsText" text="D">
      <formula>NOT(ISERROR(SEARCH("D",Y317)))</formula>
    </cfRule>
    <cfRule type="cellIs" dxfId="518" priority="517" operator="equal">
      <formula>1</formula>
    </cfRule>
  </conditionalFormatting>
  <conditionalFormatting sqref="Y317">
    <cfRule type="expression" dxfId="517" priority="518">
      <formula>$E317="sob"</formula>
    </cfRule>
    <cfRule type="expression" dxfId="516" priority="519">
      <formula>$E317="nie"</formula>
    </cfRule>
  </conditionalFormatting>
  <conditionalFormatting sqref="Y317">
    <cfRule type="timePeriod" dxfId="515" priority="514" timePeriod="today">
      <formula>FLOOR(Y317,1)=TODAY()</formula>
    </cfRule>
  </conditionalFormatting>
  <conditionalFormatting sqref="Y317">
    <cfRule type="cellIs" dxfId="514" priority="513" operator="equal">
      <formula>2</formula>
    </cfRule>
  </conditionalFormatting>
  <conditionalFormatting sqref="Y317">
    <cfRule type="cellIs" dxfId="513" priority="512" operator="equal">
      <formula>3</formula>
    </cfRule>
  </conditionalFormatting>
  <conditionalFormatting sqref="Y316">
    <cfRule type="beginsWith" dxfId="512" priority="507" operator="beginsWith" text="S">
      <formula>LEFT(Y316,LEN("S"))="S"</formula>
    </cfRule>
    <cfRule type="containsText" dxfId="511" priority="508" operator="containsText" text="D">
      <formula>NOT(ISERROR(SEARCH("D",Y316)))</formula>
    </cfRule>
    <cfRule type="cellIs" dxfId="510" priority="509" operator="equal">
      <formula>1</formula>
    </cfRule>
  </conditionalFormatting>
  <conditionalFormatting sqref="Y316">
    <cfRule type="expression" dxfId="509" priority="510">
      <formula>$E316="sob"</formula>
    </cfRule>
    <cfRule type="expression" dxfId="508" priority="511">
      <formula>$E316="nie"</formula>
    </cfRule>
  </conditionalFormatting>
  <conditionalFormatting sqref="Y316">
    <cfRule type="timePeriod" dxfId="507" priority="506" timePeriod="today">
      <formula>FLOOR(Y316,1)=TODAY()</formula>
    </cfRule>
  </conditionalFormatting>
  <conditionalFormatting sqref="Y316">
    <cfRule type="cellIs" dxfId="506" priority="505" operator="equal">
      <formula>2</formula>
    </cfRule>
  </conditionalFormatting>
  <conditionalFormatting sqref="Y316">
    <cfRule type="cellIs" dxfId="505" priority="504" operator="equal">
      <formula>3</formula>
    </cfRule>
  </conditionalFormatting>
  <conditionalFormatting sqref="Y315">
    <cfRule type="beginsWith" dxfId="504" priority="499" operator="beginsWith" text="S">
      <formula>LEFT(Y315,LEN("S"))="S"</formula>
    </cfRule>
    <cfRule type="containsText" dxfId="503" priority="500" operator="containsText" text="D">
      <formula>NOT(ISERROR(SEARCH("D",Y315)))</formula>
    </cfRule>
    <cfRule type="cellIs" dxfId="502" priority="501" operator="equal">
      <formula>1</formula>
    </cfRule>
  </conditionalFormatting>
  <conditionalFormatting sqref="Y315">
    <cfRule type="expression" dxfId="501" priority="502">
      <formula>$E315="sob"</formula>
    </cfRule>
    <cfRule type="expression" dxfId="500" priority="503">
      <formula>$E315="nie"</formula>
    </cfRule>
  </conditionalFormatting>
  <conditionalFormatting sqref="Y315">
    <cfRule type="timePeriod" dxfId="499" priority="498" timePeriod="today">
      <formula>FLOOR(Y315,1)=TODAY()</formula>
    </cfRule>
  </conditionalFormatting>
  <conditionalFormatting sqref="Y315">
    <cfRule type="cellIs" dxfId="498" priority="497" operator="equal">
      <formula>2</formula>
    </cfRule>
  </conditionalFormatting>
  <conditionalFormatting sqref="Y315">
    <cfRule type="cellIs" dxfId="497" priority="496" operator="equal">
      <formula>3</formula>
    </cfRule>
  </conditionalFormatting>
  <conditionalFormatting sqref="T309:T312">
    <cfRule type="beginsWith" dxfId="496" priority="491" operator="beginsWith" text="S">
      <formula>LEFT(T309,LEN("S"))="S"</formula>
    </cfRule>
    <cfRule type="containsText" dxfId="495" priority="492" operator="containsText" text="D">
      <formula>NOT(ISERROR(SEARCH("D",T309)))</formula>
    </cfRule>
    <cfRule type="cellIs" dxfId="494" priority="493" operator="equal">
      <formula>1</formula>
    </cfRule>
  </conditionalFormatting>
  <conditionalFormatting sqref="T309:T312">
    <cfRule type="expression" dxfId="493" priority="494">
      <formula>$E309="sob"</formula>
    </cfRule>
    <cfRule type="expression" dxfId="492" priority="495">
      <formula>$E309="nie"</formula>
    </cfRule>
  </conditionalFormatting>
  <conditionalFormatting sqref="T309:T312">
    <cfRule type="timePeriod" dxfId="491" priority="490" timePeriod="today">
      <formula>FLOOR(T309,1)=TODAY()</formula>
    </cfRule>
  </conditionalFormatting>
  <conditionalFormatting sqref="T309:T312">
    <cfRule type="cellIs" dxfId="490" priority="489" operator="equal">
      <formula>2</formula>
    </cfRule>
  </conditionalFormatting>
  <conditionalFormatting sqref="T309:T312">
    <cfRule type="cellIs" dxfId="489" priority="488" operator="equal">
      <formula>3</formula>
    </cfRule>
  </conditionalFormatting>
  <conditionalFormatting sqref="Y312">
    <cfRule type="beginsWith" dxfId="488" priority="483" operator="beginsWith" text="S">
      <formula>LEFT(Y312,LEN("S"))="S"</formula>
    </cfRule>
    <cfRule type="containsText" dxfId="487" priority="484" operator="containsText" text="D">
      <formula>NOT(ISERROR(SEARCH("D",Y312)))</formula>
    </cfRule>
    <cfRule type="cellIs" dxfId="486" priority="485" operator="equal">
      <formula>1</formula>
    </cfRule>
  </conditionalFormatting>
  <conditionalFormatting sqref="Y312">
    <cfRule type="expression" dxfId="485" priority="486">
      <formula>$E312="sob"</formula>
    </cfRule>
    <cfRule type="expression" dxfId="484" priority="487">
      <formula>$E312="nie"</formula>
    </cfRule>
  </conditionalFormatting>
  <conditionalFormatting sqref="Y312">
    <cfRule type="timePeriod" dxfId="483" priority="482" timePeriod="today">
      <formula>FLOOR(Y312,1)=TODAY()</formula>
    </cfRule>
  </conditionalFormatting>
  <conditionalFormatting sqref="Y312">
    <cfRule type="cellIs" dxfId="482" priority="481" operator="equal">
      <formula>2</formula>
    </cfRule>
  </conditionalFormatting>
  <conditionalFormatting sqref="Y312">
    <cfRule type="cellIs" dxfId="481" priority="480" operator="equal">
      <formula>3</formula>
    </cfRule>
  </conditionalFormatting>
  <conditionalFormatting sqref="Y331">
    <cfRule type="beginsWith" dxfId="480" priority="475" operator="beginsWith" text="S">
      <formula>LEFT(Y331,LEN("S"))="S"</formula>
    </cfRule>
    <cfRule type="containsText" dxfId="479" priority="476" operator="containsText" text="D">
      <formula>NOT(ISERROR(SEARCH("D",Y331)))</formula>
    </cfRule>
    <cfRule type="cellIs" dxfId="478" priority="477" operator="equal">
      <formula>1</formula>
    </cfRule>
  </conditionalFormatting>
  <conditionalFormatting sqref="Y331">
    <cfRule type="expression" dxfId="477" priority="478">
      <formula>$E331="sob"</formula>
    </cfRule>
    <cfRule type="expression" dxfId="476" priority="479">
      <formula>$E331="nie"</formula>
    </cfRule>
  </conditionalFormatting>
  <conditionalFormatting sqref="Y331">
    <cfRule type="timePeriod" dxfId="475" priority="474" timePeriod="today">
      <formula>FLOOR(Y331,1)=TODAY()</formula>
    </cfRule>
  </conditionalFormatting>
  <conditionalFormatting sqref="Y331">
    <cfRule type="cellIs" dxfId="474" priority="473" operator="equal">
      <formula>2</formula>
    </cfRule>
  </conditionalFormatting>
  <conditionalFormatting sqref="Y331">
    <cfRule type="cellIs" dxfId="473" priority="472" operator="equal">
      <formula>3</formula>
    </cfRule>
  </conditionalFormatting>
  <conditionalFormatting sqref="Y332">
    <cfRule type="beginsWith" dxfId="472" priority="467" operator="beginsWith" text="S">
      <formula>LEFT(Y332,LEN("S"))="S"</formula>
    </cfRule>
    <cfRule type="containsText" dxfId="471" priority="468" operator="containsText" text="D">
      <formula>NOT(ISERROR(SEARCH("D",Y332)))</formula>
    </cfRule>
    <cfRule type="cellIs" dxfId="470" priority="469" operator="equal">
      <formula>1</formula>
    </cfRule>
  </conditionalFormatting>
  <conditionalFormatting sqref="Y332">
    <cfRule type="expression" dxfId="469" priority="470">
      <formula>$E332="sob"</formula>
    </cfRule>
    <cfRule type="expression" dxfId="468" priority="471">
      <formula>$E332="nie"</formula>
    </cfRule>
  </conditionalFormatting>
  <conditionalFormatting sqref="Y332">
    <cfRule type="timePeriod" dxfId="467" priority="466" timePeriod="today">
      <formula>FLOOR(Y332,1)=TODAY()</formula>
    </cfRule>
  </conditionalFormatting>
  <conditionalFormatting sqref="Y332">
    <cfRule type="cellIs" dxfId="466" priority="465" operator="equal">
      <formula>2</formula>
    </cfRule>
  </conditionalFormatting>
  <conditionalFormatting sqref="Y332">
    <cfRule type="cellIs" dxfId="465" priority="464" operator="equal">
      <formula>3</formula>
    </cfRule>
  </conditionalFormatting>
  <conditionalFormatting sqref="Y333">
    <cfRule type="beginsWith" dxfId="464" priority="459" operator="beginsWith" text="S">
      <formula>LEFT(Y333,LEN("S"))="S"</formula>
    </cfRule>
    <cfRule type="containsText" dxfId="463" priority="460" operator="containsText" text="D">
      <formula>NOT(ISERROR(SEARCH("D",Y333)))</formula>
    </cfRule>
    <cfRule type="cellIs" dxfId="462" priority="461" operator="equal">
      <formula>1</formula>
    </cfRule>
  </conditionalFormatting>
  <conditionalFormatting sqref="Y333">
    <cfRule type="expression" dxfId="461" priority="462">
      <formula>$E333="sob"</formula>
    </cfRule>
    <cfRule type="expression" dxfId="460" priority="463">
      <formula>$E333="nie"</formula>
    </cfRule>
  </conditionalFormatting>
  <conditionalFormatting sqref="Y333">
    <cfRule type="timePeriod" dxfId="459" priority="458" timePeriod="today">
      <formula>FLOOR(Y333,1)=TODAY()</formula>
    </cfRule>
  </conditionalFormatting>
  <conditionalFormatting sqref="Y333">
    <cfRule type="cellIs" dxfId="458" priority="457" operator="equal">
      <formula>2</formula>
    </cfRule>
  </conditionalFormatting>
  <conditionalFormatting sqref="Y333">
    <cfRule type="cellIs" dxfId="457" priority="456" operator="equal">
      <formula>3</formula>
    </cfRule>
  </conditionalFormatting>
  <conditionalFormatting sqref="M319">
    <cfRule type="beginsWith" dxfId="456" priority="451" operator="beginsWith" text="S">
      <formula>LEFT(M319,LEN("S"))="S"</formula>
    </cfRule>
    <cfRule type="containsText" dxfId="455" priority="452" operator="containsText" text="D">
      <formula>NOT(ISERROR(SEARCH("D",M319)))</formula>
    </cfRule>
    <cfRule type="cellIs" dxfId="454" priority="453" operator="equal">
      <formula>1</formula>
    </cfRule>
  </conditionalFormatting>
  <conditionalFormatting sqref="M319">
    <cfRule type="expression" dxfId="453" priority="454">
      <formula>$E319="sob"</formula>
    </cfRule>
    <cfRule type="expression" dxfId="452" priority="455">
      <formula>$E319="nie"</formula>
    </cfRule>
  </conditionalFormatting>
  <conditionalFormatting sqref="M319">
    <cfRule type="timePeriod" dxfId="451" priority="450" timePeriod="today">
      <formula>FLOOR(M319,1)=TODAY()</formula>
    </cfRule>
  </conditionalFormatting>
  <conditionalFormatting sqref="M319">
    <cfRule type="cellIs" dxfId="450" priority="449" operator="equal">
      <formula>2</formula>
    </cfRule>
  </conditionalFormatting>
  <conditionalFormatting sqref="M319">
    <cfRule type="cellIs" dxfId="449" priority="448" operator="equal">
      <formula>3</formula>
    </cfRule>
  </conditionalFormatting>
  <conditionalFormatting sqref="R322:R323">
    <cfRule type="beginsWith" dxfId="448" priority="443" operator="beginsWith" text="S">
      <formula>LEFT(R322,LEN("S"))="S"</formula>
    </cfRule>
    <cfRule type="containsText" dxfId="447" priority="444" operator="containsText" text="D">
      <formula>NOT(ISERROR(SEARCH("D",R322)))</formula>
    </cfRule>
    <cfRule type="cellIs" dxfId="446" priority="445" operator="equal">
      <formula>1</formula>
    </cfRule>
  </conditionalFormatting>
  <conditionalFormatting sqref="R322:R323">
    <cfRule type="expression" dxfId="445" priority="446">
      <formula>$E322="sob"</formula>
    </cfRule>
    <cfRule type="expression" dxfId="444" priority="447">
      <formula>$E322="nie"</formula>
    </cfRule>
  </conditionalFormatting>
  <conditionalFormatting sqref="R322:R323">
    <cfRule type="timePeriod" dxfId="443" priority="442" timePeriod="today">
      <formula>FLOOR(R322,1)=TODAY()</formula>
    </cfRule>
  </conditionalFormatting>
  <conditionalFormatting sqref="R322:R323">
    <cfRule type="cellIs" dxfId="442" priority="441" operator="equal">
      <formula>2</formula>
    </cfRule>
  </conditionalFormatting>
  <conditionalFormatting sqref="R322:R323">
    <cfRule type="cellIs" dxfId="441" priority="440" operator="equal">
      <formula>3</formula>
    </cfRule>
  </conditionalFormatting>
  <conditionalFormatting sqref="T316:T317">
    <cfRule type="beginsWith" dxfId="440" priority="435" operator="beginsWith" text="S">
      <formula>LEFT(T316,LEN("S"))="S"</formula>
    </cfRule>
    <cfRule type="containsText" dxfId="439" priority="436" operator="containsText" text="D">
      <formula>NOT(ISERROR(SEARCH("D",T316)))</formula>
    </cfRule>
    <cfRule type="cellIs" dxfId="438" priority="437" operator="equal">
      <formula>1</formula>
    </cfRule>
  </conditionalFormatting>
  <conditionalFormatting sqref="T316:T317">
    <cfRule type="expression" dxfId="437" priority="438">
      <formula>$E316="sob"</formula>
    </cfRule>
    <cfRule type="expression" dxfId="436" priority="439">
      <formula>$E316="nie"</formula>
    </cfRule>
  </conditionalFormatting>
  <conditionalFormatting sqref="T316:T317">
    <cfRule type="timePeriod" dxfId="435" priority="434" timePeriod="today">
      <formula>FLOOR(T316,1)=TODAY()</formula>
    </cfRule>
  </conditionalFormatting>
  <conditionalFormatting sqref="T316:T317">
    <cfRule type="cellIs" dxfId="434" priority="433" operator="equal">
      <formula>2</formula>
    </cfRule>
  </conditionalFormatting>
  <conditionalFormatting sqref="T316:T317">
    <cfRule type="cellIs" dxfId="433" priority="432" operator="equal">
      <formula>3</formula>
    </cfRule>
  </conditionalFormatting>
  <conditionalFormatting sqref="T319">
    <cfRule type="beginsWith" dxfId="432" priority="427" operator="beginsWith" text="S">
      <formula>LEFT(T319,LEN("S"))="S"</formula>
    </cfRule>
    <cfRule type="containsText" dxfId="431" priority="428" operator="containsText" text="D">
      <formula>NOT(ISERROR(SEARCH("D",T319)))</formula>
    </cfRule>
    <cfRule type="cellIs" dxfId="430" priority="429" operator="equal">
      <formula>1</formula>
    </cfRule>
  </conditionalFormatting>
  <conditionalFormatting sqref="T319">
    <cfRule type="expression" dxfId="429" priority="430">
      <formula>$E319="sob"</formula>
    </cfRule>
    <cfRule type="expression" dxfId="428" priority="431">
      <formula>$E319="nie"</formula>
    </cfRule>
  </conditionalFormatting>
  <conditionalFormatting sqref="T319">
    <cfRule type="timePeriod" dxfId="427" priority="426" timePeriod="today">
      <formula>FLOOR(T319,1)=TODAY()</formula>
    </cfRule>
  </conditionalFormatting>
  <conditionalFormatting sqref="T319">
    <cfRule type="cellIs" dxfId="426" priority="425" operator="equal">
      <formula>2</formula>
    </cfRule>
  </conditionalFormatting>
  <conditionalFormatting sqref="T319">
    <cfRule type="cellIs" dxfId="425" priority="424" operator="equal">
      <formula>3</formula>
    </cfRule>
  </conditionalFormatting>
  <conditionalFormatting sqref="T320">
    <cfRule type="beginsWith" dxfId="424" priority="419" operator="beginsWith" text="S">
      <formula>LEFT(T320,LEN("S"))="S"</formula>
    </cfRule>
    <cfRule type="containsText" dxfId="423" priority="420" operator="containsText" text="D">
      <formula>NOT(ISERROR(SEARCH("D",T320)))</formula>
    </cfRule>
    <cfRule type="cellIs" dxfId="422" priority="421" operator="equal">
      <formula>1</formula>
    </cfRule>
  </conditionalFormatting>
  <conditionalFormatting sqref="T320">
    <cfRule type="expression" dxfId="421" priority="422">
      <formula>$E320="sob"</formula>
    </cfRule>
    <cfRule type="expression" dxfId="420" priority="423">
      <formula>$E320="nie"</formula>
    </cfRule>
  </conditionalFormatting>
  <conditionalFormatting sqref="T320">
    <cfRule type="timePeriod" dxfId="419" priority="418" timePeriod="today">
      <formula>FLOOR(T320,1)=TODAY()</formula>
    </cfRule>
  </conditionalFormatting>
  <conditionalFormatting sqref="T320">
    <cfRule type="cellIs" dxfId="418" priority="417" operator="equal">
      <formula>2</formula>
    </cfRule>
  </conditionalFormatting>
  <conditionalFormatting sqref="T320">
    <cfRule type="cellIs" dxfId="417" priority="416" operator="equal">
      <formula>3</formula>
    </cfRule>
  </conditionalFormatting>
  <conditionalFormatting sqref="T323:T324">
    <cfRule type="beginsWith" dxfId="416" priority="411" operator="beginsWith" text="S">
      <formula>LEFT(T323,LEN("S"))="S"</formula>
    </cfRule>
    <cfRule type="containsText" dxfId="415" priority="412" operator="containsText" text="D">
      <formula>NOT(ISERROR(SEARCH("D",T323)))</formula>
    </cfRule>
    <cfRule type="cellIs" dxfId="414" priority="413" operator="equal">
      <formula>1</formula>
    </cfRule>
  </conditionalFormatting>
  <conditionalFormatting sqref="T323:T324">
    <cfRule type="expression" dxfId="413" priority="414">
      <formula>$E323="sob"</formula>
    </cfRule>
    <cfRule type="expression" dxfId="412" priority="415">
      <formula>$E323="nie"</formula>
    </cfRule>
  </conditionalFormatting>
  <conditionalFormatting sqref="T323:T324">
    <cfRule type="timePeriod" dxfId="411" priority="410" timePeriod="today">
      <formula>FLOOR(T323,1)=TODAY()</formula>
    </cfRule>
  </conditionalFormatting>
  <conditionalFormatting sqref="T323:T324">
    <cfRule type="cellIs" dxfId="410" priority="409" operator="equal">
      <formula>2</formula>
    </cfRule>
  </conditionalFormatting>
  <conditionalFormatting sqref="T323:T324">
    <cfRule type="cellIs" dxfId="409" priority="408" operator="equal">
      <formula>3</formula>
    </cfRule>
  </conditionalFormatting>
  <conditionalFormatting sqref="Y319">
    <cfRule type="beginsWith" dxfId="408" priority="403" operator="beginsWith" text="S">
      <formula>LEFT(Y319,LEN("S"))="S"</formula>
    </cfRule>
    <cfRule type="containsText" dxfId="407" priority="404" operator="containsText" text="D">
      <formula>NOT(ISERROR(SEARCH("D",Y319)))</formula>
    </cfRule>
    <cfRule type="cellIs" dxfId="406" priority="405" operator="equal">
      <formula>1</formula>
    </cfRule>
  </conditionalFormatting>
  <conditionalFormatting sqref="Y319">
    <cfRule type="expression" dxfId="405" priority="406">
      <formula>$E319="sob"</formula>
    </cfRule>
    <cfRule type="expression" dxfId="404" priority="407">
      <formula>$E319="nie"</formula>
    </cfRule>
  </conditionalFormatting>
  <conditionalFormatting sqref="Y319">
    <cfRule type="timePeriod" dxfId="403" priority="402" timePeriod="today">
      <formula>FLOOR(Y319,1)=TODAY()</formula>
    </cfRule>
  </conditionalFormatting>
  <conditionalFormatting sqref="Y319">
    <cfRule type="cellIs" dxfId="402" priority="401" operator="equal">
      <formula>2</formula>
    </cfRule>
  </conditionalFormatting>
  <conditionalFormatting sqref="Y319">
    <cfRule type="cellIs" dxfId="401" priority="400" operator="equal">
      <formula>3</formula>
    </cfRule>
  </conditionalFormatting>
  <conditionalFormatting sqref="Y322:Y325">
    <cfRule type="beginsWith" dxfId="400" priority="395" operator="beginsWith" text="S">
      <formula>LEFT(Y322,LEN("S"))="S"</formula>
    </cfRule>
    <cfRule type="containsText" dxfId="399" priority="396" operator="containsText" text="D">
      <formula>NOT(ISERROR(SEARCH("D",Y322)))</formula>
    </cfRule>
    <cfRule type="cellIs" dxfId="398" priority="397" operator="equal">
      <formula>1</formula>
    </cfRule>
  </conditionalFormatting>
  <conditionalFormatting sqref="Y322:Y325">
    <cfRule type="expression" dxfId="397" priority="398">
      <formula>$E322="sob"</formula>
    </cfRule>
    <cfRule type="expression" dxfId="396" priority="399">
      <formula>$E322="nie"</formula>
    </cfRule>
  </conditionalFormatting>
  <conditionalFormatting sqref="Y322:Y325">
    <cfRule type="timePeriod" dxfId="395" priority="394" timePeriod="today">
      <formula>FLOOR(Y322,1)=TODAY()</formula>
    </cfRule>
  </conditionalFormatting>
  <conditionalFormatting sqref="Y322:Y325">
    <cfRule type="cellIs" dxfId="394" priority="393" operator="equal">
      <formula>2</formula>
    </cfRule>
  </conditionalFormatting>
  <conditionalFormatting sqref="Y322:Y325">
    <cfRule type="cellIs" dxfId="393" priority="392" operator="equal">
      <formula>3</formula>
    </cfRule>
  </conditionalFormatting>
  <conditionalFormatting sqref="U324:U326">
    <cfRule type="beginsWith" dxfId="392" priority="387" operator="beginsWith" text="S">
      <formula>LEFT(U324,LEN("S"))="S"</formula>
    </cfRule>
    <cfRule type="containsText" dxfId="391" priority="388" operator="containsText" text="D">
      <formula>NOT(ISERROR(SEARCH("D",U324)))</formula>
    </cfRule>
    <cfRule type="cellIs" dxfId="390" priority="389" operator="equal">
      <formula>1</formula>
    </cfRule>
  </conditionalFormatting>
  <conditionalFormatting sqref="U324:U326">
    <cfRule type="expression" dxfId="389" priority="390">
      <formula>$E324="sob"</formula>
    </cfRule>
    <cfRule type="expression" dxfId="388" priority="391">
      <formula>$E324="nie"</formula>
    </cfRule>
  </conditionalFormatting>
  <conditionalFormatting sqref="U324:U326">
    <cfRule type="timePeriod" dxfId="387" priority="386" timePeriod="today">
      <formula>FLOOR(U324,1)=TODAY()</formula>
    </cfRule>
  </conditionalFormatting>
  <conditionalFormatting sqref="U324:U326">
    <cfRule type="cellIs" dxfId="386" priority="385" operator="equal">
      <formula>2</formula>
    </cfRule>
  </conditionalFormatting>
  <conditionalFormatting sqref="U324:U326">
    <cfRule type="cellIs" dxfId="385" priority="384" operator="equal">
      <formula>3</formula>
    </cfRule>
  </conditionalFormatting>
  <conditionalFormatting sqref="R324:R326">
    <cfRule type="beginsWith" dxfId="384" priority="379" operator="beginsWith" text="S">
      <formula>LEFT(R324,LEN("S"))="S"</formula>
    </cfRule>
    <cfRule type="containsText" dxfId="383" priority="380" operator="containsText" text="D">
      <formula>NOT(ISERROR(SEARCH("D",R324)))</formula>
    </cfRule>
    <cfRule type="cellIs" dxfId="382" priority="381" operator="equal">
      <formula>1</formula>
    </cfRule>
  </conditionalFormatting>
  <conditionalFormatting sqref="R324:R326">
    <cfRule type="expression" dxfId="381" priority="382">
      <formula>$E324="sob"</formula>
    </cfRule>
    <cfRule type="expression" dxfId="380" priority="383">
      <formula>$E324="nie"</formula>
    </cfRule>
  </conditionalFormatting>
  <conditionalFormatting sqref="R324:R326">
    <cfRule type="timePeriod" dxfId="379" priority="378" timePeriod="today">
      <formula>FLOOR(R324,1)=TODAY()</formula>
    </cfRule>
  </conditionalFormatting>
  <conditionalFormatting sqref="R324:R326">
    <cfRule type="cellIs" dxfId="378" priority="377" operator="equal">
      <formula>2</formula>
    </cfRule>
  </conditionalFormatting>
  <conditionalFormatting sqref="R324:R326">
    <cfRule type="cellIs" dxfId="377" priority="376" operator="equal">
      <formula>3</formula>
    </cfRule>
  </conditionalFormatting>
  <conditionalFormatting sqref="U329:U330">
    <cfRule type="beginsWith" dxfId="376" priority="371" operator="beginsWith" text="S">
      <formula>LEFT(U329,LEN("S"))="S"</formula>
    </cfRule>
    <cfRule type="containsText" dxfId="375" priority="372" operator="containsText" text="D">
      <formula>NOT(ISERROR(SEARCH("D",U329)))</formula>
    </cfRule>
    <cfRule type="cellIs" dxfId="374" priority="373" operator="equal">
      <formula>1</formula>
    </cfRule>
  </conditionalFormatting>
  <conditionalFormatting sqref="U329:U330">
    <cfRule type="expression" dxfId="373" priority="374">
      <formula>$E329="sob"</formula>
    </cfRule>
    <cfRule type="expression" dxfId="372" priority="375">
      <formula>$E329="nie"</formula>
    </cfRule>
  </conditionalFormatting>
  <conditionalFormatting sqref="U329:U330">
    <cfRule type="timePeriod" dxfId="371" priority="370" timePeriod="today">
      <formula>FLOOR(U329,1)=TODAY()</formula>
    </cfRule>
  </conditionalFormatting>
  <conditionalFormatting sqref="U329:U330">
    <cfRule type="cellIs" dxfId="370" priority="369" operator="equal">
      <formula>2</formula>
    </cfRule>
  </conditionalFormatting>
  <conditionalFormatting sqref="U329:U330">
    <cfRule type="cellIs" dxfId="369" priority="368" operator="equal">
      <formula>3</formula>
    </cfRule>
  </conditionalFormatting>
  <conditionalFormatting sqref="T329:T332">
    <cfRule type="beginsWith" dxfId="368" priority="363" operator="beginsWith" text="S">
      <formula>LEFT(T329,LEN("S"))="S"</formula>
    </cfRule>
    <cfRule type="containsText" dxfId="367" priority="364" operator="containsText" text="D">
      <formula>NOT(ISERROR(SEARCH("D",T329)))</formula>
    </cfRule>
    <cfRule type="cellIs" dxfId="366" priority="365" operator="equal">
      <formula>1</formula>
    </cfRule>
  </conditionalFormatting>
  <conditionalFormatting sqref="T329:T332">
    <cfRule type="expression" dxfId="365" priority="366">
      <formula>$E329="sob"</formula>
    </cfRule>
    <cfRule type="expression" dxfId="364" priority="367">
      <formula>$E329="nie"</formula>
    </cfRule>
  </conditionalFormatting>
  <conditionalFormatting sqref="T329:T332">
    <cfRule type="timePeriod" dxfId="363" priority="362" timePeriod="today">
      <formula>FLOOR(T329,1)=TODAY()</formula>
    </cfRule>
  </conditionalFormatting>
  <conditionalFormatting sqref="T329:T332">
    <cfRule type="cellIs" dxfId="362" priority="361" operator="equal">
      <formula>2</formula>
    </cfRule>
  </conditionalFormatting>
  <conditionalFormatting sqref="T329:T332">
    <cfRule type="cellIs" dxfId="361" priority="360" operator="equal">
      <formula>3</formula>
    </cfRule>
  </conditionalFormatting>
  <conditionalFormatting sqref="T333">
    <cfRule type="beginsWith" dxfId="360" priority="355" operator="beginsWith" text="S">
      <formula>LEFT(T333,LEN("S"))="S"</formula>
    </cfRule>
    <cfRule type="containsText" dxfId="359" priority="356" operator="containsText" text="D">
      <formula>NOT(ISERROR(SEARCH("D",T333)))</formula>
    </cfRule>
    <cfRule type="cellIs" dxfId="358" priority="357" operator="equal">
      <formula>1</formula>
    </cfRule>
  </conditionalFormatting>
  <conditionalFormatting sqref="T333">
    <cfRule type="expression" dxfId="357" priority="358">
      <formula>$E333="sob"</formula>
    </cfRule>
    <cfRule type="expression" dxfId="356" priority="359">
      <formula>$E333="nie"</formula>
    </cfRule>
  </conditionalFormatting>
  <conditionalFormatting sqref="T333">
    <cfRule type="timePeriod" dxfId="355" priority="354" timePeriod="today">
      <formula>FLOOR(T333,1)=TODAY()</formula>
    </cfRule>
  </conditionalFormatting>
  <conditionalFormatting sqref="T333">
    <cfRule type="cellIs" dxfId="354" priority="353" operator="equal">
      <formula>2</formula>
    </cfRule>
  </conditionalFormatting>
  <conditionalFormatting sqref="T333">
    <cfRule type="cellIs" dxfId="353" priority="352" operator="equal">
      <formula>3</formula>
    </cfRule>
  </conditionalFormatting>
  <conditionalFormatting sqref="T325">
    <cfRule type="beginsWith" dxfId="352" priority="347" operator="beginsWith" text="S">
      <formula>LEFT(T325,LEN("S"))="S"</formula>
    </cfRule>
    <cfRule type="containsText" dxfId="351" priority="348" operator="containsText" text="D">
      <formula>NOT(ISERROR(SEARCH("D",T325)))</formula>
    </cfRule>
    <cfRule type="cellIs" dxfId="350" priority="349" operator="equal">
      <formula>1</formula>
    </cfRule>
  </conditionalFormatting>
  <conditionalFormatting sqref="T325">
    <cfRule type="expression" dxfId="349" priority="350">
      <formula>$E325="sob"</formula>
    </cfRule>
    <cfRule type="expression" dxfId="348" priority="351">
      <formula>$E325="nie"</formula>
    </cfRule>
  </conditionalFormatting>
  <conditionalFormatting sqref="T325">
    <cfRule type="timePeriod" dxfId="347" priority="346" timePeriod="today">
      <formula>FLOOR(T325,1)=TODAY()</formula>
    </cfRule>
  </conditionalFormatting>
  <conditionalFormatting sqref="T325">
    <cfRule type="cellIs" dxfId="346" priority="345" operator="equal">
      <formula>2</formula>
    </cfRule>
  </conditionalFormatting>
  <conditionalFormatting sqref="T325">
    <cfRule type="cellIs" dxfId="345" priority="344" operator="equal">
      <formula>3</formula>
    </cfRule>
  </conditionalFormatting>
  <conditionalFormatting sqref="T326">
    <cfRule type="beginsWith" dxfId="344" priority="339" operator="beginsWith" text="S">
      <formula>LEFT(T326,LEN("S"))="S"</formula>
    </cfRule>
    <cfRule type="containsText" dxfId="343" priority="340" operator="containsText" text="D">
      <formula>NOT(ISERROR(SEARCH("D",T326)))</formula>
    </cfRule>
    <cfRule type="cellIs" dxfId="342" priority="341" operator="equal">
      <formula>1</formula>
    </cfRule>
  </conditionalFormatting>
  <conditionalFormatting sqref="T326">
    <cfRule type="expression" dxfId="341" priority="342">
      <formula>$E326="sob"</formula>
    </cfRule>
    <cfRule type="expression" dxfId="340" priority="343">
      <formula>$E326="nie"</formula>
    </cfRule>
  </conditionalFormatting>
  <conditionalFormatting sqref="T326">
    <cfRule type="timePeriod" dxfId="339" priority="338" timePeriod="today">
      <formula>FLOOR(T326,1)=TODAY()</formula>
    </cfRule>
  </conditionalFormatting>
  <conditionalFormatting sqref="T326">
    <cfRule type="cellIs" dxfId="338" priority="337" operator="equal">
      <formula>2</formula>
    </cfRule>
  </conditionalFormatting>
  <conditionalFormatting sqref="T326">
    <cfRule type="cellIs" dxfId="337" priority="336" operator="equal">
      <formula>3</formula>
    </cfRule>
  </conditionalFormatting>
  <conditionalFormatting sqref="Y330">
    <cfRule type="beginsWith" dxfId="336" priority="331" operator="beginsWith" text="S">
      <formula>LEFT(Y330,LEN("S"))="S"</formula>
    </cfRule>
    <cfRule type="containsText" dxfId="335" priority="332" operator="containsText" text="D">
      <formula>NOT(ISERROR(SEARCH("D",Y330)))</formula>
    </cfRule>
    <cfRule type="cellIs" dxfId="334" priority="333" operator="equal">
      <formula>1</formula>
    </cfRule>
  </conditionalFormatting>
  <conditionalFormatting sqref="Y330">
    <cfRule type="expression" dxfId="333" priority="334">
      <formula>$E330="sob"</formula>
    </cfRule>
    <cfRule type="expression" dxfId="332" priority="335">
      <formula>$E330="nie"</formula>
    </cfRule>
  </conditionalFormatting>
  <conditionalFormatting sqref="Y330">
    <cfRule type="timePeriod" dxfId="331" priority="330" timePeriod="today">
      <formula>FLOOR(Y330,1)=TODAY()</formula>
    </cfRule>
  </conditionalFormatting>
  <conditionalFormatting sqref="Y330">
    <cfRule type="cellIs" dxfId="330" priority="329" operator="equal">
      <formula>2</formula>
    </cfRule>
  </conditionalFormatting>
  <conditionalFormatting sqref="Y330">
    <cfRule type="cellIs" dxfId="329" priority="328" operator="equal">
      <formula>3</formula>
    </cfRule>
  </conditionalFormatting>
  <conditionalFormatting sqref="Y329">
    <cfRule type="beginsWith" dxfId="328" priority="323" operator="beginsWith" text="S">
      <formula>LEFT(Y329,LEN("S"))="S"</formula>
    </cfRule>
    <cfRule type="containsText" dxfId="327" priority="324" operator="containsText" text="D">
      <formula>NOT(ISERROR(SEARCH("D",Y329)))</formula>
    </cfRule>
    <cfRule type="cellIs" dxfId="326" priority="325" operator="equal">
      <formula>1</formula>
    </cfRule>
  </conditionalFormatting>
  <conditionalFormatting sqref="Y329">
    <cfRule type="expression" dxfId="325" priority="326">
      <formula>$E329="sob"</formula>
    </cfRule>
    <cfRule type="expression" dxfId="324" priority="327">
      <formula>$E329="nie"</formula>
    </cfRule>
  </conditionalFormatting>
  <conditionalFormatting sqref="Y329">
    <cfRule type="timePeriod" dxfId="323" priority="322" timePeriod="today">
      <formula>FLOOR(Y329,1)=TODAY()</formula>
    </cfRule>
  </conditionalFormatting>
  <conditionalFormatting sqref="Y329">
    <cfRule type="cellIs" dxfId="322" priority="321" operator="equal">
      <formula>2</formula>
    </cfRule>
  </conditionalFormatting>
  <conditionalFormatting sqref="Y329">
    <cfRule type="cellIs" dxfId="321" priority="320" operator="equal">
      <formula>3</formula>
    </cfRule>
  </conditionalFormatting>
  <conditionalFormatting sqref="AA333">
    <cfRule type="beginsWith" dxfId="320" priority="315" operator="beginsWith" text="S">
      <formula>LEFT(AA333,LEN("S"))="S"</formula>
    </cfRule>
    <cfRule type="containsText" dxfId="319" priority="316" operator="containsText" text="D">
      <formula>NOT(ISERROR(SEARCH("D",AA333)))</formula>
    </cfRule>
    <cfRule type="cellIs" dxfId="318" priority="317" operator="equal">
      <formula>1</formula>
    </cfRule>
  </conditionalFormatting>
  <conditionalFormatting sqref="AA333">
    <cfRule type="expression" dxfId="317" priority="318">
      <formula>$E333="sob"</formula>
    </cfRule>
    <cfRule type="expression" dxfId="316" priority="319">
      <formula>$E333="nie"</formula>
    </cfRule>
  </conditionalFormatting>
  <conditionalFormatting sqref="AA333">
    <cfRule type="timePeriod" dxfId="315" priority="314" timePeriod="today">
      <formula>FLOOR(AA333,1)=TODAY()</formula>
    </cfRule>
  </conditionalFormatting>
  <conditionalFormatting sqref="AA333">
    <cfRule type="cellIs" dxfId="314" priority="313" operator="equal">
      <formula>2</formula>
    </cfRule>
  </conditionalFormatting>
  <conditionalFormatting sqref="AA333">
    <cfRule type="cellIs" dxfId="313" priority="312" operator="equal">
      <formula>3</formula>
    </cfRule>
  </conditionalFormatting>
  <conditionalFormatting sqref="Y336">
    <cfRule type="beginsWith" dxfId="312" priority="307" operator="beginsWith" text="S">
      <formula>LEFT(Y336,LEN("S"))="S"</formula>
    </cfRule>
    <cfRule type="containsText" dxfId="311" priority="308" operator="containsText" text="D">
      <formula>NOT(ISERROR(SEARCH("D",Y336)))</formula>
    </cfRule>
    <cfRule type="cellIs" dxfId="310" priority="309" operator="equal">
      <formula>1</formula>
    </cfRule>
  </conditionalFormatting>
  <conditionalFormatting sqref="Y336">
    <cfRule type="expression" dxfId="309" priority="310">
      <formula>$E336="sob"</formula>
    </cfRule>
    <cfRule type="expression" dxfId="308" priority="311">
      <formula>$E336="nie"</formula>
    </cfRule>
  </conditionalFormatting>
  <conditionalFormatting sqref="Y336">
    <cfRule type="timePeriod" dxfId="307" priority="306" timePeriod="today">
      <formula>FLOOR(Y336,1)=TODAY()</formula>
    </cfRule>
  </conditionalFormatting>
  <conditionalFormatting sqref="Y336">
    <cfRule type="cellIs" dxfId="306" priority="305" operator="equal">
      <formula>2</formula>
    </cfRule>
  </conditionalFormatting>
  <conditionalFormatting sqref="Y336">
    <cfRule type="cellIs" dxfId="305" priority="304" operator="equal">
      <formula>3</formula>
    </cfRule>
  </conditionalFormatting>
  <conditionalFormatting sqref="Y337">
    <cfRule type="beginsWith" dxfId="304" priority="299" operator="beginsWith" text="S">
      <formula>LEFT(Y337,LEN("S"))="S"</formula>
    </cfRule>
    <cfRule type="containsText" dxfId="303" priority="300" operator="containsText" text="D">
      <formula>NOT(ISERROR(SEARCH("D",Y337)))</formula>
    </cfRule>
    <cfRule type="cellIs" dxfId="302" priority="301" operator="equal">
      <formula>1</formula>
    </cfRule>
  </conditionalFormatting>
  <conditionalFormatting sqref="Y337">
    <cfRule type="expression" dxfId="301" priority="302">
      <formula>$E337="sob"</formula>
    </cfRule>
    <cfRule type="expression" dxfId="300" priority="303">
      <formula>$E337="nie"</formula>
    </cfRule>
  </conditionalFormatting>
  <conditionalFormatting sqref="Y337">
    <cfRule type="timePeriod" dxfId="299" priority="298" timePeriod="today">
      <formula>FLOOR(Y337,1)=TODAY()</formula>
    </cfRule>
  </conditionalFormatting>
  <conditionalFormatting sqref="Y337">
    <cfRule type="cellIs" dxfId="298" priority="297" operator="equal">
      <formula>2</formula>
    </cfRule>
  </conditionalFormatting>
  <conditionalFormatting sqref="Y337">
    <cfRule type="cellIs" dxfId="297" priority="296" operator="equal">
      <formula>3</formula>
    </cfRule>
  </conditionalFormatting>
  <conditionalFormatting sqref="Y338">
    <cfRule type="beginsWith" dxfId="296" priority="291" operator="beginsWith" text="S">
      <formula>LEFT(Y338,LEN("S"))="S"</formula>
    </cfRule>
    <cfRule type="containsText" dxfId="295" priority="292" operator="containsText" text="D">
      <formula>NOT(ISERROR(SEARCH("D",Y338)))</formula>
    </cfRule>
    <cfRule type="cellIs" dxfId="294" priority="293" operator="equal">
      <formula>1</formula>
    </cfRule>
  </conditionalFormatting>
  <conditionalFormatting sqref="Y338">
    <cfRule type="expression" dxfId="293" priority="294">
      <formula>$E338="sob"</formula>
    </cfRule>
    <cfRule type="expression" dxfId="292" priority="295">
      <formula>$E338="nie"</formula>
    </cfRule>
  </conditionalFormatting>
  <conditionalFormatting sqref="Y338">
    <cfRule type="timePeriod" dxfId="291" priority="290" timePeriod="today">
      <formula>FLOOR(Y338,1)=TODAY()</formula>
    </cfRule>
  </conditionalFormatting>
  <conditionalFormatting sqref="Y338">
    <cfRule type="cellIs" dxfId="290" priority="289" operator="equal">
      <formula>2</formula>
    </cfRule>
  </conditionalFormatting>
  <conditionalFormatting sqref="Y338">
    <cfRule type="cellIs" dxfId="289" priority="288" operator="equal">
      <formula>3</formula>
    </cfRule>
  </conditionalFormatting>
  <conditionalFormatting sqref="Y339">
    <cfRule type="beginsWith" dxfId="288" priority="283" operator="beginsWith" text="S">
      <formula>LEFT(Y339,LEN("S"))="S"</formula>
    </cfRule>
    <cfRule type="containsText" dxfId="287" priority="284" operator="containsText" text="D">
      <formula>NOT(ISERROR(SEARCH("D",Y339)))</formula>
    </cfRule>
    <cfRule type="cellIs" dxfId="286" priority="285" operator="equal">
      <formula>1</formula>
    </cfRule>
  </conditionalFormatting>
  <conditionalFormatting sqref="Y339">
    <cfRule type="expression" dxfId="285" priority="286">
      <formula>$E339="sob"</formula>
    </cfRule>
    <cfRule type="expression" dxfId="284" priority="287">
      <formula>$E339="nie"</formula>
    </cfRule>
  </conditionalFormatting>
  <conditionalFormatting sqref="Y339">
    <cfRule type="timePeriod" dxfId="283" priority="282" timePeriod="today">
      <formula>FLOOR(Y339,1)=TODAY()</formula>
    </cfRule>
  </conditionalFormatting>
  <conditionalFormatting sqref="Y339">
    <cfRule type="cellIs" dxfId="282" priority="281" operator="equal">
      <formula>2</formula>
    </cfRule>
  </conditionalFormatting>
  <conditionalFormatting sqref="Y339">
    <cfRule type="cellIs" dxfId="281" priority="280" operator="equal">
      <formula>3</formula>
    </cfRule>
  </conditionalFormatting>
  <conditionalFormatting sqref="Y340">
    <cfRule type="beginsWith" dxfId="280" priority="275" operator="beginsWith" text="S">
      <formula>LEFT(Y340,LEN("S"))="S"</formula>
    </cfRule>
    <cfRule type="containsText" dxfId="279" priority="276" operator="containsText" text="D">
      <formula>NOT(ISERROR(SEARCH("D",Y340)))</formula>
    </cfRule>
    <cfRule type="cellIs" dxfId="278" priority="277" operator="equal">
      <formula>1</formula>
    </cfRule>
  </conditionalFormatting>
  <conditionalFormatting sqref="Y340">
    <cfRule type="expression" dxfId="277" priority="278">
      <formula>$E340="sob"</formula>
    </cfRule>
    <cfRule type="expression" dxfId="276" priority="279">
      <formula>$E340="nie"</formula>
    </cfRule>
  </conditionalFormatting>
  <conditionalFormatting sqref="Y340">
    <cfRule type="timePeriod" dxfId="275" priority="274" timePeriod="today">
      <formula>FLOOR(Y340,1)=TODAY()</formula>
    </cfRule>
  </conditionalFormatting>
  <conditionalFormatting sqref="Y340">
    <cfRule type="cellIs" dxfId="274" priority="273" operator="equal">
      <formula>2</formula>
    </cfRule>
  </conditionalFormatting>
  <conditionalFormatting sqref="Y340">
    <cfRule type="cellIs" dxfId="273" priority="272" operator="equal">
      <formula>3</formula>
    </cfRule>
  </conditionalFormatting>
  <conditionalFormatting sqref="AA336:AA338">
    <cfRule type="beginsWith" dxfId="272" priority="267" operator="beginsWith" text="S">
      <formula>LEFT(AA336,LEN("S"))="S"</formula>
    </cfRule>
    <cfRule type="containsText" dxfId="271" priority="268" operator="containsText" text="D">
      <formula>NOT(ISERROR(SEARCH("D",AA336)))</formula>
    </cfRule>
    <cfRule type="cellIs" dxfId="270" priority="269" operator="equal">
      <formula>1</formula>
    </cfRule>
  </conditionalFormatting>
  <conditionalFormatting sqref="AA336:AA338">
    <cfRule type="expression" dxfId="269" priority="270">
      <formula>$E336="sob"</formula>
    </cfRule>
    <cfRule type="expression" dxfId="268" priority="271">
      <formula>$E336="nie"</formula>
    </cfRule>
  </conditionalFormatting>
  <conditionalFormatting sqref="AA336:AA338">
    <cfRule type="timePeriod" dxfId="267" priority="266" timePeriod="today">
      <formula>FLOOR(AA336,1)=TODAY()</formula>
    </cfRule>
  </conditionalFormatting>
  <conditionalFormatting sqref="AA336:AA338">
    <cfRule type="cellIs" dxfId="266" priority="265" operator="equal">
      <formula>2</formula>
    </cfRule>
  </conditionalFormatting>
  <conditionalFormatting sqref="AA336:AA338">
    <cfRule type="cellIs" dxfId="265" priority="264" operator="equal">
      <formula>3</formula>
    </cfRule>
  </conditionalFormatting>
  <conditionalFormatting sqref="Y343">
    <cfRule type="beginsWith" dxfId="264" priority="259" operator="beginsWith" text="S">
      <formula>LEFT(Y343,LEN("S"))="S"</formula>
    </cfRule>
    <cfRule type="containsText" dxfId="263" priority="260" operator="containsText" text="D">
      <formula>NOT(ISERROR(SEARCH("D",Y343)))</formula>
    </cfRule>
    <cfRule type="cellIs" dxfId="262" priority="261" operator="equal">
      <formula>1</formula>
    </cfRule>
  </conditionalFormatting>
  <conditionalFormatting sqref="Y343">
    <cfRule type="expression" dxfId="261" priority="262">
      <formula>$E343="sob"</formula>
    </cfRule>
    <cfRule type="expression" dxfId="260" priority="263">
      <formula>$E343="nie"</formula>
    </cfRule>
  </conditionalFormatting>
  <conditionalFormatting sqref="Y343">
    <cfRule type="timePeriod" dxfId="259" priority="258" timePeriod="today">
      <formula>FLOOR(Y343,1)=TODAY()</formula>
    </cfRule>
  </conditionalFormatting>
  <conditionalFormatting sqref="Y343">
    <cfRule type="cellIs" dxfId="258" priority="257" operator="equal">
      <formula>2</formula>
    </cfRule>
  </conditionalFormatting>
  <conditionalFormatting sqref="Y343">
    <cfRule type="cellIs" dxfId="257" priority="256" operator="equal">
      <formula>3</formula>
    </cfRule>
  </conditionalFormatting>
  <conditionalFormatting sqref="Y344">
    <cfRule type="beginsWith" dxfId="256" priority="251" operator="beginsWith" text="S">
      <formula>LEFT(Y344,LEN("S"))="S"</formula>
    </cfRule>
    <cfRule type="containsText" dxfId="255" priority="252" operator="containsText" text="D">
      <formula>NOT(ISERROR(SEARCH("D",Y344)))</formula>
    </cfRule>
    <cfRule type="cellIs" dxfId="254" priority="253" operator="equal">
      <formula>1</formula>
    </cfRule>
  </conditionalFormatting>
  <conditionalFormatting sqref="Y344">
    <cfRule type="expression" dxfId="253" priority="254">
      <formula>$E344="sob"</formula>
    </cfRule>
    <cfRule type="expression" dxfId="252" priority="255">
      <formula>$E344="nie"</formula>
    </cfRule>
  </conditionalFormatting>
  <conditionalFormatting sqref="Y344">
    <cfRule type="timePeriod" dxfId="251" priority="250" timePeriod="today">
      <formula>FLOOR(Y344,1)=TODAY()</formula>
    </cfRule>
  </conditionalFormatting>
  <conditionalFormatting sqref="Y344">
    <cfRule type="cellIs" dxfId="250" priority="249" operator="equal">
      <formula>2</formula>
    </cfRule>
  </conditionalFormatting>
  <conditionalFormatting sqref="Y344">
    <cfRule type="cellIs" dxfId="249" priority="248" operator="equal">
      <formula>3</formula>
    </cfRule>
  </conditionalFormatting>
  <conditionalFormatting sqref="Y345">
    <cfRule type="beginsWith" dxfId="248" priority="243" operator="beginsWith" text="S">
      <formula>LEFT(Y345,LEN("S"))="S"</formula>
    </cfRule>
    <cfRule type="containsText" dxfId="247" priority="244" operator="containsText" text="D">
      <formula>NOT(ISERROR(SEARCH("D",Y345)))</formula>
    </cfRule>
    <cfRule type="cellIs" dxfId="246" priority="245" operator="equal">
      <formula>1</formula>
    </cfRule>
  </conditionalFormatting>
  <conditionalFormatting sqref="Y345">
    <cfRule type="expression" dxfId="245" priority="246">
      <formula>$E345="sob"</formula>
    </cfRule>
    <cfRule type="expression" dxfId="244" priority="247">
      <formula>$E345="nie"</formula>
    </cfRule>
  </conditionalFormatting>
  <conditionalFormatting sqref="Y345">
    <cfRule type="timePeriod" dxfId="243" priority="242" timePeriod="today">
      <formula>FLOOR(Y345,1)=TODAY()</formula>
    </cfRule>
  </conditionalFormatting>
  <conditionalFormatting sqref="Y345">
    <cfRule type="cellIs" dxfId="242" priority="241" operator="equal">
      <formula>2</formula>
    </cfRule>
  </conditionalFormatting>
  <conditionalFormatting sqref="Y345">
    <cfRule type="cellIs" dxfId="241" priority="240" operator="equal">
      <formula>3</formula>
    </cfRule>
  </conditionalFormatting>
  <conditionalFormatting sqref="Y347">
    <cfRule type="beginsWith" dxfId="240" priority="235" operator="beginsWith" text="S">
      <formula>LEFT(Y347,LEN("S"))="S"</formula>
    </cfRule>
    <cfRule type="containsText" dxfId="239" priority="236" operator="containsText" text="D">
      <formula>NOT(ISERROR(SEARCH("D",Y347)))</formula>
    </cfRule>
    <cfRule type="cellIs" dxfId="238" priority="237" operator="equal">
      <formula>1</formula>
    </cfRule>
  </conditionalFormatting>
  <conditionalFormatting sqref="Y347">
    <cfRule type="expression" dxfId="237" priority="238">
      <formula>$E347="sob"</formula>
    </cfRule>
    <cfRule type="expression" dxfId="236" priority="239">
      <formula>$E347="nie"</formula>
    </cfRule>
  </conditionalFormatting>
  <conditionalFormatting sqref="Y347">
    <cfRule type="timePeriod" dxfId="235" priority="234" timePeriod="today">
      <formula>FLOOR(Y347,1)=TODAY()</formula>
    </cfRule>
  </conditionalFormatting>
  <conditionalFormatting sqref="Y347">
    <cfRule type="cellIs" dxfId="234" priority="233" operator="equal">
      <formula>2</formula>
    </cfRule>
  </conditionalFormatting>
  <conditionalFormatting sqref="Y347">
    <cfRule type="cellIs" dxfId="233" priority="232" operator="equal">
      <formula>3</formula>
    </cfRule>
  </conditionalFormatting>
  <conditionalFormatting sqref="Y351">
    <cfRule type="beginsWith" dxfId="232" priority="227" operator="beginsWith" text="S">
      <formula>LEFT(Y351,LEN("S"))="S"</formula>
    </cfRule>
    <cfRule type="containsText" dxfId="231" priority="228" operator="containsText" text="D">
      <formula>NOT(ISERROR(SEARCH("D",Y351)))</formula>
    </cfRule>
    <cfRule type="cellIs" dxfId="230" priority="229" operator="equal">
      <formula>1</formula>
    </cfRule>
  </conditionalFormatting>
  <conditionalFormatting sqref="Y351">
    <cfRule type="expression" dxfId="229" priority="230">
      <formula>$E351="sob"</formula>
    </cfRule>
    <cfRule type="expression" dxfId="228" priority="231">
      <formula>$E351="nie"</formula>
    </cfRule>
  </conditionalFormatting>
  <conditionalFormatting sqref="Y351">
    <cfRule type="timePeriod" dxfId="227" priority="226" timePeriod="today">
      <formula>FLOOR(Y351,1)=TODAY()</formula>
    </cfRule>
  </conditionalFormatting>
  <conditionalFormatting sqref="Y351">
    <cfRule type="cellIs" dxfId="226" priority="225" operator="equal">
      <formula>2</formula>
    </cfRule>
  </conditionalFormatting>
  <conditionalFormatting sqref="Y351">
    <cfRule type="cellIs" dxfId="225" priority="224" operator="equal">
      <formula>3</formula>
    </cfRule>
  </conditionalFormatting>
  <conditionalFormatting sqref="Y352">
    <cfRule type="beginsWith" dxfId="224" priority="219" operator="beginsWith" text="S">
      <formula>LEFT(Y352,LEN("S"))="S"</formula>
    </cfRule>
    <cfRule type="containsText" dxfId="223" priority="220" operator="containsText" text="D">
      <formula>NOT(ISERROR(SEARCH("D",Y352)))</formula>
    </cfRule>
    <cfRule type="cellIs" dxfId="222" priority="221" operator="equal">
      <formula>1</formula>
    </cfRule>
  </conditionalFormatting>
  <conditionalFormatting sqref="Y352">
    <cfRule type="expression" dxfId="221" priority="222">
      <formula>$E352="sob"</formula>
    </cfRule>
    <cfRule type="expression" dxfId="220" priority="223">
      <formula>$E352="nie"</formula>
    </cfRule>
  </conditionalFormatting>
  <conditionalFormatting sqref="Y352">
    <cfRule type="timePeriod" dxfId="219" priority="218" timePeriod="today">
      <formula>FLOOR(Y352,1)=TODAY()</formula>
    </cfRule>
  </conditionalFormatting>
  <conditionalFormatting sqref="Y352">
    <cfRule type="cellIs" dxfId="218" priority="217" operator="equal">
      <formula>2</formula>
    </cfRule>
  </conditionalFormatting>
  <conditionalFormatting sqref="Y352">
    <cfRule type="cellIs" dxfId="217" priority="216" operator="equal">
      <formula>3</formula>
    </cfRule>
  </conditionalFormatting>
  <conditionalFormatting sqref="Y354">
    <cfRule type="beginsWith" dxfId="216" priority="211" operator="beginsWith" text="S">
      <formula>LEFT(Y354,LEN("S"))="S"</formula>
    </cfRule>
    <cfRule type="containsText" dxfId="215" priority="212" operator="containsText" text="D">
      <formula>NOT(ISERROR(SEARCH("D",Y354)))</formula>
    </cfRule>
    <cfRule type="cellIs" dxfId="214" priority="213" operator="equal">
      <formula>1</formula>
    </cfRule>
  </conditionalFormatting>
  <conditionalFormatting sqref="Y354">
    <cfRule type="expression" dxfId="213" priority="214">
      <formula>$E354="sob"</formula>
    </cfRule>
    <cfRule type="expression" dxfId="212" priority="215">
      <formula>$E354="nie"</formula>
    </cfRule>
  </conditionalFormatting>
  <conditionalFormatting sqref="Y354">
    <cfRule type="timePeriod" dxfId="211" priority="210" timePeriod="today">
      <formula>FLOOR(Y354,1)=TODAY()</formula>
    </cfRule>
  </conditionalFormatting>
  <conditionalFormatting sqref="Y354">
    <cfRule type="cellIs" dxfId="210" priority="209" operator="equal">
      <formula>2</formula>
    </cfRule>
  </conditionalFormatting>
  <conditionalFormatting sqref="Y354">
    <cfRule type="cellIs" dxfId="209" priority="208" operator="equal">
      <formula>3</formula>
    </cfRule>
  </conditionalFormatting>
  <conditionalFormatting sqref="M357:M360">
    <cfRule type="beginsWith" dxfId="208" priority="203" operator="beginsWith" text="S">
      <formula>LEFT(M357,LEN("S"))="S"</formula>
    </cfRule>
    <cfRule type="containsText" dxfId="207" priority="204" operator="containsText" text="D">
      <formula>NOT(ISERROR(SEARCH("D",M357)))</formula>
    </cfRule>
    <cfRule type="cellIs" dxfId="206" priority="205" operator="equal">
      <formula>1</formula>
    </cfRule>
  </conditionalFormatting>
  <conditionalFormatting sqref="M357:M360">
    <cfRule type="expression" dxfId="205" priority="206">
      <formula>$E357="sob"</formula>
    </cfRule>
    <cfRule type="expression" dxfId="204" priority="207">
      <formula>$E357="nie"</formula>
    </cfRule>
  </conditionalFormatting>
  <conditionalFormatting sqref="M357:M360">
    <cfRule type="timePeriod" dxfId="203" priority="202" timePeriod="today">
      <formula>FLOOR(M357,1)=TODAY()</formula>
    </cfRule>
  </conditionalFormatting>
  <conditionalFormatting sqref="M357:M360">
    <cfRule type="cellIs" dxfId="202" priority="201" operator="equal">
      <formula>2</formula>
    </cfRule>
  </conditionalFormatting>
  <conditionalFormatting sqref="M357:M360">
    <cfRule type="cellIs" dxfId="201" priority="200" operator="equal">
      <formula>3</formula>
    </cfRule>
  </conditionalFormatting>
  <conditionalFormatting sqref="Y346">
    <cfRule type="beginsWith" dxfId="200" priority="195" operator="beginsWith" text="S">
      <formula>LEFT(Y346,LEN("S"))="S"</formula>
    </cfRule>
    <cfRule type="containsText" dxfId="199" priority="196" operator="containsText" text="D">
      <formula>NOT(ISERROR(SEARCH("D",Y346)))</formula>
    </cfRule>
    <cfRule type="cellIs" dxfId="198" priority="197" operator="equal">
      <formula>1</formula>
    </cfRule>
  </conditionalFormatting>
  <conditionalFormatting sqref="Y346">
    <cfRule type="expression" dxfId="197" priority="198">
      <formula>$E346="sob"</formula>
    </cfRule>
    <cfRule type="expression" dxfId="196" priority="199">
      <formula>$E346="nie"</formula>
    </cfRule>
  </conditionalFormatting>
  <conditionalFormatting sqref="Y346">
    <cfRule type="timePeriod" dxfId="195" priority="194" timePeriod="today">
      <formula>FLOOR(Y346,1)=TODAY()</formula>
    </cfRule>
  </conditionalFormatting>
  <conditionalFormatting sqref="Y346">
    <cfRule type="cellIs" dxfId="194" priority="193" operator="equal">
      <formula>2</formula>
    </cfRule>
  </conditionalFormatting>
  <conditionalFormatting sqref="Y346">
    <cfRule type="cellIs" dxfId="193" priority="192" operator="equal">
      <formula>3</formula>
    </cfRule>
  </conditionalFormatting>
  <conditionalFormatting sqref="Y350">
    <cfRule type="beginsWith" dxfId="192" priority="187" operator="beginsWith" text="S">
      <formula>LEFT(Y350,LEN("S"))="S"</formula>
    </cfRule>
    <cfRule type="containsText" dxfId="191" priority="188" operator="containsText" text="D">
      <formula>NOT(ISERROR(SEARCH("D",Y350)))</formula>
    </cfRule>
    <cfRule type="cellIs" dxfId="190" priority="189" operator="equal">
      <formula>1</formula>
    </cfRule>
  </conditionalFormatting>
  <conditionalFormatting sqref="Y350">
    <cfRule type="expression" dxfId="189" priority="190">
      <formula>$E350="sob"</formula>
    </cfRule>
    <cfRule type="expression" dxfId="188" priority="191">
      <formula>$E350="nie"</formula>
    </cfRule>
  </conditionalFormatting>
  <conditionalFormatting sqref="Y350">
    <cfRule type="timePeriod" dxfId="187" priority="186" timePeriod="today">
      <formula>FLOOR(Y350,1)=TODAY()</formula>
    </cfRule>
  </conditionalFormatting>
  <conditionalFormatting sqref="Y350">
    <cfRule type="cellIs" dxfId="186" priority="185" operator="equal">
      <formula>2</formula>
    </cfRule>
  </conditionalFormatting>
  <conditionalFormatting sqref="Y350">
    <cfRule type="cellIs" dxfId="185" priority="184" operator="equal">
      <formula>3</formula>
    </cfRule>
  </conditionalFormatting>
  <conditionalFormatting sqref="Y353">
    <cfRule type="beginsWith" dxfId="184" priority="179" operator="beginsWith" text="S">
      <formula>LEFT(Y353,LEN("S"))="S"</formula>
    </cfRule>
    <cfRule type="containsText" dxfId="183" priority="180" operator="containsText" text="D">
      <formula>NOT(ISERROR(SEARCH("D",Y353)))</formula>
    </cfRule>
    <cfRule type="cellIs" dxfId="182" priority="181" operator="equal">
      <formula>1</formula>
    </cfRule>
  </conditionalFormatting>
  <conditionalFormatting sqref="Y353">
    <cfRule type="expression" dxfId="181" priority="182">
      <formula>$E353="sob"</formula>
    </cfRule>
    <cfRule type="expression" dxfId="180" priority="183">
      <formula>$E353="nie"</formula>
    </cfRule>
  </conditionalFormatting>
  <conditionalFormatting sqref="Y353">
    <cfRule type="timePeriod" dxfId="179" priority="178" timePeriod="today">
      <formula>FLOOR(Y353,1)=TODAY()</formula>
    </cfRule>
  </conditionalFormatting>
  <conditionalFormatting sqref="Y353">
    <cfRule type="cellIs" dxfId="178" priority="177" operator="equal">
      <formula>2</formula>
    </cfRule>
  </conditionalFormatting>
  <conditionalFormatting sqref="Y353">
    <cfRule type="cellIs" dxfId="177" priority="176" operator="equal">
      <formula>3</formula>
    </cfRule>
  </conditionalFormatting>
  <conditionalFormatting sqref="F374:AC374">
    <cfRule type="beginsWith" dxfId="176" priority="171" operator="beginsWith" text="S">
      <formula>LEFT(F374,LEN("S"))="S"</formula>
    </cfRule>
    <cfRule type="containsText" dxfId="175" priority="172" operator="containsText" text="D">
      <formula>NOT(ISERROR(SEARCH("D",F374)))</formula>
    </cfRule>
    <cfRule type="cellIs" dxfId="174" priority="173" operator="equal">
      <formula>1</formula>
    </cfRule>
  </conditionalFormatting>
  <conditionalFormatting sqref="A374:AC374">
    <cfRule type="expression" dxfId="173" priority="174">
      <formula>$E374="sob"</formula>
    </cfRule>
    <cfRule type="expression" dxfId="172" priority="175">
      <formula>$E374="nie"</formula>
    </cfRule>
  </conditionalFormatting>
  <conditionalFormatting sqref="A374:AC374">
    <cfRule type="timePeriod" dxfId="171" priority="170" timePeriod="today">
      <formula>FLOOR(A374,1)=TODAY()</formula>
    </cfRule>
  </conditionalFormatting>
  <conditionalFormatting sqref="F374:AC374">
    <cfRule type="cellIs" dxfId="170" priority="169" operator="equal">
      <formula>2</formula>
    </cfRule>
  </conditionalFormatting>
  <conditionalFormatting sqref="F374:AC374">
    <cfRule type="cellIs" dxfId="169" priority="168" operator="equal">
      <formula>3</formula>
    </cfRule>
  </conditionalFormatting>
  <conditionalFormatting sqref="Y361">
    <cfRule type="beginsWith" dxfId="168" priority="163" operator="beginsWith" text="S">
      <formula>LEFT(Y361,LEN("S"))="S"</formula>
    </cfRule>
    <cfRule type="containsText" dxfId="167" priority="164" operator="containsText" text="D">
      <formula>NOT(ISERROR(SEARCH("D",Y361)))</formula>
    </cfRule>
    <cfRule type="cellIs" dxfId="166" priority="165" operator="equal">
      <formula>1</formula>
    </cfRule>
  </conditionalFormatting>
  <conditionalFormatting sqref="Y361">
    <cfRule type="expression" dxfId="165" priority="166">
      <formula>$E361="sob"</formula>
    </cfRule>
    <cfRule type="expression" dxfId="164" priority="167">
      <formula>$E361="nie"</formula>
    </cfRule>
  </conditionalFormatting>
  <conditionalFormatting sqref="Y361">
    <cfRule type="timePeriod" dxfId="163" priority="162" timePeriod="today">
      <formula>FLOOR(Y361,1)=TODAY()</formula>
    </cfRule>
  </conditionalFormatting>
  <conditionalFormatting sqref="Y361">
    <cfRule type="cellIs" dxfId="162" priority="161" operator="equal">
      <formula>2</formula>
    </cfRule>
  </conditionalFormatting>
  <conditionalFormatting sqref="Y361">
    <cfRule type="cellIs" dxfId="161" priority="160" operator="equal">
      <formula>3</formula>
    </cfRule>
  </conditionalFormatting>
  <conditionalFormatting sqref="Z361">
    <cfRule type="beginsWith" dxfId="160" priority="155" operator="beginsWith" text="S">
      <formula>LEFT(Z361,LEN("S"))="S"</formula>
    </cfRule>
    <cfRule type="containsText" dxfId="159" priority="156" operator="containsText" text="D">
      <formula>NOT(ISERROR(SEARCH("D",Z361)))</formula>
    </cfRule>
    <cfRule type="cellIs" dxfId="158" priority="157" operator="equal">
      <formula>1</formula>
    </cfRule>
  </conditionalFormatting>
  <conditionalFormatting sqref="Z361">
    <cfRule type="expression" dxfId="157" priority="158">
      <formula>$E361="sob"</formula>
    </cfRule>
    <cfRule type="expression" dxfId="156" priority="159">
      <formula>$E361="nie"</formula>
    </cfRule>
  </conditionalFormatting>
  <conditionalFormatting sqref="Z361">
    <cfRule type="timePeriod" dxfId="155" priority="154" timePeriod="today">
      <formula>FLOOR(Z361,1)=TODAY()</formula>
    </cfRule>
  </conditionalFormatting>
  <conditionalFormatting sqref="Z361">
    <cfRule type="cellIs" dxfId="154" priority="153" operator="equal">
      <formula>2</formula>
    </cfRule>
  </conditionalFormatting>
  <conditionalFormatting sqref="Z361">
    <cfRule type="cellIs" dxfId="153" priority="152" operator="equal">
      <formula>3</formula>
    </cfRule>
  </conditionalFormatting>
  <conditionalFormatting sqref="AB287:AB291">
    <cfRule type="beginsWith" dxfId="152" priority="147" operator="beginsWith" text="S">
      <formula>LEFT(AB287,LEN("S"))="S"</formula>
    </cfRule>
    <cfRule type="containsText" dxfId="151" priority="148" operator="containsText" text="D">
      <formula>NOT(ISERROR(SEARCH("D",AB287)))</formula>
    </cfRule>
    <cfRule type="cellIs" dxfId="150" priority="149" operator="equal">
      <formula>1</formula>
    </cfRule>
  </conditionalFormatting>
  <conditionalFormatting sqref="AB287:AB291">
    <cfRule type="expression" dxfId="149" priority="150">
      <formula>$E287="sob"</formula>
    </cfRule>
    <cfRule type="expression" dxfId="148" priority="151">
      <formula>$E287="nie"</formula>
    </cfRule>
  </conditionalFormatting>
  <conditionalFormatting sqref="AB287:AB291">
    <cfRule type="timePeriod" dxfId="147" priority="146" timePeriod="today">
      <formula>FLOOR(AB287,1)=TODAY()</formula>
    </cfRule>
  </conditionalFormatting>
  <conditionalFormatting sqref="AB287:AB291">
    <cfRule type="cellIs" dxfId="146" priority="145" operator="equal">
      <formula>2</formula>
    </cfRule>
  </conditionalFormatting>
  <conditionalFormatting sqref="AB287:AB291">
    <cfRule type="cellIs" dxfId="145" priority="144" operator="equal">
      <formula>3</formula>
    </cfRule>
  </conditionalFormatting>
  <conditionalFormatting sqref="AB294:AB298">
    <cfRule type="beginsWith" dxfId="144" priority="139" operator="beginsWith" text="S">
      <formula>LEFT(AB294,LEN("S"))="S"</formula>
    </cfRule>
    <cfRule type="containsText" dxfId="143" priority="140" operator="containsText" text="D">
      <formula>NOT(ISERROR(SEARCH("D",AB294)))</formula>
    </cfRule>
    <cfRule type="cellIs" dxfId="142" priority="141" operator="equal">
      <formula>1</formula>
    </cfRule>
  </conditionalFormatting>
  <conditionalFormatting sqref="AB294:AB298">
    <cfRule type="expression" dxfId="141" priority="142">
      <formula>$E294="sob"</formula>
    </cfRule>
    <cfRule type="expression" dxfId="140" priority="143">
      <formula>$E294="nie"</formula>
    </cfRule>
  </conditionalFormatting>
  <conditionalFormatting sqref="AB294:AB298">
    <cfRule type="timePeriod" dxfId="139" priority="138" timePeriod="today">
      <formula>FLOOR(AB294,1)=TODAY()</formula>
    </cfRule>
  </conditionalFormatting>
  <conditionalFormatting sqref="AB294:AB298">
    <cfRule type="cellIs" dxfId="138" priority="137" operator="equal">
      <formula>2</formula>
    </cfRule>
  </conditionalFormatting>
  <conditionalFormatting sqref="AB294:AB298">
    <cfRule type="cellIs" dxfId="137" priority="136" operator="equal">
      <formula>3</formula>
    </cfRule>
  </conditionalFormatting>
  <conditionalFormatting sqref="AB301:AB305">
    <cfRule type="beginsWith" dxfId="136" priority="131" operator="beginsWith" text="S">
      <formula>LEFT(AB301,LEN("S"))="S"</formula>
    </cfRule>
    <cfRule type="containsText" dxfId="135" priority="132" operator="containsText" text="D">
      <formula>NOT(ISERROR(SEARCH("D",AB301)))</formula>
    </cfRule>
    <cfRule type="cellIs" dxfId="134" priority="133" operator="equal">
      <formula>1</formula>
    </cfRule>
  </conditionalFormatting>
  <conditionalFormatting sqref="AB301:AB305">
    <cfRule type="expression" dxfId="133" priority="134">
      <formula>$E301="sob"</formula>
    </cfRule>
    <cfRule type="expression" dxfId="132" priority="135">
      <formula>$E301="nie"</formula>
    </cfRule>
  </conditionalFormatting>
  <conditionalFormatting sqref="AB301:AB305">
    <cfRule type="timePeriod" dxfId="131" priority="130" timePeriod="today">
      <formula>FLOOR(AB301,1)=TODAY()</formula>
    </cfRule>
  </conditionalFormatting>
  <conditionalFormatting sqref="AB301:AB305">
    <cfRule type="cellIs" dxfId="130" priority="129" operator="equal">
      <formula>2</formula>
    </cfRule>
  </conditionalFormatting>
  <conditionalFormatting sqref="AB301:AB305">
    <cfRule type="cellIs" dxfId="129" priority="128" operator="equal">
      <formula>3</formula>
    </cfRule>
  </conditionalFormatting>
  <conditionalFormatting sqref="Y357">
    <cfRule type="beginsWith" dxfId="128" priority="123" operator="beginsWith" text="S">
      <formula>LEFT(Y357,LEN("S"))="S"</formula>
    </cfRule>
    <cfRule type="containsText" dxfId="127" priority="124" operator="containsText" text="D">
      <formula>NOT(ISERROR(SEARCH("D",Y357)))</formula>
    </cfRule>
    <cfRule type="cellIs" dxfId="126" priority="125" operator="equal">
      <formula>1</formula>
    </cfRule>
  </conditionalFormatting>
  <conditionalFormatting sqref="Y357">
    <cfRule type="expression" dxfId="125" priority="126">
      <formula>$E357="sob"</formula>
    </cfRule>
    <cfRule type="expression" dxfId="124" priority="127">
      <formula>$E357="nie"</formula>
    </cfRule>
  </conditionalFormatting>
  <conditionalFormatting sqref="Y357">
    <cfRule type="timePeriod" dxfId="123" priority="122" timePeriod="today">
      <formula>FLOOR(Y357,1)=TODAY()</formula>
    </cfRule>
  </conditionalFormatting>
  <conditionalFormatting sqref="Y357">
    <cfRule type="cellIs" dxfId="122" priority="121" operator="equal">
      <formula>2</formula>
    </cfRule>
  </conditionalFormatting>
  <conditionalFormatting sqref="Y357">
    <cfRule type="cellIs" dxfId="121" priority="120" operator="equal">
      <formula>3</formula>
    </cfRule>
  </conditionalFormatting>
  <conditionalFormatting sqref="Y359">
    <cfRule type="beginsWith" dxfId="120" priority="115" operator="beginsWith" text="S">
      <formula>LEFT(Y359,LEN("S"))="S"</formula>
    </cfRule>
    <cfRule type="containsText" dxfId="119" priority="116" operator="containsText" text="D">
      <formula>NOT(ISERROR(SEARCH("D",Y359)))</formula>
    </cfRule>
    <cfRule type="cellIs" dxfId="118" priority="117" operator="equal">
      <formula>1</formula>
    </cfRule>
  </conditionalFormatting>
  <conditionalFormatting sqref="Y359">
    <cfRule type="expression" dxfId="117" priority="118">
      <formula>$E359="sob"</formula>
    </cfRule>
    <cfRule type="expression" dxfId="116" priority="119">
      <formula>$E359="nie"</formula>
    </cfRule>
  </conditionalFormatting>
  <conditionalFormatting sqref="Y359">
    <cfRule type="timePeriod" dxfId="115" priority="114" timePeriod="today">
      <formula>FLOOR(Y359,1)=TODAY()</formula>
    </cfRule>
  </conditionalFormatting>
  <conditionalFormatting sqref="Y359">
    <cfRule type="cellIs" dxfId="114" priority="113" operator="equal">
      <formula>2</formula>
    </cfRule>
  </conditionalFormatting>
  <conditionalFormatting sqref="Y359">
    <cfRule type="cellIs" dxfId="113" priority="112" operator="equal">
      <formula>3</formula>
    </cfRule>
  </conditionalFormatting>
  <conditionalFormatting sqref="Y366">
    <cfRule type="beginsWith" dxfId="112" priority="107" operator="beginsWith" text="S">
      <formula>LEFT(Y366,LEN("S"))="S"</formula>
    </cfRule>
    <cfRule type="containsText" dxfId="111" priority="108" operator="containsText" text="D">
      <formula>NOT(ISERROR(SEARCH("D",Y366)))</formula>
    </cfRule>
    <cfRule type="cellIs" dxfId="110" priority="109" operator="equal">
      <formula>1</formula>
    </cfRule>
  </conditionalFormatting>
  <conditionalFormatting sqref="Y366">
    <cfRule type="expression" dxfId="109" priority="110">
      <formula>$E366="sob"</formula>
    </cfRule>
    <cfRule type="expression" dxfId="108" priority="111">
      <formula>$E366="nie"</formula>
    </cfRule>
  </conditionalFormatting>
  <conditionalFormatting sqref="Y366">
    <cfRule type="timePeriod" dxfId="107" priority="106" timePeriod="today">
      <formula>FLOOR(Y366,1)=TODAY()</formula>
    </cfRule>
  </conditionalFormatting>
  <conditionalFormatting sqref="Y366">
    <cfRule type="cellIs" dxfId="106" priority="105" operator="equal">
      <formula>2</formula>
    </cfRule>
  </conditionalFormatting>
  <conditionalFormatting sqref="Y366">
    <cfRule type="cellIs" dxfId="105" priority="104" operator="equal">
      <formula>3</formula>
    </cfRule>
  </conditionalFormatting>
  <conditionalFormatting sqref="Y358">
    <cfRule type="beginsWith" dxfId="104" priority="99" operator="beginsWith" text="S">
      <formula>LEFT(Y358,LEN("S"))="S"</formula>
    </cfRule>
    <cfRule type="containsText" dxfId="103" priority="100" operator="containsText" text="D">
      <formula>NOT(ISERROR(SEARCH("D",Y358)))</formula>
    </cfRule>
    <cfRule type="cellIs" dxfId="102" priority="101" operator="equal">
      <formula>1</formula>
    </cfRule>
  </conditionalFormatting>
  <conditionalFormatting sqref="Y358">
    <cfRule type="expression" dxfId="101" priority="102">
      <formula>$E358="sob"</formula>
    </cfRule>
    <cfRule type="expression" dxfId="100" priority="103">
      <formula>$E358="nie"</formula>
    </cfRule>
  </conditionalFormatting>
  <conditionalFormatting sqref="Y358">
    <cfRule type="timePeriod" dxfId="99" priority="98" timePeriod="today">
      <formula>FLOOR(Y358,1)=TODAY()</formula>
    </cfRule>
  </conditionalFormatting>
  <conditionalFormatting sqref="Y358">
    <cfRule type="cellIs" dxfId="98" priority="97" operator="equal">
      <formula>2</formula>
    </cfRule>
  </conditionalFormatting>
  <conditionalFormatting sqref="Y358">
    <cfRule type="cellIs" dxfId="97" priority="96" operator="equal">
      <formula>3</formula>
    </cfRule>
  </conditionalFormatting>
  <conditionalFormatting sqref="Y360">
    <cfRule type="beginsWith" dxfId="96" priority="91" operator="beginsWith" text="S">
      <formula>LEFT(Y360,LEN("S"))="S"</formula>
    </cfRule>
    <cfRule type="containsText" dxfId="95" priority="92" operator="containsText" text="D">
      <formula>NOT(ISERROR(SEARCH("D",Y360)))</formula>
    </cfRule>
    <cfRule type="cellIs" dxfId="94" priority="93" operator="equal">
      <formula>1</formula>
    </cfRule>
  </conditionalFormatting>
  <conditionalFormatting sqref="Y360">
    <cfRule type="expression" dxfId="93" priority="94">
      <formula>$E360="sob"</formula>
    </cfRule>
    <cfRule type="expression" dxfId="92" priority="95">
      <formula>$E360="nie"</formula>
    </cfRule>
  </conditionalFormatting>
  <conditionalFormatting sqref="Y360">
    <cfRule type="timePeriod" dxfId="91" priority="90" timePeriod="today">
      <formula>FLOOR(Y360,1)=TODAY()</formula>
    </cfRule>
  </conditionalFormatting>
  <conditionalFormatting sqref="Y360">
    <cfRule type="cellIs" dxfId="90" priority="89" operator="equal">
      <formula>2</formula>
    </cfRule>
  </conditionalFormatting>
  <conditionalFormatting sqref="Y360">
    <cfRule type="cellIs" dxfId="89" priority="88" operator="equal">
      <formula>3</formula>
    </cfRule>
  </conditionalFormatting>
  <conditionalFormatting sqref="Y365">
    <cfRule type="beginsWith" dxfId="88" priority="83" operator="beginsWith" text="S">
      <formula>LEFT(Y365,LEN("S"))="S"</formula>
    </cfRule>
    <cfRule type="containsText" dxfId="87" priority="84" operator="containsText" text="D">
      <formula>NOT(ISERROR(SEARCH("D",Y365)))</formula>
    </cfRule>
    <cfRule type="cellIs" dxfId="86" priority="85" operator="equal">
      <formula>1</formula>
    </cfRule>
  </conditionalFormatting>
  <conditionalFormatting sqref="Y365">
    <cfRule type="expression" dxfId="85" priority="86">
      <formula>$E365="sob"</formula>
    </cfRule>
    <cfRule type="expression" dxfId="84" priority="87">
      <formula>$E365="nie"</formula>
    </cfRule>
  </conditionalFormatting>
  <conditionalFormatting sqref="Y365">
    <cfRule type="timePeriod" dxfId="83" priority="82" timePeriod="today">
      <formula>FLOOR(Y365,1)=TODAY()</formula>
    </cfRule>
  </conditionalFormatting>
  <conditionalFormatting sqref="Y365">
    <cfRule type="cellIs" dxfId="82" priority="81" operator="equal">
      <formula>2</formula>
    </cfRule>
  </conditionalFormatting>
  <conditionalFormatting sqref="Y365">
    <cfRule type="cellIs" dxfId="81" priority="80" operator="equal">
      <formula>3</formula>
    </cfRule>
  </conditionalFormatting>
  <conditionalFormatting sqref="Y367">
    <cfRule type="beginsWith" dxfId="80" priority="75" operator="beginsWith" text="S">
      <formula>LEFT(Y367,LEN("S"))="S"</formula>
    </cfRule>
    <cfRule type="containsText" dxfId="79" priority="76" operator="containsText" text="D">
      <formula>NOT(ISERROR(SEARCH("D",Y367)))</formula>
    </cfRule>
    <cfRule type="cellIs" dxfId="78" priority="77" operator="equal">
      <formula>1</formula>
    </cfRule>
  </conditionalFormatting>
  <conditionalFormatting sqref="Y367">
    <cfRule type="expression" dxfId="77" priority="78">
      <formula>$E367="sob"</formula>
    </cfRule>
    <cfRule type="expression" dxfId="76" priority="79">
      <formula>$E367="nie"</formula>
    </cfRule>
  </conditionalFormatting>
  <conditionalFormatting sqref="Y367">
    <cfRule type="timePeriod" dxfId="75" priority="74" timePeriod="today">
      <formula>FLOOR(Y367,1)=TODAY()</formula>
    </cfRule>
  </conditionalFormatting>
  <conditionalFormatting sqref="Y367">
    <cfRule type="cellIs" dxfId="74" priority="73" operator="equal">
      <formula>2</formula>
    </cfRule>
  </conditionalFormatting>
  <conditionalFormatting sqref="Y367">
    <cfRule type="cellIs" dxfId="73" priority="72" operator="equal">
      <formula>3</formula>
    </cfRule>
  </conditionalFormatting>
  <conditionalFormatting sqref="K366">
    <cfRule type="beginsWith" dxfId="72" priority="67" operator="beginsWith" text="S">
      <formula>LEFT(K366,LEN("S"))="S"</formula>
    </cfRule>
    <cfRule type="containsText" dxfId="71" priority="68" operator="containsText" text="D">
      <formula>NOT(ISERROR(SEARCH("D",K366)))</formula>
    </cfRule>
    <cfRule type="cellIs" dxfId="70" priority="69" operator="equal">
      <formula>1</formula>
    </cfRule>
  </conditionalFormatting>
  <conditionalFormatting sqref="K366">
    <cfRule type="expression" dxfId="69" priority="70">
      <formula>$E366="sob"</formula>
    </cfRule>
    <cfRule type="expression" dxfId="68" priority="71">
      <formula>$E366="nie"</formula>
    </cfRule>
  </conditionalFormatting>
  <conditionalFormatting sqref="K366">
    <cfRule type="timePeriod" dxfId="67" priority="66" timePeriod="today">
      <formula>FLOOR(K366,1)=TODAY()</formula>
    </cfRule>
  </conditionalFormatting>
  <conditionalFormatting sqref="K366">
    <cfRule type="cellIs" dxfId="66" priority="65" operator="equal">
      <formula>2</formula>
    </cfRule>
  </conditionalFormatting>
  <conditionalFormatting sqref="K366">
    <cfRule type="cellIs" dxfId="65" priority="64" operator="equal">
      <formula>3</formula>
    </cfRule>
  </conditionalFormatting>
  <conditionalFormatting sqref="K367">
    <cfRule type="beginsWith" dxfId="64" priority="59" operator="beginsWith" text="S">
      <formula>LEFT(K367,LEN("S"))="S"</formula>
    </cfRule>
    <cfRule type="containsText" dxfId="63" priority="60" operator="containsText" text="D">
      <formula>NOT(ISERROR(SEARCH("D",K367)))</formula>
    </cfRule>
    <cfRule type="cellIs" dxfId="62" priority="61" operator="equal">
      <formula>1</formula>
    </cfRule>
  </conditionalFormatting>
  <conditionalFormatting sqref="K367">
    <cfRule type="expression" dxfId="61" priority="62">
      <formula>$E367="sob"</formula>
    </cfRule>
    <cfRule type="expression" dxfId="60" priority="63">
      <formula>$E367="nie"</formula>
    </cfRule>
  </conditionalFormatting>
  <conditionalFormatting sqref="K367">
    <cfRule type="timePeriod" dxfId="59" priority="58" timePeriod="today">
      <formula>FLOOR(K367,1)=TODAY()</formula>
    </cfRule>
  </conditionalFormatting>
  <conditionalFormatting sqref="K367">
    <cfRule type="cellIs" dxfId="58" priority="57" operator="equal">
      <formula>2</formula>
    </cfRule>
  </conditionalFormatting>
  <conditionalFormatting sqref="K367">
    <cfRule type="cellIs" dxfId="57" priority="56" operator="equal">
      <formula>3</formula>
    </cfRule>
  </conditionalFormatting>
  <conditionalFormatting sqref="J375">
    <cfRule type="beginsWith" dxfId="56" priority="51" operator="beginsWith" text="S">
      <formula>LEFT(J375,LEN("S"))="S"</formula>
    </cfRule>
    <cfRule type="containsText" dxfId="55" priority="52" operator="containsText" text="D">
      <formula>NOT(ISERROR(SEARCH("D",J375)))</formula>
    </cfRule>
    <cfRule type="cellIs" dxfId="54" priority="53" operator="equal">
      <formula>1</formula>
    </cfRule>
  </conditionalFormatting>
  <conditionalFormatting sqref="J375">
    <cfRule type="expression" dxfId="53" priority="54">
      <formula>$E375="sob"</formula>
    </cfRule>
    <cfRule type="expression" dxfId="52" priority="55">
      <formula>$E375="nie"</formula>
    </cfRule>
  </conditionalFormatting>
  <conditionalFormatting sqref="J375">
    <cfRule type="timePeriod" dxfId="51" priority="50" timePeriod="today">
      <formula>FLOOR(J375,1)=TODAY()</formula>
    </cfRule>
  </conditionalFormatting>
  <conditionalFormatting sqref="J375">
    <cfRule type="cellIs" dxfId="50" priority="49" operator="equal">
      <formula>2</formula>
    </cfRule>
  </conditionalFormatting>
  <conditionalFormatting sqref="J375">
    <cfRule type="cellIs" dxfId="49" priority="48" operator="equal">
      <formula>3</formula>
    </cfRule>
  </conditionalFormatting>
  <conditionalFormatting sqref="Y368">
    <cfRule type="beginsWith" dxfId="48" priority="43" operator="beginsWith" text="S">
      <formula>LEFT(Y368,LEN("S"))="S"</formula>
    </cfRule>
    <cfRule type="containsText" dxfId="47" priority="44" operator="containsText" text="D">
      <formula>NOT(ISERROR(SEARCH("D",Y368)))</formula>
    </cfRule>
    <cfRule type="cellIs" dxfId="46" priority="45" operator="equal">
      <formula>1</formula>
    </cfRule>
  </conditionalFormatting>
  <conditionalFormatting sqref="Y368">
    <cfRule type="expression" dxfId="45" priority="46">
      <formula>$E368="sob"</formula>
    </cfRule>
    <cfRule type="expression" dxfId="44" priority="47">
      <formula>$E368="nie"</formula>
    </cfRule>
  </conditionalFormatting>
  <conditionalFormatting sqref="Y368">
    <cfRule type="timePeriod" dxfId="43" priority="42" timePeriod="today">
      <formula>FLOOR(Y368,1)=TODAY()</formula>
    </cfRule>
  </conditionalFormatting>
  <conditionalFormatting sqref="Y368">
    <cfRule type="cellIs" dxfId="42" priority="41" operator="equal">
      <formula>2</formula>
    </cfRule>
  </conditionalFormatting>
  <conditionalFormatting sqref="Y368">
    <cfRule type="cellIs" dxfId="41" priority="40" operator="equal">
      <formula>3</formula>
    </cfRule>
  </conditionalFormatting>
  <conditionalFormatting sqref="I375">
    <cfRule type="expression" dxfId="40" priority="2913">
      <formula>#REF!="sob"</formula>
    </cfRule>
    <cfRule type="expression" dxfId="39" priority="2914">
      <formula>#REF!="nie"</formula>
    </cfRule>
  </conditionalFormatting>
  <conditionalFormatting sqref="Y373">
    <cfRule type="beginsWith" dxfId="38" priority="35" operator="beginsWith" text="S">
      <formula>LEFT(Y373,LEN("S"))="S"</formula>
    </cfRule>
    <cfRule type="containsText" dxfId="37" priority="36" operator="containsText" text="D">
      <formula>NOT(ISERROR(SEARCH("D",Y373)))</formula>
    </cfRule>
    <cfRule type="cellIs" dxfId="36" priority="37" operator="equal">
      <formula>1</formula>
    </cfRule>
  </conditionalFormatting>
  <conditionalFormatting sqref="Y373">
    <cfRule type="expression" dxfId="35" priority="38">
      <formula>$E373="sob"</formula>
    </cfRule>
    <cfRule type="expression" dxfId="34" priority="39">
      <formula>$E373="nie"</formula>
    </cfRule>
  </conditionalFormatting>
  <conditionalFormatting sqref="Y373">
    <cfRule type="timePeriod" dxfId="33" priority="34" timePeriod="today">
      <formula>FLOOR(Y373,1)=TODAY()</formula>
    </cfRule>
  </conditionalFormatting>
  <conditionalFormatting sqref="Y373">
    <cfRule type="cellIs" dxfId="32" priority="33" operator="equal">
      <formula>2</formula>
    </cfRule>
  </conditionalFormatting>
  <conditionalFormatting sqref="Y373">
    <cfRule type="cellIs" dxfId="31" priority="32" operator="equal">
      <formula>3</formula>
    </cfRule>
  </conditionalFormatting>
  <conditionalFormatting sqref="Y372">
    <cfRule type="beginsWith" dxfId="30" priority="27" operator="beginsWith" text="S">
      <formula>LEFT(Y372,LEN("S"))="S"</formula>
    </cfRule>
    <cfRule type="containsText" dxfId="29" priority="28" operator="containsText" text="D">
      <formula>NOT(ISERROR(SEARCH("D",Y372)))</formula>
    </cfRule>
    <cfRule type="cellIs" dxfId="28" priority="29" operator="equal">
      <formula>1</formula>
    </cfRule>
  </conditionalFormatting>
  <conditionalFormatting sqref="Y372">
    <cfRule type="expression" dxfId="27" priority="30">
      <formula>$E372="sob"</formula>
    </cfRule>
    <cfRule type="expression" dxfId="26" priority="31">
      <formula>$E372="nie"</formula>
    </cfRule>
  </conditionalFormatting>
  <conditionalFormatting sqref="Y372">
    <cfRule type="timePeriod" dxfId="25" priority="26" timePeriod="today">
      <formula>FLOOR(Y372,1)=TODAY()</formula>
    </cfRule>
  </conditionalFormatting>
  <conditionalFormatting sqref="Y372">
    <cfRule type="cellIs" dxfId="24" priority="25" operator="equal">
      <formula>2</formula>
    </cfRule>
  </conditionalFormatting>
  <conditionalFormatting sqref="Y372">
    <cfRule type="cellIs" dxfId="23" priority="24" operator="equal">
      <formula>3</formula>
    </cfRule>
  </conditionalFormatting>
  <conditionalFormatting sqref="AC361">
    <cfRule type="beginsWith" dxfId="22" priority="19" operator="beginsWith" text="S">
      <formula>LEFT(AC361,LEN("S"))="S"</formula>
    </cfRule>
    <cfRule type="containsText" dxfId="21" priority="20" operator="containsText" text="D">
      <formula>NOT(ISERROR(SEARCH("D",AC361)))</formula>
    </cfRule>
    <cfRule type="cellIs" dxfId="20" priority="21" operator="equal">
      <formula>1</formula>
    </cfRule>
  </conditionalFormatting>
  <conditionalFormatting sqref="AC361">
    <cfRule type="expression" dxfId="19" priority="22">
      <formula>$E361="sob"</formula>
    </cfRule>
    <cfRule type="expression" dxfId="18" priority="23">
      <formula>$E361="nie"</formula>
    </cfRule>
  </conditionalFormatting>
  <conditionalFormatting sqref="AC361">
    <cfRule type="timePeriod" dxfId="17" priority="18" timePeriod="today">
      <formula>FLOOR(AC361,1)=TODAY()</formula>
    </cfRule>
  </conditionalFormatting>
  <conditionalFormatting sqref="AC361">
    <cfRule type="cellIs" dxfId="16" priority="17" operator="equal">
      <formula>2</formula>
    </cfRule>
  </conditionalFormatting>
  <conditionalFormatting sqref="AC361">
    <cfRule type="cellIs" dxfId="15" priority="16" operator="equal">
      <formula>3</formula>
    </cfRule>
  </conditionalFormatting>
  <conditionalFormatting sqref="F1:G1 I1:K1 M1:V1">
    <cfRule type="beginsWith" dxfId="14" priority="11" operator="beginsWith" text="S">
      <formula>LEFT(F1,LEN("S"))="S"</formula>
    </cfRule>
    <cfRule type="containsText" dxfId="13" priority="12" operator="containsText" text="D">
      <formula>NOT(ISERROR(SEARCH("D",F1)))</formula>
    </cfRule>
    <cfRule type="cellIs" dxfId="12" priority="13" operator="equal">
      <formula>1</formula>
    </cfRule>
  </conditionalFormatting>
  <conditionalFormatting sqref="I1:K1 F1:G1 M1:V1">
    <cfRule type="expression" dxfId="11" priority="14">
      <formula>$E1="sob"</formula>
    </cfRule>
    <cfRule type="expression" dxfId="10" priority="15">
      <formula>$E1="nie"</formula>
    </cfRule>
  </conditionalFormatting>
  <conditionalFormatting sqref="H1">
    <cfRule type="beginsWith" dxfId="9" priority="6" operator="beginsWith" text="S">
      <formula>LEFT(H1,LEN("S"))="S"</formula>
    </cfRule>
    <cfRule type="containsText" dxfId="8" priority="7" operator="containsText" text="D">
      <formula>NOT(ISERROR(SEARCH("D",H1)))</formula>
    </cfRule>
    <cfRule type="cellIs" dxfId="7" priority="8" operator="equal">
      <formula>1</formula>
    </cfRule>
  </conditionalFormatting>
  <conditionalFormatting sqref="H1">
    <cfRule type="expression" dxfId="6" priority="9">
      <formula>$E1="sob"</formula>
    </cfRule>
    <cfRule type="expression" dxfId="5" priority="10">
      <formula>$E1="nie"</formula>
    </cfRule>
  </conditionalFormatting>
  <conditionalFormatting sqref="L1">
    <cfRule type="beginsWith" dxfId="4" priority="1" operator="beginsWith" text="S">
      <formula>LEFT(L1,LEN("S"))="S"</formula>
    </cfRule>
    <cfRule type="containsText" dxfId="3" priority="2" operator="containsText" text="D">
      <formula>NOT(ISERROR(SEARCH("D",L1)))</formula>
    </cfRule>
    <cfRule type="cellIs" dxfId="2" priority="3" operator="equal">
      <formula>1</formula>
    </cfRule>
  </conditionalFormatting>
  <conditionalFormatting sqref="L1">
    <cfRule type="expression" dxfId="1" priority="4">
      <formula>$E1="sob"</formula>
    </cfRule>
    <cfRule type="expression" dxfId="0" priority="5">
      <formula>$E1="nie"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"/>
  <sheetViews>
    <sheetView workbookViewId="0">
      <pane ySplit="1" topLeftCell="A2" activePane="bottomLeft" state="frozen"/>
      <selection activeCell="O2" sqref="O2"/>
      <selection pane="bottomLeft" activeCell="O2" sqref="O2"/>
    </sheetView>
  </sheetViews>
  <sheetFormatPr defaultRowHeight="14.4"/>
  <cols>
    <col min="3" max="3" width="0" hidden="1" customWidth="1"/>
    <col min="5" max="5" width="12.5546875" customWidth="1"/>
    <col min="6" max="6" width="10" customWidth="1"/>
    <col min="14" max="14" width="10.6640625" customWidth="1"/>
    <col min="20" max="20" width="11" bestFit="1" customWidth="1"/>
    <col min="21" max="21" width="10.6640625" bestFit="1" customWidth="1"/>
  </cols>
  <sheetData>
    <row r="1" spans="1:29">
      <c r="F1" s="129" t="s">
        <v>19</v>
      </c>
      <c r="G1" s="130" t="s">
        <v>20</v>
      </c>
      <c r="H1" s="130" t="s">
        <v>21</v>
      </c>
      <c r="I1" s="130" t="s">
        <v>22</v>
      </c>
      <c r="J1" s="130" t="s">
        <v>23</v>
      </c>
      <c r="K1" s="130" t="s">
        <v>24</v>
      </c>
      <c r="L1" s="130" t="s">
        <v>25</v>
      </c>
      <c r="M1" s="130" t="s">
        <v>26</v>
      </c>
      <c r="N1" s="130" t="s">
        <v>27</v>
      </c>
      <c r="O1" s="130" t="s">
        <v>28</v>
      </c>
      <c r="P1" s="130" t="s">
        <v>29</v>
      </c>
      <c r="Q1" s="130" t="s">
        <v>30</v>
      </c>
      <c r="R1" s="130" t="s">
        <v>31</v>
      </c>
      <c r="S1" s="131" t="s">
        <v>32</v>
      </c>
      <c r="T1" s="132" t="s">
        <v>33</v>
      </c>
      <c r="U1" s="133" t="s">
        <v>34</v>
      </c>
      <c r="V1" s="133" t="s">
        <v>35</v>
      </c>
      <c r="W1" s="133" t="s">
        <v>36</v>
      </c>
      <c r="X1" s="133" t="s">
        <v>37</v>
      </c>
    </row>
    <row r="2" spans="1:29">
      <c r="F2" s="134" t="s">
        <v>182</v>
      </c>
      <c r="G2" s="134" t="s">
        <v>183</v>
      </c>
      <c r="H2" s="134" t="s">
        <v>184</v>
      </c>
      <c r="I2" s="134" t="s">
        <v>185</v>
      </c>
      <c r="J2" s="134" t="s">
        <v>186</v>
      </c>
      <c r="K2" s="134" t="s">
        <v>187</v>
      </c>
      <c r="L2" s="134" t="s">
        <v>188</v>
      </c>
      <c r="M2" s="134" t="s">
        <v>189</v>
      </c>
      <c r="N2" s="135" t="s">
        <v>190</v>
      </c>
      <c r="O2" s="134" t="s">
        <v>191</v>
      </c>
      <c r="P2" s="134" t="s">
        <v>192</v>
      </c>
      <c r="Q2" s="134" t="s">
        <v>193</v>
      </c>
      <c r="R2" s="134" t="s">
        <v>194</v>
      </c>
      <c r="S2" s="134" t="s">
        <v>195</v>
      </c>
      <c r="T2" s="134" t="s">
        <v>196</v>
      </c>
      <c r="U2" s="134" t="s">
        <v>197</v>
      </c>
      <c r="V2" s="134" t="s">
        <v>198</v>
      </c>
      <c r="W2" s="134" t="s">
        <v>199</v>
      </c>
      <c r="X2" s="134" t="s">
        <v>200</v>
      </c>
    </row>
    <row r="3" spans="1:29">
      <c r="F3" s="134"/>
      <c r="G3" s="134" t="s">
        <v>201</v>
      </c>
      <c r="H3" s="134"/>
      <c r="I3" s="134" t="s">
        <v>201</v>
      </c>
      <c r="J3" s="134"/>
      <c r="K3" s="134" t="s">
        <v>201</v>
      </c>
      <c r="L3" s="134"/>
      <c r="M3" s="134"/>
      <c r="N3" s="135"/>
      <c r="O3" s="134"/>
      <c r="P3" s="134"/>
      <c r="Q3" s="136" t="s">
        <v>201</v>
      </c>
      <c r="R3" s="134"/>
      <c r="S3" s="134"/>
      <c r="T3" s="136"/>
      <c r="U3" s="134"/>
      <c r="V3" s="134" t="s">
        <v>201</v>
      </c>
      <c r="W3" s="134"/>
      <c r="X3" s="134" t="s">
        <v>201</v>
      </c>
    </row>
    <row r="4" spans="1:29">
      <c r="A4" s="137">
        <v>2020</v>
      </c>
      <c r="B4" s="137">
        <v>3</v>
      </c>
      <c r="C4" s="137">
        <v>16</v>
      </c>
      <c r="D4" s="138">
        <v>43906</v>
      </c>
      <c r="E4" s="137" t="s">
        <v>141</v>
      </c>
      <c r="F4" s="139" t="s">
        <v>202</v>
      </c>
      <c r="G4" s="140" t="s">
        <v>203</v>
      </c>
      <c r="H4" s="139" t="s">
        <v>202</v>
      </c>
      <c r="I4" s="139" t="s">
        <v>202</v>
      </c>
      <c r="J4" s="140" t="s">
        <v>138</v>
      </c>
      <c r="K4" s="139" t="s">
        <v>202</v>
      </c>
      <c r="L4" s="139" t="s">
        <v>202</v>
      </c>
      <c r="M4" s="140" t="s">
        <v>203</v>
      </c>
      <c r="N4" s="141" t="s">
        <v>202</v>
      </c>
      <c r="O4" s="142"/>
      <c r="P4" s="139" t="s">
        <v>202</v>
      </c>
      <c r="Q4" s="143" t="s">
        <v>202</v>
      </c>
      <c r="R4" s="144" t="s">
        <v>137</v>
      </c>
      <c r="S4" s="140" t="s">
        <v>138</v>
      </c>
      <c r="T4" s="145" t="s">
        <v>137</v>
      </c>
      <c r="U4" s="139" t="s">
        <v>202</v>
      </c>
      <c r="V4" s="139" t="s">
        <v>202</v>
      </c>
      <c r="W4" s="139" t="s">
        <v>202</v>
      </c>
      <c r="X4" s="139" t="s">
        <v>202</v>
      </c>
    </row>
    <row r="5" spans="1:29">
      <c r="A5" s="137">
        <v>2020</v>
      </c>
      <c r="B5" s="137">
        <v>3</v>
      </c>
      <c r="C5" s="137">
        <v>17</v>
      </c>
      <c r="D5" s="146">
        <v>43907</v>
      </c>
      <c r="E5" s="137" t="s">
        <v>142</v>
      </c>
      <c r="F5" s="139" t="s">
        <v>202</v>
      </c>
      <c r="G5" s="140" t="s">
        <v>203</v>
      </c>
      <c r="H5" s="139" t="s">
        <v>202</v>
      </c>
      <c r="I5" s="139" t="s">
        <v>202</v>
      </c>
      <c r="J5" s="139" t="s">
        <v>202</v>
      </c>
      <c r="K5" s="139" t="s">
        <v>202</v>
      </c>
      <c r="L5" s="139" t="s">
        <v>202</v>
      </c>
      <c r="M5" s="140" t="s">
        <v>203</v>
      </c>
      <c r="N5" s="141" t="s">
        <v>202</v>
      </c>
      <c r="O5" s="142"/>
      <c r="P5" s="139" t="s">
        <v>202</v>
      </c>
      <c r="Q5" s="143" t="s">
        <v>202</v>
      </c>
      <c r="R5" s="144" t="s">
        <v>137</v>
      </c>
      <c r="S5" s="143" t="s">
        <v>202</v>
      </c>
      <c r="T5" s="139" t="s">
        <v>202</v>
      </c>
      <c r="U5" s="145" t="s">
        <v>137</v>
      </c>
      <c r="V5" s="145" t="s">
        <v>137</v>
      </c>
      <c r="W5" s="139" t="s">
        <v>202</v>
      </c>
      <c r="X5" s="139" t="s">
        <v>202</v>
      </c>
    </row>
    <row r="6" spans="1:29">
      <c r="A6" s="137">
        <v>2020</v>
      </c>
      <c r="B6" s="137">
        <v>3</v>
      </c>
      <c r="C6" s="137">
        <v>18</v>
      </c>
      <c r="D6" s="146">
        <v>43908</v>
      </c>
      <c r="E6" s="137" t="s">
        <v>143</v>
      </c>
      <c r="F6" s="139" t="s">
        <v>202</v>
      </c>
      <c r="G6" s="140" t="s">
        <v>203</v>
      </c>
      <c r="H6" s="139" t="s">
        <v>202</v>
      </c>
      <c r="I6" s="139" t="s">
        <v>202</v>
      </c>
      <c r="J6" s="139" t="s">
        <v>202</v>
      </c>
      <c r="K6" s="139" t="s">
        <v>202</v>
      </c>
      <c r="L6" s="139" t="s">
        <v>202</v>
      </c>
      <c r="M6" s="140" t="s">
        <v>203</v>
      </c>
      <c r="N6" s="141" t="s">
        <v>202</v>
      </c>
      <c r="O6" s="142"/>
      <c r="P6" s="139" t="s">
        <v>202</v>
      </c>
      <c r="Q6" s="143" t="s">
        <v>202</v>
      </c>
      <c r="R6" s="144" t="s">
        <v>137</v>
      </c>
      <c r="S6" s="143" t="s">
        <v>202</v>
      </c>
      <c r="T6" s="139" t="s">
        <v>202</v>
      </c>
      <c r="U6" s="145" t="s">
        <v>137</v>
      </c>
      <c r="V6" s="139" t="s">
        <v>202</v>
      </c>
      <c r="W6" s="139" t="s">
        <v>202</v>
      </c>
      <c r="X6" s="139" t="s">
        <v>202</v>
      </c>
    </row>
    <row r="7" spans="1:29">
      <c r="A7" s="137">
        <v>2020</v>
      </c>
      <c r="B7" s="137">
        <v>3</v>
      </c>
      <c r="C7" s="137">
        <v>19</v>
      </c>
      <c r="D7" s="146">
        <v>43909</v>
      </c>
      <c r="E7" s="137" t="s">
        <v>144</v>
      </c>
      <c r="F7" s="139" t="s">
        <v>202</v>
      </c>
      <c r="G7" s="140" t="s">
        <v>203</v>
      </c>
      <c r="H7" s="139" t="s">
        <v>202</v>
      </c>
      <c r="I7" s="139" t="s">
        <v>202</v>
      </c>
      <c r="J7" s="139" t="s">
        <v>202</v>
      </c>
      <c r="K7" s="139" t="s">
        <v>202</v>
      </c>
      <c r="L7" s="139" t="s">
        <v>202</v>
      </c>
      <c r="M7" s="140" t="s">
        <v>203</v>
      </c>
      <c r="N7" s="141" t="s">
        <v>202</v>
      </c>
      <c r="O7" s="142"/>
      <c r="P7" s="139" t="s">
        <v>202</v>
      </c>
      <c r="Q7" s="143" t="s">
        <v>202</v>
      </c>
      <c r="R7" s="143" t="s">
        <v>202</v>
      </c>
      <c r="S7" s="140" t="s">
        <v>138</v>
      </c>
      <c r="T7" s="145" t="s">
        <v>137</v>
      </c>
      <c r="U7" s="139" t="s">
        <v>202</v>
      </c>
      <c r="V7" s="145" t="s">
        <v>137</v>
      </c>
      <c r="W7" s="139" t="s">
        <v>202</v>
      </c>
      <c r="X7" s="139" t="s">
        <v>202</v>
      </c>
    </row>
    <row r="8" spans="1:29">
      <c r="A8" s="137">
        <v>2020</v>
      </c>
      <c r="B8" s="137">
        <v>3</v>
      </c>
      <c r="C8" s="137">
        <v>20</v>
      </c>
      <c r="D8" s="146">
        <v>43910</v>
      </c>
      <c r="E8" s="137" t="s">
        <v>145</v>
      </c>
      <c r="F8" s="139" t="s">
        <v>202</v>
      </c>
      <c r="G8" s="140" t="s">
        <v>203</v>
      </c>
      <c r="H8" s="139" t="s">
        <v>202</v>
      </c>
      <c r="I8" s="139" t="s">
        <v>202</v>
      </c>
      <c r="J8" s="139" t="s">
        <v>202</v>
      </c>
      <c r="K8" s="139" t="s">
        <v>202</v>
      </c>
      <c r="L8" s="139" t="s">
        <v>202</v>
      </c>
      <c r="M8" s="140" t="s">
        <v>203</v>
      </c>
      <c r="N8" s="141" t="s">
        <v>202</v>
      </c>
      <c r="O8" s="142"/>
      <c r="P8" s="139" t="s">
        <v>202</v>
      </c>
      <c r="Q8" s="143" t="s">
        <v>202</v>
      </c>
      <c r="R8" s="143" t="s">
        <v>202</v>
      </c>
      <c r="S8" s="140" t="s">
        <v>138</v>
      </c>
      <c r="T8" s="145" t="s">
        <v>137</v>
      </c>
      <c r="U8" s="139" t="s">
        <v>202</v>
      </c>
      <c r="V8" s="145" t="s">
        <v>137</v>
      </c>
      <c r="W8" s="139" t="s">
        <v>202</v>
      </c>
      <c r="X8" s="139" t="s">
        <v>202</v>
      </c>
      <c r="Z8" s="147" t="s">
        <v>137</v>
      </c>
    </row>
    <row r="9" spans="1:29">
      <c r="A9" s="148">
        <v>2020</v>
      </c>
      <c r="B9" s="148">
        <v>3</v>
      </c>
      <c r="C9" s="148">
        <v>21</v>
      </c>
      <c r="D9" s="149">
        <v>43911</v>
      </c>
      <c r="E9" s="148" t="s">
        <v>139</v>
      </c>
      <c r="F9" s="150"/>
      <c r="G9" s="150"/>
      <c r="H9" s="150"/>
      <c r="I9" s="150"/>
      <c r="J9" s="150"/>
      <c r="K9" s="150"/>
      <c r="L9" s="150"/>
      <c r="M9" s="150"/>
      <c r="N9" s="141"/>
      <c r="O9" s="150"/>
      <c r="P9" s="150"/>
      <c r="Q9" s="151"/>
      <c r="R9" s="150"/>
      <c r="S9" s="150"/>
      <c r="T9" s="150"/>
      <c r="U9" s="150"/>
      <c r="V9" s="150"/>
      <c r="W9" s="150"/>
      <c r="X9" s="150"/>
      <c r="Z9" s="152" t="s">
        <v>204</v>
      </c>
    </row>
    <row r="10" spans="1:29">
      <c r="A10" s="148">
        <v>2020</v>
      </c>
      <c r="B10" s="148">
        <v>3</v>
      </c>
      <c r="C10" s="148">
        <v>22</v>
      </c>
      <c r="D10" s="149">
        <v>43912</v>
      </c>
      <c r="E10" s="148" t="s">
        <v>82</v>
      </c>
      <c r="F10" s="150"/>
      <c r="G10" s="150"/>
      <c r="H10" s="150"/>
      <c r="I10" s="150"/>
      <c r="J10" s="150"/>
      <c r="K10" s="150"/>
      <c r="L10" s="150"/>
      <c r="M10" s="150"/>
      <c r="N10" s="141"/>
      <c r="O10" s="150"/>
      <c r="P10" s="150"/>
      <c r="Q10" s="151"/>
      <c r="R10" s="150"/>
      <c r="S10" s="150"/>
      <c r="T10" s="150"/>
      <c r="U10" s="150"/>
      <c r="V10" s="150"/>
      <c r="W10" s="150"/>
      <c r="X10" s="150"/>
      <c r="Z10" s="52" t="s">
        <v>205</v>
      </c>
    </row>
    <row r="11" spans="1:29">
      <c r="A11" s="137">
        <v>2020</v>
      </c>
      <c r="B11" s="137">
        <v>3</v>
      </c>
      <c r="C11" s="137">
        <v>23</v>
      </c>
      <c r="D11" s="146">
        <v>43913</v>
      </c>
      <c r="E11" s="137" t="s">
        <v>141</v>
      </c>
      <c r="F11" s="140" t="s">
        <v>138</v>
      </c>
      <c r="G11" s="144" t="s">
        <v>137</v>
      </c>
      <c r="H11" s="139" t="s">
        <v>202</v>
      </c>
      <c r="I11" s="140" t="s">
        <v>138</v>
      </c>
      <c r="J11" s="139" t="s">
        <v>202</v>
      </c>
      <c r="K11" s="139" t="s">
        <v>202</v>
      </c>
      <c r="L11" s="139" t="s">
        <v>202</v>
      </c>
      <c r="M11" s="139" t="s">
        <v>202</v>
      </c>
      <c r="N11" s="141" t="s">
        <v>202</v>
      </c>
      <c r="O11" s="142"/>
      <c r="P11" s="139" t="s">
        <v>202</v>
      </c>
      <c r="Q11" s="143" t="s">
        <v>202</v>
      </c>
      <c r="R11" s="143" t="s">
        <v>202</v>
      </c>
      <c r="S11" s="143" t="s">
        <v>202</v>
      </c>
      <c r="T11" s="139" t="s">
        <v>202</v>
      </c>
      <c r="U11" s="145" t="s">
        <v>137</v>
      </c>
      <c r="V11" s="139" t="s">
        <v>202</v>
      </c>
      <c r="W11" s="139" t="s">
        <v>202</v>
      </c>
      <c r="X11" s="139" t="s">
        <v>202</v>
      </c>
      <c r="Z11" s="153" t="s">
        <v>206</v>
      </c>
    </row>
    <row r="12" spans="1:29">
      <c r="A12" s="137">
        <v>2020</v>
      </c>
      <c r="B12" s="137">
        <v>3</v>
      </c>
      <c r="C12" s="137">
        <v>24</v>
      </c>
      <c r="D12" s="146">
        <v>43914</v>
      </c>
      <c r="E12" s="137" t="s">
        <v>142</v>
      </c>
      <c r="F12" s="140" t="s">
        <v>138</v>
      </c>
      <c r="G12" s="144" t="s">
        <v>137</v>
      </c>
      <c r="H12" s="139" t="s">
        <v>202</v>
      </c>
      <c r="I12" s="139" t="s">
        <v>202</v>
      </c>
      <c r="J12" s="139" t="s">
        <v>202</v>
      </c>
      <c r="K12" s="139" t="s">
        <v>202</v>
      </c>
      <c r="L12" s="139" t="s">
        <v>202</v>
      </c>
      <c r="M12" s="139" t="s">
        <v>202</v>
      </c>
      <c r="N12" s="141" t="s">
        <v>202</v>
      </c>
      <c r="O12" s="142"/>
      <c r="P12" s="139" t="s">
        <v>202</v>
      </c>
      <c r="Q12" s="143" t="s">
        <v>202</v>
      </c>
      <c r="R12" s="143" t="s">
        <v>202</v>
      </c>
      <c r="S12" s="143" t="s">
        <v>202</v>
      </c>
      <c r="T12" s="145" t="s">
        <v>137</v>
      </c>
      <c r="U12" s="139" t="s">
        <v>202</v>
      </c>
      <c r="V12" s="145" t="s">
        <v>137</v>
      </c>
      <c r="W12" s="139" t="s">
        <v>202</v>
      </c>
      <c r="X12" s="139" t="s">
        <v>202</v>
      </c>
    </row>
    <row r="13" spans="1:29" ht="15" customHeight="1">
      <c r="A13" s="137">
        <v>2020</v>
      </c>
      <c r="B13" s="137">
        <v>3</v>
      </c>
      <c r="C13" s="137">
        <v>25</v>
      </c>
      <c r="D13" s="146">
        <v>43915</v>
      </c>
      <c r="E13" s="137" t="s">
        <v>143</v>
      </c>
      <c r="F13" s="139" t="s">
        <v>202</v>
      </c>
      <c r="G13" s="144" t="s">
        <v>137</v>
      </c>
      <c r="H13" s="139" t="s">
        <v>202</v>
      </c>
      <c r="I13" s="139" t="s">
        <v>202</v>
      </c>
      <c r="J13" s="139" t="s">
        <v>202</v>
      </c>
      <c r="K13" s="139" t="s">
        <v>202</v>
      </c>
      <c r="L13" s="139" t="s">
        <v>202</v>
      </c>
      <c r="M13" s="139" t="s">
        <v>202</v>
      </c>
      <c r="N13" s="141" t="s">
        <v>202</v>
      </c>
      <c r="O13" s="142"/>
      <c r="P13" s="139" t="s">
        <v>202</v>
      </c>
      <c r="Q13" s="154" t="s">
        <v>137</v>
      </c>
      <c r="R13" s="143" t="s">
        <v>202</v>
      </c>
      <c r="S13" s="140" t="s">
        <v>138</v>
      </c>
      <c r="T13" s="145" t="s">
        <v>137</v>
      </c>
      <c r="U13" s="139" t="s">
        <v>202</v>
      </c>
      <c r="V13" s="139" t="s">
        <v>202</v>
      </c>
      <c r="W13" s="139" t="s">
        <v>202</v>
      </c>
      <c r="X13" s="139" t="s">
        <v>202</v>
      </c>
      <c r="Z13" s="230"/>
      <c r="AA13" s="230"/>
      <c r="AB13" s="230"/>
      <c r="AC13" s="230"/>
    </row>
    <row r="14" spans="1:29">
      <c r="A14" s="137">
        <v>2020</v>
      </c>
      <c r="B14" s="137">
        <v>3</v>
      </c>
      <c r="C14" s="137">
        <v>26</v>
      </c>
      <c r="D14" s="146">
        <v>43916</v>
      </c>
      <c r="E14" s="137" t="s">
        <v>144</v>
      </c>
      <c r="F14" s="139" t="s">
        <v>202</v>
      </c>
      <c r="G14" s="144" t="s">
        <v>137</v>
      </c>
      <c r="H14" s="139" t="s">
        <v>202</v>
      </c>
      <c r="I14" s="139" t="s">
        <v>202</v>
      </c>
      <c r="J14" s="139" t="s">
        <v>202</v>
      </c>
      <c r="K14" s="139" t="s">
        <v>202</v>
      </c>
      <c r="L14" s="139" t="s">
        <v>202</v>
      </c>
      <c r="M14" s="139" t="s">
        <v>202</v>
      </c>
      <c r="N14" s="141" t="s">
        <v>202</v>
      </c>
      <c r="O14" s="142"/>
      <c r="P14" s="139" t="s">
        <v>202</v>
      </c>
      <c r="Q14" s="143" t="s">
        <v>202</v>
      </c>
      <c r="R14" s="155" t="s">
        <v>138</v>
      </c>
      <c r="S14" s="143" t="s">
        <v>202</v>
      </c>
      <c r="T14" s="139" t="s">
        <v>202</v>
      </c>
      <c r="U14" s="145" t="s">
        <v>137</v>
      </c>
      <c r="V14" s="139" t="s">
        <v>202</v>
      </c>
      <c r="W14" s="139" t="s">
        <v>202</v>
      </c>
      <c r="X14" s="139" t="s">
        <v>202</v>
      </c>
      <c r="Z14" s="230"/>
      <c r="AA14" s="230"/>
      <c r="AB14" s="230"/>
      <c r="AC14" s="230"/>
    </row>
    <row r="15" spans="1:29">
      <c r="A15" s="137">
        <v>2020</v>
      </c>
      <c r="B15" s="137">
        <v>3</v>
      </c>
      <c r="C15" s="137">
        <v>27</v>
      </c>
      <c r="D15" s="146">
        <v>43917</v>
      </c>
      <c r="E15" s="137" t="s">
        <v>145</v>
      </c>
      <c r="F15" s="139" t="s">
        <v>202</v>
      </c>
      <c r="G15" s="144" t="s">
        <v>137</v>
      </c>
      <c r="H15" s="139" t="s">
        <v>202</v>
      </c>
      <c r="I15" s="140" t="s">
        <v>138</v>
      </c>
      <c r="J15" s="139" t="s">
        <v>202</v>
      </c>
      <c r="K15" s="139" t="s">
        <v>202</v>
      </c>
      <c r="L15" s="139" t="s">
        <v>202</v>
      </c>
      <c r="M15" s="139" t="s">
        <v>202</v>
      </c>
      <c r="N15" s="141" t="s">
        <v>202</v>
      </c>
      <c r="O15" s="142"/>
      <c r="P15" s="139" t="s">
        <v>202</v>
      </c>
      <c r="Q15" s="143" t="s">
        <v>202</v>
      </c>
      <c r="R15" s="155" t="s">
        <v>138</v>
      </c>
      <c r="S15" s="143" t="s">
        <v>202</v>
      </c>
      <c r="T15" s="156" t="s">
        <v>202</v>
      </c>
      <c r="U15" s="157" t="s">
        <v>137</v>
      </c>
      <c r="V15" s="145" t="s">
        <v>137</v>
      </c>
      <c r="W15" s="139" t="s">
        <v>202</v>
      </c>
      <c r="X15" s="139" t="s">
        <v>202</v>
      </c>
      <c r="Z15" s="230"/>
      <c r="AA15" s="230"/>
      <c r="AB15" s="230"/>
      <c r="AC15" s="230"/>
    </row>
    <row r="16" spans="1:29">
      <c r="A16" s="148">
        <v>2020</v>
      </c>
      <c r="B16" s="148">
        <v>3</v>
      </c>
      <c r="C16" s="148">
        <v>28</v>
      </c>
      <c r="D16" s="149">
        <v>43918</v>
      </c>
      <c r="E16" s="148" t="s">
        <v>139</v>
      </c>
      <c r="F16" s="150"/>
      <c r="G16" s="150"/>
      <c r="H16" s="150"/>
      <c r="I16" s="150"/>
      <c r="J16" s="150"/>
      <c r="K16" s="150"/>
      <c r="L16" s="150"/>
      <c r="M16" s="150"/>
      <c r="N16" s="141"/>
      <c r="O16" s="150"/>
      <c r="P16" s="150"/>
      <c r="Q16" s="150"/>
      <c r="R16" s="150"/>
      <c r="S16" s="150"/>
      <c r="T16" s="150"/>
      <c r="U16" s="158"/>
      <c r="V16" s="150"/>
      <c r="W16" s="150"/>
      <c r="X16" s="150"/>
    </row>
    <row r="17" spans="1:24">
      <c r="A17" s="148">
        <v>2020</v>
      </c>
      <c r="B17" s="148">
        <v>3</v>
      </c>
      <c r="C17" s="148">
        <v>29</v>
      </c>
      <c r="D17" s="149">
        <v>43919</v>
      </c>
      <c r="E17" s="148" t="s">
        <v>82</v>
      </c>
      <c r="F17" s="150"/>
      <c r="G17" s="150" t="s">
        <v>201</v>
      </c>
      <c r="H17" s="150"/>
      <c r="I17" s="150" t="s">
        <v>201</v>
      </c>
      <c r="J17" s="150"/>
      <c r="K17" s="150" t="s">
        <v>201</v>
      </c>
      <c r="L17" s="150"/>
      <c r="M17" s="150"/>
      <c r="N17" s="141"/>
      <c r="O17" s="150"/>
      <c r="P17" s="150"/>
      <c r="Q17" s="150" t="s">
        <v>201</v>
      </c>
      <c r="R17" s="150"/>
      <c r="S17" s="150"/>
      <c r="T17" s="159"/>
      <c r="U17" s="150"/>
      <c r="V17" s="150" t="s">
        <v>201</v>
      </c>
      <c r="W17" s="150"/>
      <c r="X17" s="150" t="s">
        <v>201</v>
      </c>
    </row>
    <row r="18" spans="1:24">
      <c r="A18" s="137">
        <v>2020</v>
      </c>
      <c r="B18" s="137">
        <v>3</v>
      </c>
      <c r="C18" s="137">
        <v>30</v>
      </c>
      <c r="D18" s="146">
        <v>43920</v>
      </c>
      <c r="E18" s="137" t="s">
        <v>141</v>
      </c>
      <c r="F18" s="139" t="s">
        <v>202</v>
      </c>
      <c r="G18" s="139" t="s">
        <v>202</v>
      </c>
      <c r="H18" s="139" t="s">
        <v>202</v>
      </c>
      <c r="I18" s="139" t="s">
        <v>202</v>
      </c>
      <c r="J18" s="139" t="s">
        <v>202</v>
      </c>
      <c r="K18" s="139" t="s">
        <v>202</v>
      </c>
      <c r="L18" s="155" t="s">
        <v>138</v>
      </c>
      <c r="M18" s="139" t="s">
        <v>202</v>
      </c>
      <c r="N18" s="141" t="s">
        <v>202</v>
      </c>
      <c r="O18" s="142"/>
      <c r="P18" s="139" t="s">
        <v>202</v>
      </c>
      <c r="Q18" s="160" t="s">
        <v>202</v>
      </c>
      <c r="R18" s="139" t="s">
        <v>202</v>
      </c>
      <c r="S18" s="156" t="s">
        <v>202</v>
      </c>
      <c r="T18" s="157" t="s">
        <v>137</v>
      </c>
      <c r="U18" s="161" t="s">
        <v>202</v>
      </c>
      <c r="V18" s="139" t="s">
        <v>202</v>
      </c>
      <c r="W18" s="139" t="s">
        <v>202</v>
      </c>
      <c r="X18" s="139" t="s">
        <v>202</v>
      </c>
    </row>
    <row r="19" spans="1:24">
      <c r="A19" s="137">
        <v>2020</v>
      </c>
      <c r="B19" s="137">
        <v>3</v>
      </c>
      <c r="C19" s="137">
        <v>31</v>
      </c>
      <c r="D19" s="146">
        <v>43921</v>
      </c>
      <c r="E19" s="137" t="s">
        <v>142</v>
      </c>
      <c r="F19" s="139" t="s">
        <v>202</v>
      </c>
      <c r="G19" s="139" t="s">
        <v>202</v>
      </c>
      <c r="H19" s="139" t="s">
        <v>202</v>
      </c>
      <c r="I19" s="139" t="s">
        <v>202</v>
      </c>
      <c r="J19" s="139" t="s">
        <v>202</v>
      </c>
      <c r="K19" s="139" t="s">
        <v>202</v>
      </c>
      <c r="L19" s="155" t="s">
        <v>138</v>
      </c>
      <c r="M19" s="139" t="s">
        <v>202</v>
      </c>
      <c r="N19" s="141" t="s">
        <v>202</v>
      </c>
      <c r="O19" s="142"/>
      <c r="P19" s="139" t="s">
        <v>202</v>
      </c>
      <c r="Q19" s="160" t="s">
        <v>202</v>
      </c>
      <c r="R19" s="139" t="s">
        <v>202</v>
      </c>
      <c r="S19" s="156" t="s">
        <v>202</v>
      </c>
      <c r="T19" s="157" t="s">
        <v>137</v>
      </c>
      <c r="U19" s="161" t="s">
        <v>202</v>
      </c>
      <c r="V19" s="139" t="s">
        <v>202</v>
      </c>
      <c r="W19" s="139" t="s">
        <v>202</v>
      </c>
      <c r="X19" s="139" t="s">
        <v>202</v>
      </c>
    </row>
    <row r="20" spans="1:24">
      <c r="A20" s="137">
        <v>2020</v>
      </c>
      <c r="B20" s="137">
        <v>4</v>
      </c>
      <c r="C20" s="137">
        <v>1</v>
      </c>
      <c r="D20" s="146">
        <v>43922</v>
      </c>
      <c r="E20" s="137" t="s">
        <v>143</v>
      </c>
      <c r="F20" s="139" t="s">
        <v>202</v>
      </c>
      <c r="G20" s="139" t="s">
        <v>202</v>
      </c>
      <c r="H20" s="139" t="s">
        <v>202</v>
      </c>
      <c r="I20" s="139" t="s">
        <v>202</v>
      </c>
      <c r="J20" s="139" t="s">
        <v>202</v>
      </c>
      <c r="K20" s="139" t="s">
        <v>202</v>
      </c>
      <c r="L20" s="144" t="s">
        <v>137</v>
      </c>
      <c r="M20" s="139" t="s">
        <v>202</v>
      </c>
      <c r="N20" s="141" t="s">
        <v>202</v>
      </c>
      <c r="O20" s="139" t="s">
        <v>202</v>
      </c>
      <c r="P20" s="139" t="s">
        <v>202</v>
      </c>
      <c r="Q20" s="160" t="s">
        <v>202</v>
      </c>
      <c r="R20" s="139" t="s">
        <v>202</v>
      </c>
      <c r="S20" s="156" t="s">
        <v>202</v>
      </c>
      <c r="T20" s="157" t="s">
        <v>137</v>
      </c>
      <c r="U20" s="161" t="s">
        <v>202</v>
      </c>
      <c r="V20" s="139" t="s">
        <v>202</v>
      </c>
      <c r="W20" s="139" t="s">
        <v>202</v>
      </c>
      <c r="X20" s="139" t="s">
        <v>202</v>
      </c>
    </row>
    <row r="21" spans="1:24">
      <c r="A21" s="137">
        <v>2020</v>
      </c>
      <c r="B21" s="137">
        <v>4</v>
      </c>
      <c r="C21" s="137">
        <v>2</v>
      </c>
      <c r="D21" s="146">
        <v>43923</v>
      </c>
      <c r="E21" s="137" t="s">
        <v>144</v>
      </c>
      <c r="F21" s="139" t="s">
        <v>202</v>
      </c>
      <c r="G21" s="139" t="s">
        <v>202</v>
      </c>
      <c r="H21" s="139" t="s">
        <v>202</v>
      </c>
      <c r="I21" s="139" t="s">
        <v>202</v>
      </c>
      <c r="J21" s="139" t="s">
        <v>202</v>
      </c>
      <c r="K21" s="139" t="s">
        <v>202</v>
      </c>
      <c r="L21" s="144" t="s">
        <v>137</v>
      </c>
      <c r="M21" s="140" t="s">
        <v>203</v>
      </c>
      <c r="N21" s="141" t="s">
        <v>202</v>
      </c>
      <c r="O21" s="139" t="s">
        <v>202</v>
      </c>
      <c r="P21" s="139" t="s">
        <v>202</v>
      </c>
      <c r="Q21" s="160" t="s">
        <v>202</v>
      </c>
      <c r="R21" s="139" t="s">
        <v>202</v>
      </c>
      <c r="S21" s="156" t="s">
        <v>202</v>
      </c>
      <c r="T21" s="157" t="s">
        <v>137</v>
      </c>
      <c r="U21" s="161" t="s">
        <v>202</v>
      </c>
      <c r="V21" s="139" t="s">
        <v>202</v>
      </c>
      <c r="W21" s="139" t="s">
        <v>202</v>
      </c>
      <c r="X21" s="139" t="s">
        <v>202</v>
      </c>
    </row>
    <row r="22" spans="1:24">
      <c r="A22" s="162">
        <v>2020</v>
      </c>
      <c r="B22" s="162">
        <v>4</v>
      </c>
      <c r="C22" s="162">
        <v>3</v>
      </c>
      <c r="D22" s="163">
        <v>43924</v>
      </c>
      <c r="E22" s="162" t="s">
        <v>145</v>
      </c>
      <c r="F22" s="139" t="s">
        <v>202</v>
      </c>
      <c r="G22" s="139" t="s">
        <v>202</v>
      </c>
      <c r="H22" s="139" t="s">
        <v>202</v>
      </c>
      <c r="I22" s="139" t="s">
        <v>202</v>
      </c>
      <c r="J22" s="139" t="s">
        <v>202</v>
      </c>
      <c r="K22" s="164" t="s">
        <v>202</v>
      </c>
      <c r="L22" s="144" t="s">
        <v>137</v>
      </c>
      <c r="M22" s="165" t="s">
        <v>203</v>
      </c>
      <c r="N22" s="166" t="s">
        <v>202</v>
      </c>
      <c r="O22" s="164" t="s">
        <v>202</v>
      </c>
      <c r="P22" s="164" t="s">
        <v>202</v>
      </c>
      <c r="Q22" s="167" t="s">
        <v>202</v>
      </c>
      <c r="R22" s="164" t="s">
        <v>202</v>
      </c>
      <c r="S22" s="168" t="s">
        <v>202</v>
      </c>
      <c r="T22" s="157" t="s">
        <v>137</v>
      </c>
      <c r="U22" s="169" t="s">
        <v>202</v>
      </c>
      <c r="V22" s="164" t="s">
        <v>202</v>
      </c>
      <c r="W22" s="164" t="s">
        <v>202</v>
      </c>
      <c r="X22" s="164" t="s">
        <v>202</v>
      </c>
    </row>
    <row r="23" spans="1:24">
      <c r="A23" s="170">
        <v>2020</v>
      </c>
      <c r="B23" s="170">
        <v>4</v>
      </c>
      <c r="C23" s="171">
        <v>4</v>
      </c>
      <c r="D23" s="172">
        <v>43925</v>
      </c>
      <c r="E23" s="148" t="s">
        <v>139</v>
      </c>
      <c r="F23" s="173"/>
      <c r="G23" s="173"/>
      <c r="H23" s="173"/>
      <c r="I23" s="173"/>
      <c r="J23" s="173"/>
      <c r="K23" s="173"/>
      <c r="L23" s="173"/>
      <c r="M23" s="173"/>
      <c r="N23" s="174"/>
      <c r="O23" s="173"/>
      <c r="P23" s="173"/>
      <c r="Q23" s="175"/>
      <c r="R23" s="173"/>
      <c r="S23" s="173"/>
      <c r="T23" s="176"/>
      <c r="U23" s="173"/>
      <c r="V23" s="173"/>
      <c r="W23" s="173"/>
      <c r="X23" s="173"/>
    </row>
    <row r="24" spans="1:24">
      <c r="A24" s="170">
        <v>2020</v>
      </c>
      <c r="B24" s="170">
        <v>4</v>
      </c>
      <c r="C24" s="171">
        <v>5</v>
      </c>
      <c r="D24" s="172">
        <v>43926</v>
      </c>
      <c r="E24" s="148" t="s">
        <v>82</v>
      </c>
      <c r="F24" s="150"/>
      <c r="G24" s="150" t="s">
        <v>201</v>
      </c>
      <c r="H24" s="150"/>
      <c r="I24" s="150" t="s">
        <v>201</v>
      </c>
      <c r="J24" s="150"/>
      <c r="K24" s="150" t="s">
        <v>201</v>
      </c>
      <c r="L24" s="150"/>
      <c r="M24" s="150"/>
      <c r="N24" s="141"/>
      <c r="O24" s="150"/>
      <c r="P24" s="150"/>
      <c r="Q24" s="150" t="s">
        <v>201</v>
      </c>
      <c r="R24" s="150"/>
      <c r="S24" s="150"/>
      <c r="T24" s="150"/>
      <c r="U24" s="150"/>
      <c r="V24" s="150" t="s">
        <v>201</v>
      </c>
      <c r="W24" s="150"/>
      <c r="X24" s="150" t="s">
        <v>201</v>
      </c>
    </row>
    <row r="25" spans="1:24">
      <c r="A25" s="162">
        <v>2020</v>
      </c>
      <c r="B25" s="162">
        <v>4</v>
      </c>
      <c r="C25" s="162">
        <v>6</v>
      </c>
      <c r="D25" s="163">
        <v>43927</v>
      </c>
      <c r="E25" s="137" t="s">
        <v>141</v>
      </c>
      <c r="F25" s="144" t="s">
        <v>137</v>
      </c>
      <c r="G25" s="139" t="s">
        <v>202</v>
      </c>
      <c r="H25" s="139" t="s">
        <v>202</v>
      </c>
      <c r="I25" s="139" t="s">
        <v>202</v>
      </c>
      <c r="J25" s="139" t="s">
        <v>202</v>
      </c>
      <c r="K25" s="139" t="s">
        <v>202</v>
      </c>
      <c r="L25" s="144" t="s">
        <v>137</v>
      </c>
      <c r="M25" s="139" t="s">
        <v>202</v>
      </c>
      <c r="N25" s="174"/>
      <c r="O25" s="139" t="s">
        <v>202</v>
      </c>
      <c r="P25" s="139" t="s">
        <v>202</v>
      </c>
      <c r="Q25" s="160" t="s">
        <v>202</v>
      </c>
      <c r="R25" s="160" t="s">
        <v>202</v>
      </c>
      <c r="S25" s="160" t="s">
        <v>202</v>
      </c>
      <c r="T25" s="139" t="s">
        <v>202</v>
      </c>
      <c r="U25" s="177" t="s">
        <v>137</v>
      </c>
      <c r="V25" s="139" t="s">
        <v>202</v>
      </c>
      <c r="W25" s="139" t="s">
        <v>202</v>
      </c>
      <c r="X25" s="164" t="s">
        <v>202</v>
      </c>
    </row>
    <row r="26" spans="1:24">
      <c r="A26" s="162">
        <v>2020</v>
      </c>
      <c r="B26" s="162">
        <v>4</v>
      </c>
      <c r="C26" s="137">
        <v>7</v>
      </c>
      <c r="D26" s="146">
        <v>43928</v>
      </c>
      <c r="E26" s="137" t="s">
        <v>142</v>
      </c>
      <c r="F26" s="144" t="s">
        <v>137</v>
      </c>
      <c r="G26" s="139" t="s">
        <v>202</v>
      </c>
      <c r="H26" s="139" t="s">
        <v>202</v>
      </c>
      <c r="I26" s="139" t="s">
        <v>202</v>
      </c>
      <c r="J26" s="139" t="s">
        <v>202</v>
      </c>
      <c r="K26" s="139" t="s">
        <v>202</v>
      </c>
      <c r="L26" s="144" t="s">
        <v>137</v>
      </c>
      <c r="M26" s="140" t="s">
        <v>203</v>
      </c>
      <c r="N26" s="174"/>
      <c r="O26" s="139" t="s">
        <v>202</v>
      </c>
      <c r="P26" s="139" t="s">
        <v>202</v>
      </c>
      <c r="Q26" s="160" t="s">
        <v>202</v>
      </c>
      <c r="R26" s="160" t="s">
        <v>202</v>
      </c>
      <c r="S26" s="160" t="s">
        <v>202</v>
      </c>
      <c r="T26" s="139" t="s">
        <v>202</v>
      </c>
      <c r="U26" s="177" t="s">
        <v>137</v>
      </c>
      <c r="V26" s="139" t="s">
        <v>202</v>
      </c>
      <c r="W26" s="139" t="s">
        <v>202</v>
      </c>
      <c r="X26" s="164" t="s">
        <v>202</v>
      </c>
    </row>
    <row r="27" spans="1:24">
      <c r="A27" s="162">
        <v>2020</v>
      </c>
      <c r="B27" s="162">
        <v>4</v>
      </c>
      <c r="C27" s="137">
        <v>8</v>
      </c>
      <c r="D27" s="146">
        <v>43929</v>
      </c>
      <c r="E27" s="137" t="s">
        <v>143</v>
      </c>
      <c r="F27" s="144" t="s">
        <v>137</v>
      </c>
      <c r="G27" s="139" t="s">
        <v>202</v>
      </c>
      <c r="H27" s="139" t="s">
        <v>202</v>
      </c>
      <c r="I27" s="139" t="s">
        <v>202</v>
      </c>
      <c r="J27" s="139" t="s">
        <v>202</v>
      </c>
      <c r="K27" s="139" t="s">
        <v>202</v>
      </c>
      <c r="L27" s="155" t="s">
        <v>138</v>
      </c>
      <c r="M27" s="165" t="s">
        <v>203</v>
      </c>
      <c r="N27" s="174"/>
      <c r="O27" s="139" t="s">
        <v>202</v>
      </c>
      <c r="P27" s="139" t="s">
        <v>202</v>
      </c>
      <c r="Q27" s="160" t="s">
        <v>202</v>
      </c>
      <c r="R27" s="160" t="s">
        <v>202</v>
      </c>
      <c r="S27" s="160" t="s">
        <v>202</v>
      </c>
      <c r="T27" s="139" t="s">
        <v>202</v>
      </c>
      <c r="U27" s="177" t="s">
        <v>137</v>
      </c>
      <c r="V27" s="139" t="s">
        <v>202</v>
      </c>
      <c r="W27" s="139" t="s">
        <v>202</v>
      </c>
      <c r="X27" s="164" t="s">
        <v>202</v>
      </c>
    </row>
    <row r="28" spans="1:24">
      <c r="A28" s="162">
        <v>2020</v>
      </c>
      <c r="B28" s="162">
        <v>4</v>
      </c>
      <c r="C28" s="162">
        <v>9</v>
      </c>
      <c r="D28" s="163">
        <v>43930</v>
      </c>
      <c r="E28" s="162" t="s">
        <v>144</v>
      </c>
      <c r="F28" s="144" t="s">
        <v>137</v>
      </c>
      <c r="G28" s="139" t="s">
        <v>202</v>
      </c>
      <c r="H28" s="139" t="s">
        <v>202</v>
      </c>
      <c r="I28" s="139" t="s">
        <v>202</v>
      </c>
      <c r="J28" s="139" t="s">
        <v>202</v>
      </c>
      <c r="K28" s="139" t="s">
        <v>202</v>
      </c>
      <c r="L28" s="144" t="s">
        <v>137</v>
      </c>
      <c r="M28" s="139" t="s">
        <v>202</v>
      </c>
      <c r="N28" s="174"/>
      <c r="O28" s="139" t="s">
        <v>202</v>
      </c>
      <c r="P28" s="139" t="s">
        <v>202</v>
      </c>
      <c r="Q28" s="160" t="s">
        <v>202</v>
      </c>
      <c r="R28" s="160" t="s">
        <v>202</v>
      </c>
      <c r="S28" s="160" t="s">
        <v>202</v>
      </c>
      <c r="T28" s="139" t="s">
        <v>202</v>
      </c>
      <c r="U28" s="177" t="s">
        <v>137</v>
      </c>
      <c r="V28" s="139" t="s">
        <v>202</v>
      </c>
      <c r="W28" s="139" t="s">
        <v>202</v>
      </c>
      <c r="X28" s="164" t="s">
        <v>202</v>
      </c>
    </row>
    <row r="29" spans="1:24">
      <c r="A29" s="178">
        <v>2020</v>
      </c>
      <c r="B29" s="178">
        <v>4</v>
      </c>
      <c r="C29" s="179">
        <v>10</v>
      </c>
      <c r="D29" s="180">
        <v>43931</v>
      </c>
      <c r="E29" s="178" t="s">
        <v>145</v>
      </c>
      <c r="F29" s="144" t="s">
        <v>137</v>
      </c>
      <c r="G29" s="139" t="s">
        <v>202</v>
      </c>
      <c r="H29" s="140" t="s">
        <v>138</v>
      </c>
      <c r="I29" s="139" t="s">
        <v>202</v>
      </c>
      <c r="J29" s="139" t="s">
        <v>202</v>
      </c>
      <c r="K29" s="139" t="s">
        <v>202</v>
      </c>
      <c r="L29" s="144" t="s">
        <v>137</v>
      </c>
      <c r="M29" s="139" t="s">
        <v>202</v>
      </c>
      <c r="N29" s="174"/>
      <c r="O29" s="139" t="s">
        <v>202</v>
      </c>
      <c r="P29" s="164" t="s">
        <v>202</v>
      </c>
      <c r="Q29" s="167" t="s">
        <v>202</v>
      </c>
      <c r="R29" s="167" t="s">
        <v>202</v>
      </c>
      <c r="S29" s="167" t="s">
        <v>202</v>
      </c>
      <c r="T29" s="164" t="s">
        <v>202</v>
      </c>
      <c r="U29" s="177" t="s">
        <v>137</v>
      </c>
      <c r="V29" s="164" t="s">
        <v>202</v>
      </c>
      <c r="W29" s="164" t="s">
        <v>202</v>
      </c>
      <c r="X29" s="164" t="s">
        <v>202</v>
      </c>
    </row>
    <row r="30" spans="1:24">
      <c r="A30" s="170">
        <v>2020</v>
      </c>
      <c r="B30" s="170">
        <v>4</v>
      </c>
      <c r="C30" s="171">
        <v>4</v>
      </c>
      <c r="D30" s="172">
        <v>43932</v>
      </c>
      <c r="E30" s="148" t="s">
        <v>139</v>
      </c>
      <c r="F30" s="173"/>
      <c r="G30" s="173"/>
      <c r="H30" s="173"/>
      <c r="I30" s="173"/>
      <c r="J30" s="173"/>
      <c r="K30" s="173"/>
      <c r="L30" s="173"/>
      <c r="M30" s="173"/>
      <c r="N30" s="174"/>
      <c r="O30" s="173"/>
      <c r="P30" s="173"/>
      <c r="Q30" s="175"/>
      <c r="R30" s="173"/>
      <c r="S30" s="173"/>
      <c r="T30" s="173"/>
      <c r="U30" s="176"/>
      <c r="V30" s="173"/>
      <c r="W30" s="173"/>
      <c r="X30" s="173"/>
    </row>
    <row r="31" spans="1:24">
      <c r="A31" s="170">
        <v>2020</v>
      </c>
      <c r="B31" s="170">
        <v>4</v>
      </c>
      <c r="C31" s="171">
        <v>5</v>
      </c>
      <c r="D31" s="172">
        <v>43933</v>
      </c>
      <c r="E31" s="148" t="s">
        <v>207</v>
      </c>
      <c r="F31" s="181"/>
      <c r="G31" s="181"/>
      <c r="H31" s="181"/>
      <c r="I31" s="181"/>
      <c r="J31" s="181"/>
      <c r="K31" s="181"/>
      <c r="L31" s="181"/>
      <c r="M31" s="181"/>
      <c r="N31" s="182"/>
      <c r="O31" s="181"/>
      <c r="P31" s="181"/>
      <c r="Q31" s="183"/>
      <c r="R31" s="181"/>
      <c r="S31" s="181"/>
      <c r="T31" s="181"/>
      <c r="U31" s="181"/>
      <c r="V31" s="181"/>
      <c r="W31" s="181"/>
      <c r="X31" s="181"/>
    </row>
    <row r="32" spans="1:24">
      <c r="A32" s="170">
        <v>2020</v>
      </c>
      <c r="B32" s="170">
        <v>4</v>
      </c>
      <c r="C32" s="171">
        <v>5</v>
      </c>
      <c r="D32" s="172">
        <v>43934</v>
      </c>
      <c r="E32" s="148" t="s">
        <v>208</v>
      </c>
      <c r="F32" s="150"/>
      <c r="G32" s="150" t="s">
        <v>201</v>
      </c>
      <c r="H32" s="150"/>
      <c r="I32" s="150" t="s">
        <v>201</v>
      </c>
      <c r="J32" s="150"/>
      <c r="K32" s="150" t="s">
        <v>201</v>
      </c>
      <c r="L32" s="150"/>
      <c r="M32" s="150"/>
      <c r="N32" s="141"/>
      <c r="O32" s="150"/>
      <c r="P32" s="150"/>
      <c r="Q32" s="150" t="s">
        <v>201</v>
      </c>
      <c r="R32" s="150"/>
      <c r="S32" s="150"/>
      <c r="T32" s="157" t="s">
        <v>137</v>
      </c>
      <c r="U32" s="150"/>
      <c r="V32" s="150" t="s">
        <v>201</v>
      </c>
      <c r="W32" s="150"/>
      <c r="X32" s="150" t="s">
        <v>201</v>
      </c>
    </row>
    <row r="33" spans="1:24">
      <c r="A33" s="162">
        <v>2020</v>
      </c>
      <c r="B33" s="162">
        <v>4</v>
      </c>
      <c r="C33" s="162">
        <v>6</v>
      </c>
      <c r="D33" s="163">
        <v>43935</v>
      </c>
      <c r="E33" s="137" t="s">
        <v>142</v>
      </c>
      <c r="F33" s="140" t="s">
        <v>138</v>
      </c>
      <c r="G33" s="139" t="s">
        <v>202</v>
      </c>
      <c r="H33" s="140" t="s">
        <v>138</v>
      </c>
      <c r="I33" s="139" t="s">
        <v>202</v>
      </c>
      <c r="J33" s="139" t="s">
        <v>202</v>
      </c>
      <c r="K33" s="139" t="s">
        <v>202</v>
      </c>
      <c r="L33" s="144" t="s">
        <v>137</v>
      </c>
      <c r="M33" s="139" t="s">
        <v>202</v>
      </c>
      <c r="N33" s="174"/>
      <c r="O33" s="140" t="s">
        <v>138</v>
      </c>
      <c r="P33" s="155" t="s">
        <v>138</v>
      </c>
      <c r="Q33" s="160" t="s">
        <v>202</v>
      </c>
      <c r="R33" s="160" t="s">
        <v>202</v>
      </c>
      <c r="S33" s="160" t="s">
        <v>202</v>
      </c>
      <c r="T33" s="157" t="s">
        <v>137</v>
      </c>
      <c r="U33" s="139" t="s">
        <v>202</v>
      </c>
      <c r="V33" s="155" t="s">
        <v>138</v>
      </c>
      <c r="W33" s="139" t="s">
        <v>202</v>
      </c>
      <c r="X33" s="139" t="s">
        <v>202</v>
      </c>
    </row>
    <row r="34" spans="1:24">
      <c r="A34" s="162">
        <v>2020</v>
      </c>
      <c r="B34" s="162">
        <v>4</v>
      </c>
      <c r="C34" s="137">
        <v>7</v>
      </c>
      <c r="D34" s="146">
        <v>43936</v>
      </c>
      <c r="E34" s="137" t="s">
        <v>143</v>
      </c>
      <c r="F34" s="139" t="s">
        <v>202</v>
      </c>
      <c r="G34" s="139" t="s">
        <v>202</v>
      </c>
      <c r="H34" s="139" t="s">
        <v>202</v>
      </c>
      <c r="I34" s="139" t="s">
        <v>202</v>
      </c>
      <c r="J34" s="139" t="s">
        <v>202</v>
      </c>
      <c r="K34" s="139" t="s">
        <v>202</v>
      </c>
      <c r="L34" s="144" t="s">
        <v>137</v>
      </c>
      <c r="M34" s="139" t="s">
        <v>202</v>
      </c>
      <c r="N34" s="174"/>
      <c r="O34" s="139" t="s">
        <v>202</v>
      </c>
      <c r="P34" s="155" t="s">
        <v>138</v>
      </c>
      <c r="Q34" s="160" t="s">
        <v>202</v>
      </c>
      <c r="R34" s="160" t="s">
        <v>202</v>
      </c>
      <c r="S34" s="160" t="s">
        <v>202</v>
      </c>
      <c r="T34" s="157" t="s">
        <v>137</v>
      </c>
      <c r="U34" s="139" t="s">
        <v>202</v>
      </c>
      <c r="V34" s="139" t="s">
        <v>202</v>
      </c>
      <c r="W34" s="139" t="s">
        <v>202</v>
      </c>
      <c r="X34" s="139" t="s">
        <v>202</v>
      </c>
    </row>
    <row r="35" spans="1:24">
      <c r="A35" s="162">
        <v>2020</v>
      </c>
      <c r="B35" s="162">
        <v>4</v>
      </c>
      <c r="C35" s="137">
        <v>8</v>
      </c>
      <c r="D35" s="146">
        <v>43937</v>
      </c>
      <c r="E35" s="137" t="s">
        <v>144</v>
      </c>
      <c r="F35" s="139" t="s">
        <v>202</v>
      </c>
      <c r="G35" s="139" t="s">
        <v>202</v>
      </c>
      <c r="H35" s="139" t="s">
        <v>202</v>
      </c>
      <c r="I35" s="139" t="s">
        <v>202</v>
      </c>
      <c r="J35" s="139" t="s">
        <v>202</v>
      </c>
      <c r="K35" s="139" t="s">
        <v>202</v>
      </c>
      <c r="L35" s="144" t="s">
        <v>137</v>
      </c>
      <c r="M35" s="140" t="s">
        <v>203</v>
      </c>
      <c r="N35" s="174"/>
      <c r="O35" s="139" t="s">
        <v>202</v>
      </c>
      <c r="P35" s="155" t="s">
        <v>138</v>
      </c>
      <c r="Q35" s="160" t="s">
        <v>202</v>
      </c>
      <c r="R35" s="160" t="s">
        <v>202</v>
      </c>
      <c r="S35" s="160" t="s">
        <v>202</v>
      </c>
      <c r="T35" s="157" t="s">
        <v>137</v>
      </c>
      <c r="U35" s="139" t="s">
        <v>202</v>
      </c>
      <c r="V35" s="139" t="s">
        <v>202</v>
      </c>
      <c r="W35" s="139" t="s">
        <v>202</v>
      </c>
      <c r="X35" s="139" t="s">
        <v>202</v>
      </c>
    </row>
    <row r="36" spans="1:24">
      <c r="A36" s="162">
        <v>2020</v>
      </c>
      <c r="B36" s="162">
        <v>4</v>
      </c>
      <c r="C36" s="162">
        <v>9</v>
      </c>
      <c r="D36" s="163">
        <v>43938</v>
      </c>
      <c r="E36" s="162" t="s">
        <v>209</v>
      </c>
      <c r="F36" s="139" t="s">
        <v>202</v>
      </c>
      <c r="G36" s="139" t="s">
        <v>202</v>
      </c>
      <c r="H36" s="139" t="s">
        <v>202</v>
      </c>
      <c r="I36" s="139" t="s">
        <v>202</v>
      </c>
      <c r="J36" s="139" t="s">
        <v>202</v>
      </c>
      <c r="K36" s="139" t="s">
        <v>202</v>
      </c>
      <c r="L36" s="144" t="s">
        <v>137</v>
      </c>
      <c r="M36" s="140" t="s">
        <v>203</v>
      </c>
      <c r="N36" s="174"/>
      <c r="O36" s="139" t="s">
        <v>202</v>
      </c>
      <c r="P36" s="155" t="s">
        <v>138</v>
      </c>
      <c r="Q36" s="160" t="s">
        <v>202</v>
      </c>
      <c r="R36" s="160" t="s">
        <v>202</v>
      </c>
      <c r="S36" s="160" t="s">
        <v>202</v>
      </c>
      <c r="T36" s="157" t="s">
        <v>137</v>
      </c>
      <c r="U36" s="164" t="s">
        <v>202</v>
      </c>
      <c r="V36" s="164" t="s">
        <v>202</v>
      </c>
      <c r="W36" s="139" t="s">
        <v>202</v>
      </c>
      <c r="X36" s="139" t="s">
        <v>202</v>
      </c>
    </row>
    <row r="37" spans="1:24">
      <c r="A37" s="170">
        <v>2020</v>
      </c>
      <c r="B37" s="170">
        <v>4</v>
      </c>
      <c r="C37" s="171">
        <v>4</v>
      </c>
      <c r="D37" s="172">
        <v>43939</v>
      </c>
      <c r="E37" s="148" t="s">
        <v>139</v>
      </c>
      <c r="F37" s="173"/>
      <c r="G37" s="173"/>
      <c r="H37" s="173"/>
      <c r="I37" s="173"/>
      <c r="J37" s="173"/>
      <c r="K37" s="173"/>
      <c r="L37" s="173"/>
      <c r="M37" s="173"/>
      <c r="N37" s="174"/>
      <c r="O37" s="173"/>
      <c r="P37" s="173"/>
      <c r="Q37" s="175"/>
      <c r="R37" s="173"/>
      <c r="S37" s="173"/>
      <c r="T37" s="173"/>
      <c r="U37" s="173"/>
      <c r="V37" s="173"/>
      <c r="W37" s="173"/>
      <c r="X37" s="173"/>
    </row>
    <row r="38" spans="1:24">
      <c r="A38" s="184">
        <v>2020</v>
      </c>
      <c r="B38" s="184">
        <v>4</v>
      </c>
      <c r="C38" s="185">
        <v>5</v>
      </c>
      <c r="D38" s="172">
        <v>43940</v>
      </c>
      <c r="E38" s="148" t="s">
        <v>82</v>
      </c>
      <c r="F38" s="150"/>
      <c r="G38" s="150" t="s">
        <v>201</v>
      </c>
      <c r="H38" s="150"/>
      <c r="I38" s="150" t="s">
        <v>201</v>
      </c>
      <c r="J38" s="150"/>
      <c r="K38" s="150" t="s">
        <v>201</v>
      </c>
      <c r="L38" s="150"/>
      <c r="M38" s="150"/>
      <c r="N38" s="141"/>
      <c r="O38" s="150"/>
      <c r="P38" s="150"/>
      <c r="Q38" s="150" t="s">
        <v>201</v>
      </c>
      <c r="R38" s="150"/>
      <c r="S38" s="150"/>
      <c r="T38" s="150"/>
      <c r="U38" s="150"/>
      <c r="V38" s="150" t="s">
        <v>201</v>
      </c>
      <c r="W38" s="150"/>
      <c r="X38" s="150" t="s">
        <v>201</v>
      </c>
    </row>
    <row r="39" spans="1:24">
      <c r="A39" s="162">
        <v>2020</v>
      </c>
      <c r="B39" s="162">
        <v>4</v>
      </c>
      <c r="C39" s="162">
        <v>6</v>
      </c>
      <c r="D39" s="163">
        <v>43941</v>
      </c>
      <c r="E39" s="137" t="s">
        <v>141</v>
      </c>
      <c r="F39" s="139" t="s">
        <v>202</v>
      </c>
      <c r="G39" s="139" t="s">
        <v>202</v>
      </c>
      <c r="H39" s="139" t="s">
        <v>202</v>
      </c>
      <c r="I39" s="155" t="s">
        <v>138</v>
      </c>
      <c r="J39" s="139" t="s">
        <v>202</v>
      </c>
      <c r="K39" s="139" t="s">
        <v>202</v>
      </c>
      <c r="L39" s="155" t="s">
        <v>138</v>
      </c>
      <c r="M39" s="139" t="s">
        <v>202</v>
      </c>
      <c r="N39" s="174"/>
      <c r="O39" s="139" t="s">
        <v>202</v>
      </c>
      <c r="P39" s="139" t="s">
        <v>202</v>
      </c>
      <c r="Q39" s="160" t="s">
        <v>202</v>
      </c>
      <c r="R39" s="160" t="s">
        <v>202</v>
      </c>
      <c r="S39" s="139" t="s">
        <v>202</v>
      </c>
      <c r="T39" s="139" t="s">
        <v>202</v>
      </c>
      <c r="U39" s="177" t="s">
        <v>137</v>
      </c>
      <c r="V39" s="139" t="s">
        <v>202</v>
      </c>
      <c r="W39" s="139" t="s">
        <v>202</v>
      </c>
      <c r="X39" s="139" t="s">
        <v>202</v>
      </c>
    </row>
    <row r="40" spans="1:24">
      <c r="A40" s="162">
        <v>2020</v>
      </c>
      <c r="B40" s="162">
        <v>4</v>
      </c>
      <c r="C40" s="137">
        <v>7</v>
      </c>
      <c r="D40" s="146">
        <v>43942</v>
      </c>
      <c r="E40" s="137" t="s">
        <v>142</v>
      </c>
      <c r="F40" s="139" t="s">
        <v>202</v>
      </c>
      <c r="G40" s="139" t="s">
        <v>202</v>
      </c>
      <c r="H40" s="139" t="s">
        <v>202</v>
      </c>
      <c r="I40" s="155" t="s">
        <v>138</v>
      </c>
      <c r="J40" s="139" t="s">
        <v>202</v>
      </c>
      <c r="K40" s="139" t="s">
        <v>202</v>
      </c>
      <c r="L40" s="144" t="s">
        <v>137</v>
      </c>
      <c r="M40" s="140" t="s">
        <v>203</v>
      </c>
      <c r="N40" s="174"/>
      <c r="O40" s="139" t="s">
        <v>202</v>
      </c>
      <c r="P40" s="139" t="s">
        <v>202</v>
      </c>
      <c r="Q40" s="160" t="s">
        <v>202</v>
      </c>
      <c r="R40" s="160" t="s">
        <v>202</v>
      </c>
      <c r="S40" s="139" t="s">
        <v>202</v>
      </c>
      <c r="T40" s="139" t="s">
        <v>202</v>
      </c>
      <c r="U40" s="177" t="s">
        <v>137</v>
      </c>
      <c r="V40" s="139" t="s">
        <v>202</v>
      </c>
      <c r="W40" s="139" t="s">
        <v>202</v>
      </c>
      <c r="X40" s="139" t="s">
        <v>202</v>
      </c>
    </row>
    <row r="41" spans="1:24">
      <c r="A41" s="162">
        <v>2020</v>
      </c>
      <c r="B41" s="162">
        <v>4</v>
      </c>
      <c r="C41" s="137">
        <v>8</v>
      </c>
      <c r="D41" s="146">
        <v>43943</v>
      </c>
      <c r="E41" s="137" t="s">
        <v>143</v>
      </c>
      <c r="F41" s="139" t="s">
        <v>202</v>
      </c>
      <c r="G41" s="139" t="s">
        <v>202</v>
      </c>
      <c r="H41" s="139" t="s">
        <v>202</v>
      </c>
      <c r="I41" s="139" t="s">
        <v>202</v>
      </c>
      <c r="J41" s="139" t="s">
        <v>202</v>
      </c>
      <c r="K41" s="139" t="s">
        <v>202</v>
      </c>
      <c r="L41" s="144" t="s">
        <v>137</v>
      </c>
      <c r="M41" s="139" t="s">
        <v>202</v>
      </c>
      <c r="N41" s="174"/>
      <c r="O41" s="186" t="s">
        <v>206</v>
      </c>
      <c r="P41" s="139" t="s">
        <v>202</v>
      </c>
      <c r="Q41" s="160" t="s">
        <v>202</v>
      </c>
      <c r="R41" s="160" t="s">
        <v>202</v>
      </c>
      <c r="S41" s="139" t="s">
        <v>202</v>
      </c>
      <c r="T41" s="139" t="s">
        <v>202</v>
      </c>
      <c r="U41" s="177" t="s">
        <v>137</v>
      </c>
      <c r="V41" s="139" t="s">
        <v>202</v>
      </c>
      <c r="W41" s="186" t="s">
        <v>206</v>
      </c>
      <c r="X41" s="139" t="s">
        <v>202</v>
      </c>
    </row>
    <row r="42" spans="1:24">
      <c r="A42" s="162">
        <v>2020</v>
      </c>
      <c r="B42" s="162">
        <v>4</v>
      </c>
      <c r="C42" s="162">
        <v>9</v>
      </c>
      <c r="D42" s="163">
        <v>43944</v>
      </c>
      <c r="E42" s="162" t="s">
        <v>144</v>
      </c>
      <c r="F42" s="139" t="s">
        <v>202</v>
      </c>
      <c r="G42" s="139" t="s">
        <v>202</v>
      </c>
      <c r="H42" s="139" t="s">
        <v>202</v>
      </c>
      <c r="I42" s="139" t="s">
        <v>202</v>
      </c>
      <c r="J42" s="139" t="s">
        <v>202</v>
      </c>
      <c r="K42" s="139" t="s">
        <v>202</v>
      </c>
      <c r="L42" s="144" t="s">
        <v>137</v>
      </c>
      <c r="M42" s="139" t="s">
        <v>202</v>
      </c>
      <c r="N42" s="174"/>
      <c r="O42" s="139" t="s">
        <v>202</v>
      </c>
      <c r="P42" s="139" t="s">
        <v>202</v>
      </c>
      <c r="Q42" s="160" t="s">
        <v>202</v>
      </c>
      <c r="R42" s="160" t="s">
        <v>202</v>
      </c>
      <c r="S42" s="139" t="s">
        <v>202</v>
      </c>
      <c r="T42" s="139" t="s">
        <v>202</v>
      </c>
      <c r="U42" s="177" t="s">
        <v>137</v>
      </c>
      <c r="V42" s="139" t="s">
        <v>202</v>
      </c>
      <c r="W42" s="139" t="s">
        <v>202</v>
      </c>
      <c r="X42" s="139" t="s">
        <v>202</v>
      </c>
    </row>
    <row r="43" spans="1:24">
      <c r="A43" s="178">
        <v>2020</v>
      </c>
      <c r="B43" s="178">
        <v>4</v>
      </c>
      <c r="C43" s="179">
        <v>10</v>
      </c>
      <c r="D43" s="180">
        <v>43945</v>
      </c>
      <c r="E43" s="178" t="s">
        <v>145</v>
      </c>
      <c r="F43" s="139" t="s">
        <v>202</v>
      </c>
      <c r="G43" s="139" t="s">
        <v>202</v>
      </c>
      <c r="H43" s="139" t="s">
        <v>202</v>
      </c>
      <c r="I43" s="155" t="s">
        <v>138</v>
      </c>
      <c r="J43" s="139" t="s">
        <v>202</v>
      </c>
      <c r="K43" s="139" t="s">
        <v>202</v>
      </c>
      <c r="L43" s="144" t="s">
        <v>137</v>
      </c>
      <c r="M43" s="139" t="s">
        <v>202</v>
      </c>
      <c r="N43" s="187"/>
      <c r="O43" s="139" t="s">
        <v>202</v>
      </c>
      <c r="P43" s="164" t="s">
        <v>202</v>
      </c>
      <c r="Q43" s="160" t="s">
        <v>202</v>
      </c>
      <c r="R43" s="160" t="s">
        <v>202</v>
      </c>
      <c r="S43" s="155" t="s">
        <v>138</v>
      </c>
      <c r="T43" s="164" t="s">
        <v>202</v>
      </c>
      <c r="U43" s="177" t="s">
        <v>137</v>
      </c>
      <c r="V43" s="164" t="s">
        <v>202</v>
      </c>
      <c r="W43" s="164" t="s">
        <v>202</v>
      </c>
      <c r="X43" s="139" t="s">
        <v>202</v>
      </c>
    </row>
    <row r="44" spans="1:24">
      <c r="A44" s="170">
        <v>2020</v>
      </c>
      <c r="B44" s="170">
        <v>4</v>
      </c>
      <c r="C44" s="171">
        <v>4</v>
      </c>
      <c r="D44" s="172">
        <v>43946</v>
      </c>
      <c r="E44" s="148" t="s">
        <v>139</v>
      </c>
      <c r="F44" s="173"/>
      <c r="G44" s="173"/>
      <c r="H44" s="173"/>
      <c r="I44" s="173"/>
      <c r="J44" s="173"/>
      <c r="K44" s="173"/>
      <c r="L44" s="173"/>
      <c r="M44" s="173"/>
      <c r="N44" s="174"/>
      <c r="O44" s="173"/>
      <c r="P44" s="173"/>
      <c r="Q44" s="175"/>
      <c r="R44" s="173"/>
      <c r="S44" s="173"/>
      <c r="T44" s="173"/>
      <c r="U44" s="173"/>
      <c r="V44" s="173"/>
      <c r="W44" s="173"/>
      <c r="X44" s="173"/>
    </row>
    <row r="45" spans="1:24">
      <c r="A45" s="184">
        <v>2020</v>
      </c>
      <c r="B45" s="184">
        <v>4</v>
      </c>
      <c r="C45" s="185">
        <v>5</v>
      </c>
      <c r="D45" s="172">
        <v>43947</v>
      </c>
      <c r="E45" s="148" t="s">
        <v>82</v>
      </c>
      <c r="F45" s="150"/>
      <c r="G45" s="150" t="s">
        <v>201</v>
      </c>
      <c r="H45" s="150"/>
      <c r="I45" s="150" t="s">
        <v>201</v>
      </c>
      <c r="J45" s="150"/>
      <c r="K45" s="150" t="s">
        <v>201</v>
      </c>
      <c r="L45" s="150"/>
      <c r="M45" s="150"/>
      <c r="N45" s="141"/>
      <c r="O45" s="150"/>
      <c r="P45" s="150"/>
      <c r="Q45" s="150" t="s">
        <v>201</v>
      </c>
      <c r="R45" s="150"/>
      <c r="S45" s="150"/>
      <c r="T45" s="150"/>
      <c r="U45" s="150"/>
      <c r="V45" s="150" t="s">
        <v>201</v>
      </c>
      <c r="W45" s="150"/>
      <c r="X45" s="150" t="s">
        <v>201</v>
      </c>
    </row>
    <row r="46" spans="1:24">
      <c r="A46" s="162">
        <v>2020</v>
      </c>
      <c r="B46" s="162">
        <v>4</v>
      </c>
      <c r="C46" s="162">
        <v>6</v>
      </c>
      <c r="D46" s="163">
        <v>43948</v>
      </c>
      <c r="E46" s="137" t="s">
        <v>141</v>
      </c>
      <c r="F46" s="139" t="s">
        <v>202</v>
      </c>
      <c r="G46" s="139" t="s">
        <v>202</v>
      </c>
      <c r="H46" s="139" t="s">
        <v>202</v>
      </c>
      <c r="I46" s="139" t="s">
        <v>202</v>
      </c>
      <c r="J46" s="139" t="s">
        <v>202</v>
      </c>
      <c r="K46" s="139" t="s">
        <v>202</v>
      </c>
      <c r="L46" s="144" t="s">
        <v>137</v>
      </c>
      <c r="M46" s="139" t="s">
        <v>202</v>
      </c>
      <c r="N46" s="174"/>
      <c r="O46" s="139" t="s">
        <v>202</v>
      </c>
      <c r="P46" s="139" t="s">
        <v>202</v>
      </c>
      <c r="Q46" s="139" t="s">
        <v>202</v>
      </c>
      <c r="R46" s="188"/>
      <c r="S46" s="139" t="s">
        <v>202</v>
      </c>
      <c r="T46" s="177" t="s">
        <v>137</v>
      </c>
      <c r="U46" s="139" t="s">
        <v>202</v>
      </c>
      <c r="V46" s="139" t="s">
        <v>202</v>
      </c>
      <c r="W46" s="139" t="s">
        <v>202</v>
      </c>
      <c r="X46" s="139" t="s">
        <v>202</v>
      </c>
    </row>
    <row r="47" spans="1:24">
      <c r="A47" s="162">
        <v>2020</v>
      </c>
      <c r="B47" s="162">
        <v>4</v>
      </c>
      <c r="C47" s="137">
        <v>7</v>
      </c>
      <c r="D47" s="146">
        <v>43949</v>
      </c>
      <c r="E47" s="137" t="s">
        <v>142</v>
      </c>
      <c r="F47" s="139" t="s">
        <v>202</v>
      </c>
      <c r="G47" s="139" t="s">
        <v>202</v>
      </c>
      <c r="H47" s="155" t="s">
        <v>138</v>
      </c>
      <c r="I47" s="139" t="s">
        <v>202</v>
      </c>
      <c r="J47" s="139" t="s">
        <v>202</v>
      </c>
      <c r="K47" s="139" t="s">
        <v>202</v>
      </c>
      <c r="L47" s="144" t="s">
        <v>137</v>
      </c>
      <c r="M47" s="139" t="s">
        <v>202</v>
      </c>
      <c r="N47" s="174"/>
      <c r="O47" s="139" t="s">
        <v>202</v>
      </c>
      <c r="P47" s="139" t="s">
        <v>202</v>
      </c>
      <c r="Q47" s="139" t="s">
        <v>202</v>
      </c>
      <c r="R47" s="188"/>
      <c r="S47" s="139" t="s">
        <v>202</v>
      </c>
      <c r="T47" s="177" t="s">
        <v>137</v>
      </c>
      <c r="U47" s="139" t="s">
        <v>202</v>
      </c>
      <c r="V47" s="139" t="s">
        <v>202</v>
      </c>
      <c r="W47" s="139" t="s">
        <v>202</v>
      </c>
      <c r="X47" s="139" t="s">
        <v>202</v>
      </c>
    </row>
    <row r="48" spans="1:24">
      <c r="A48" s="162">
        <v>2020</v>
      </c>
      <c r="B48" s="162">
        <v>4</v>
      </c>
      <c r="C48" s="137">
        <v>8</v>
      </c>
      <c r="D48" s="146">
        <v>43950</v>
      </c>
      <c r="E48" s="137" t="s">
        <v>143</v>
      </c>
      <c r="F48" s="139" t="s">
        <v>202</v>
      </c>
      <c r="G48" s="139" t="s">
        <v>202</v>
      </c>
      <c r="H48" s="139" t="s">
        <v>202</v>
      </c>
      <c r="I48" s="139" t="s">
        <v>202</v>
      </c>
      <c r="J48" s="139" t="s">
        <v>202</v>
      </c>
      <c r="K48" s="139" t="s">
        <v>202</v>
      </c>
      <c r="L48" s="144" t="s">
        <v>137</v>
      </c>
      <c r="M48" s="140" t="s">
        <v>203</v>
      </c>
      <c r="N48" s="174"/>
      <c r="O48" s="139" t="s">
        <v>202</v>
      </c>
      <c r="P48" s="139" t="s">
        <v>202</v>
      </c>
      <c r="Q48" s="139" t="s">
        <v>202</v>
      </c>
      <c r="R48" s="188"/>
      <c r="S48" s="139" t="s">
        <v>202</v>
      </c>
      <c r="T48" s="177" t="s">
        <v>137</v>
      </c>
      <c r="U48" s="139" t="s">
        <v>202</v>
      </c>
      <c r="V48" s="139" t="s">
        <v>202</v>
      </c>
      <c r="W48" s="139" t="s">
        <v>202</v>
      </c>
      <c r="X48" s="139" t="s">
        <v>202</v>
      </c>
    </row>
    <row r="49" spans="1:24">
      <c r="A49" s="162">
        <v>2020</v>
      </c>
      <c r="B49" s="162">
        <v>4</v>
      </c>
      <c r="C49" s="162">
        <v>9</v>
      </c>
      <c r="D49" s="163">
        <v>43951</v>
      </c>
      <c r="E49" s="162" t="s">
        <v>144</v>
      </c>
      <c r="F49" s="155" t="s">
        <v>138</v>
      </c>
      <c r="G49" s="139" t="s">
        <v>202</v>
      </c>
      <c r="H49" s="139" t="s">
        <v>202</v>
      </c>
      <c r="I49" s="139" t="s">
        <v>202</v>
      </c>
      <c r="J49" s="139" t="s">
        <v>202</v>
      </c>
      <c r="K49" s="139" t="s">
        <v>202</v>
      </c>
      <c r="L49" s="144" t="s">
        <v>137</v>
      </c>
      <c r="M49" s="139" t="s">
        <v>202</v>
      </c>
      <c r="N49" s="174"/>
      <c r="O49" s="139" t="s">
        <v>202</v>
      </c>
      <c r="P49" s="164" t="s">
        <v>202</v>
      </c>
      <c r="Q49" s="164" t="s">
        <v>202</v>
      </c>
      <c r="R49" s="189"/>
      <c r="S49" s="155" t="s">
        <v>138</v>
      </c>
      <c r="T49" s="177" t="s">
        <v>137</v>
      </c>
      <c r="U49" s="164" t="s">
        <v>202</v>
      </c>
      <c r="V49" s="164" t="s">
        <v>202</v>
      </c>
      <c r="W49" s="139" t="s">
        <v>202</v>
      </c>
      <c r="X49" s="139" t="s">
        <v>202</v>
      </c>
    </row>
    <row r="50" spans="1:24">
      <c r="A50" s="184">
        <v>2020</v>
      </c>
      <c r="B50" s="184">
        <v>5</v>
      </c>
      <c r="C50" s="185">
        <v>4</v>
      </c>
      <c r="D50" s="172">
        <v>43952</v>
      </c>
      <c r="E50" s="148" t="s">
        <v>210</v>
      </c>
      <c r="F50" s="173"/>
      <c r="G50" s="173"/>
      <c r="H50" s="173"/>
      <c r="I50" s="173"/>
      <c r="J50" s="173"/>
      <c r="K50" s="173"/>
      <c r="L50" s="173"/>
      <c r="M50" s="173"/>
      <c r="N50" s="174"/>
      <c r="O50" s="173"/>
      <c r="P50" s="173"/>
      <c r="Q50" s="175"/>
      <c r="R50" s="173"/>
      <c r="S50" s="173"/>
      <c r="T50" s="173"/>
      <c r="U50" s="173"/>
      <c r="V50" s="173"/>
      <c r="W50" s="173"/>
      <c r="X50" s="173"/>
    </row>
    <row r="51" spans="1:24">
      <c r="A51" s="190">
        <v>2020</v>
      </c>
      <c r="B51" s="190">
        <v>5</v>
      </c>
      <c r="C51" s="190">
        <v>16</v>
      </c>
      <c r="D51" s="191">
        <v>43953</v>
      </c>
      <c r="E51" s="190" t="s">
        <v>211</v>
      </c>
      <c r="F51" s="192"/>
      <c r="G51" s="192"/>
      <c r="H51" s="192"/>
      <c r="I51" s="192"/>
      <c r="J51" s="192"/>
      <c r="K51" s="192"/>
      <c r="L51" s="192"/>
      <c r="M51" s="192"/>
      <c r="N51" s="174"/>
      <c r="O51" s="192"/>
      <c r="P51" s="192"/>
      <c r="Q51" s="193"/>
      <c r="R51" s="192"/>
      <c r="S51" s="192"/>
      <c r="T51" s="194"/>
      <c r="U51" s="192"/>
      <c r="V51" s="192"/>
      <c r="W51" s="192"/>
      <c r="X51" s="192"/>
    </row>
    <row r="52" spans="1:24">
      <c r="A52" s="190">
        <v>2020</v>
      </c>
      <c r="B52" s="190">
        <v>5</v>
      </c>
      <c r="C52" s="190">
        <v>17</v>
      </c>
      <c r="D52" s="191">
        <v>43954</v>
      </c>
      <c r="E52" s="190" t="s">
        <v>212</v>
      </c>
      <c r="F52" s="192"/>
      <c r="G52" s="192"/>
      <c r="H52" s="192"/>
      <c r="I52" s="192"/>
      <c r="J52" s="192"/>
      <c r="K52" s="192"/>
      <c r="L52" s="192"/>
      <c r="M52" s="192"/>
      <c r="N52" s="141"/>
      <c r="O52" s="192"/>
      <c r="P52" s="192"/>
      <c r="Q52" s="150" t="s">
        <v>201</v>
      </c>
      <c r="R52" s="192"/>
      <c r="S52" s="193"/>
      <c r="T52" s="192"/>
      <c r="U52" s="194"/>
      <c r="V52" s="194"/>
      <c r="W52" s="192"/>
      <c r="X52" s="192"/>
    </row>
    <row r="53" spans="1:24">
      <c r="A53" s="195">
        <v>2020</v>
      </c>
      <c r="B53" s="195">
        <v>5</v>
      </c>
      <c r="C53" s="195">
        <v>18</v>
      </c>
      <c r="D53" s="138">
        <v>43955</v>
      </c>
      <c r="E53" s="195" t="s">
        <v>141</v>
      </c>
      <c r="F53" s="139" t="s">
        <v>202</v>
      </c>
      <c r="G53" s="139" t="s">
        <v>202</v>
      </c>
      <c r="H53" s="139" t="s">
        <v>202</v>
      </c>
      <c r="I53" s="139" t="s">
        <v>202</v>
      </c>
      <c r="J53" s="139" t="s">
        <v>202</v>
      </c>
      <c r="K53" s="139" t="s">
        <v>202</v>
      </c>
      <c r="L53" s="196"/>
      <c r="M53" s="140" t="s">
        <v>203</v>
      </c>
      <c r="N53" s="174"/>
      <c r="O53" s="139" t="s">
        <v>202</v>
      </c>
      <c r="P53" s="139" t="s">
        <v>202</v>
      </c>
      <c r="Q53" s="139" t="s">
        <v>202</v>
      </c>
      <c r="R53" s="196"/>
      <c r="S53" s="164" t="s">
        <v>202</v>
      </c>
      <c r="T53" s="164" t="s">
        <v>202</v>
      </c>
      <c r="U53" s="177" t="s">
        <v>137</v>
      </c>
      <c r="V53" s="164" t="s">
        <v>202</v>
      </c>
      <c r="W53" s="139" t="s">
        <v>202</v>
      </c>
      <c r="X53" s="139" t="s">
        <v>202</v>
      </c>
    </row>
    <row r="54" spans="1:24">
      <c r="A54" s="195">
        <v>2020</v>
      </c>
      <c r="B54" s="195">
        <v>5</v>
      </c>
      <c r="C54" s="195">
        <v>19</v>
      </c>
      <c r="D54" s="138">
        <v>43956</v>
      </c>
      <c r="E54" s="195" t="s">
        <v>142</v>
      </c>
      <c r="F54" s="139" t="s">
        <v>202</v>
      </c>
      <c r="G54" s="139" t="s">
        <v>202</v>
      </c>
      <c r="H54" s="139" t="s">
        <v>202</v>
      </c>
      <c r="I54" s="139" t="s">
        <v>202</v>
      </c>
      <c r="J54" s="139" t="s">
        <v>202</v>
      </c>
      <c r="K54" s="139" t="s">
        <v>202</v>
      </c>
      <c r="L54" s="196"/>
      <c r="M54" s="139" t="s">
        <v>202</v>
      </c>
      <c r="N54" s="174"/>
      <c r="O54" s="196"/>
      <c r="P54" s="139" t="s">
        <v>202</v>
      </c>
      <c r="Q54" s="139" t="s">
        <v>202</v>
      </c>
      <c r="R54" s="197"/>
      <c r="S54" s="164" t="s">
        <v>202</v>
      </c>
      <c r="T54" s="164" t="s">
        <v>202</v>
      </c>
      <c r="U54" s="177" t="s">
        <v>137</v>
      </c>
      <c r="V54" s="164" t="s">
        <v>202</v>
      </c>
      <c r="W54" s="139" t="s">
        <v>202</v>
      </c>
      <c r="X54" s="139" t="s">
        <v>202</v>
      </c>
    </row>
    <row r="55" spans="1:24">
      <c r="A55" s="195">
        <v>2020</v>
      </c>
      <c r="B55" s="195">
        <v>5</v>
      </c>
      <c r="C55" s="195">
        <v>20</v>
      </c>
      <c r="D55" s="138">
        <v>43957</v>
      </c>
      <c r="E55" s="195" t="s">
        <v>143</v>
      </c>
      <c r="F55" s="139" t="s">
        <v>202</v>
      </c>
      <c r="G55" s="139" t="s">
        <v>202</v>
      </c>
      <c r="H55" s="139" t="s">
        <v>202</v>
      </c>
      <c r="I55" s="139" t="s">
        <v>202</v>
      </c>
      <c r="J55" s="139" t="s">
        <v>202</v>
      </c>
      <c r="K55" s="139" t="s">
        <v>202</v>
      </c>
      <c r="L55" s="196"/>
      <c r="M55" s="139" t="s">
        <v>202</v>
      </c>
      <c r="N55" s="174"/>
      <c r="O55" s="196"/>
      <c r="P55" s="139" t="s">
        <v>202</v>
      </c>
      <c r="Q55" s="139" t="s">
        <v>202</v>
      </c>
      <c r="R55" s="197"/>
      <c r="S55" s="164" t="s">
        <v>202</v>
      </c>
      <c r="T55" s="164" t="s">
        <v>202</v>
      </c>
      <c r="U55" s="177" t="s">
        <v>137</v>
      </c>
      <c r="V55" s="164" t="s">
        <v>202</v>
      </c>
      <c r="W55" s="139" t="s">
        <v>202</v>
      </c>
      <c r="X55" s="139" t="s">
        <v>202</v>
      </c>
    </row>
    <row r="56" spans="1:24">
      <c r="A56" s="195">
        <v>2020</v>
      </c>
      <c r="B56" s="195">
        <v>5</v>
      </c>
      <c r="C56" s="195">
        <v>21</v>
      </c>
      <c r="D56" s="138">
        <v>43958</v>
      </c>
      <c r="E56" s="195" t="s">
        <v>144</v>
      </c>
      <c r="F56" s="139" t="s">
        <v>202</v>
      </c>
      <c r="G56" s="139" t="s">
        <v>202</v>
      </c>
      <c r="H56" s="139" t="s">
        <v>202</v>
      </c>
      <c r="I56" s="139" t="s">
        <v>202</v>
      </c>
      <c r="J56" s="139" t="s">
        <v>202</v>
      </c>
      <c r="K56" s="139" t="s">
        <v>202</v>
      </c>
      <c r="L56" s="196"/>
      <c r="M56" s="139" t="s">
        <v>202</v>
      </c>
      <c r="N56" s="174"/>
      <c r="O56" s="196"/>
      <c r="P56" s="139" t="s">
        <v>202</v>
      </c>
      <c r="Q56" s="139" t="s">
        <v>202</v>
      </c>
      <c r="R56" s="196"/>
      <c r="S56" s="164" t="s">
        <v>202</v>
      </c>
      <c r="T56" s="164" t="s">
        <v>202</v>
      </c>
      <c r="U56" s="177" t="s">
        <v>137</v>
      </c>
      <c r="V56" s="164" t="s">
        <v>202</v>
      </c>
      <c r="W56" s="139" t="s">
        <v>202</v>
      </c>
      <c r="X56" s="139" t="s">
        <v>202</v>
      </c>
    </row>
    <row r="57" spans="1:24">
      <c r="A57" s="195">
        <v>2020</v>
      </c>
      <c r="B57" s="195">
        <v>5</v>
      </c>
      <c r="C57" s="195">
        <v>22</v>
      </c>
      <c r="D57" s="138">
        <v>43959</v>
      </c>
      <c r="E57" s="195" t="s">
        <v>145</v>
      </c>
      <c r="F57" s="139" t="s">
        <v>202</v>
      </c>
      <c r="G57" s="139" t="s">
        <v>202</v>
      </c>
      <c r="H57" s="139" t="s">
        <v>202</v>
      </c>
      <c r="I57" s="139" t="s">
        <v>202</v>
      </c>
      <c r="J57" s="139" t="s">
        <v>202</v>
      </c>
      <c r="K57" s="139" t="s">
        <v>202</v>
      </c>
      <c r="L57" s="196"/>
      <c r="M57" s="140" t="s">
        <v>203</v>
      </c>
      <c r="N57" s="187"/>
      <c r="O57" s="196"/>
      <c r="P57" s="164" t="s">
        <v>202</v>
      </c>
      <c r="Q57" s="164" t="s">
        <v>202</v>
      </c>
      <c r="R57" s="196"/>
      <c r="S57" s="164" t="s">
        <v>202</v>
      </c>
      <c r="T57" s="164" t="s">
        <v>202</v>
      </c>
      <c r="U57" s="177" t="s">
        <v>137</v>
      </c>
      <c r="V57" s="164" t="s">
        <v>202</v>
      </c>
      <c r="W57" s="164" t="s">
        <v>202</v>
      </c>
      <c r="X57" s="139" t="s">
        <v>202</v>
      </c>
    </row>
    <row r="58" spans="1:24">
      <c r="A58" s="190">
        <v>2020</v>
      </c>
      <c r="B58" s="190">
        <v>5</v>
      </c>
      <c r="C58" s="190">
        <v>23</v>
      </c>
      <c r="D58" s="191">
        <v>43960</v>
      </c>
      <c r="E58" s="190" t="s">
        <v>139</v>
      </c>
      <c r="F58" s="192"/>
      <c r="G58" s="192"/>
      <c r="H58" s="192"/>
      <c r="I58" s="192"/>
      <c r="J58" s="192"/>
      <c r="K58" s="192"/>
      <c r="L58" s="192"/>
      <c r="M58" s="192"/>
      <c r="N58" s="174"/>
      <c r="O58" s="192"/>
      <c r="P58" s="192"/>
      <c r="Q58" s="193"/>
      <c r="R58" s="193"/>
      <c r="S58" s="193"/>
      <c r="T58" s="192"/>
      <c r="U58" s="194"/>
      <c r="V58" s="192"/>
      <c r="W58" s="192"/>
      <c r="X58" s="192"/>
    </row>
    <row r="59" spans="1:24">
      <c r="A59" s="190">
        <v>2020</v>
      </c>
      <c r="B59" s="190">
        <v>5</v>
      </c>
      <c r="C59" s="190">
        <v>24</v>
      </c>
      <c r="D59" s="191">
        <v>43961</v>
      </c>
      <c r="E59" s="190" t="s">
        <v>82</v>
      </c>
      <c r="F59" s="192"/>
      <c r="G59" s="192"/>
      <c r="H59" s="192"/>
      <c r="I59" s="192"/>
      <c r="J59" s="192"/>
      <c r="K59" s="192"/>
      <c r="L59" s="192"/>
      <c r="M59" s="192"/>
      <c r="N59" s="141"/>
      <c r="O59" s="192"/>
      <c r="P59" s="192"/>
      <c r="Q59" s="150" t="s">
        <v>201</v>
      </c>
      <c r="R59" s="193"/>
      <c r="S59" s="193"/>
      <c r="T59" s="194"/>
      <c r="U59" s="192"/>
      <c r="V59" s="194"/>
      <c r="W59" s="192"/>
      <c r="X59" s="192"/>
    </row>
    <row r="60" spans="1:24">
      <c r="A60" s="195">
        <v>2020</v>
      </c>
      <c r="B60" s="195">
        <v>5</v>
      </c>
      <c r="C60" s="195">
        <v>25</v>
      </c>
      <c r="D60" s="138">
        <v>43962</v>
      </c>
      <c r="E60" s="195" t="s">
        <v>141</v>
      </c>
      <c r="F60" s="196"/>
      <c r="G60" s="139" t="s">
        <v>202</v>
      </c>
      <c r="H60" s="155" t="s">
        <v>138</v>
      </c>
      <c r="I60" s="139" t="s">
        <v>202</v>
      </c>
      <c r="J60" s="139" t="s">
        <v>202</v>
      </c>
      <c r="K60" s="139" t="s">
        <v>202</v>
      </c>
      <c r="L60" s="196"/>
      <c r="M60" s="196"/>
      <c r="N60" s="174"/>
      <c r="O60" s="196"/>
      <c r="P60" s="139" t="s">
        <v>202</v>
      </c>
      <c r="Q60" s="139" t="s">
        <v>202</v>
      </c>
      <c r="R60" s="197"/>
      <c r="S60" s="164" t="s">
        <v>202</v>
      </c>
      <c r="T60" s="177" t="s">
        <v>137</v>
      </c>
      <c r="U60" s="164" t="s">
        <v>202</v>
      </c>
      <c r="V60" s="139" t="s">
        <v>202</v>
      </c>
      <c r="W60" s="139" t="s">
        <v>202</v>
      </c>
      <c r="X60" s="139" t="s">
        <v>202</v>
      </c>
    </row>
    <row r="61" spans="1:24">
      <c r="A61" s="195">
        <v>2020</v>
      </c>
      <c r="B61" s="195">
        <v>5</v>
      </c>
      <c r="C61" s="195">
        <v>26</v>
      </c>
      <c r="D61" s="138">
        <v>43963</v>
      </c>
      <c r="E61" s="195" t="s">
        <v>142</v>
      </c>
      <c r="F61" s="196"/>
      <c r="G61" s="139" t="s">
        <v>202</v>
      </c>
      <c r="H61" s="139" t="s">
        <v>202</v>
      </c>
      <c r="I61" s="139" t="s">
        <v>202</v>
      </c>
      <c r="J61" s="139" t="s">
        <v>202</v>
      </c>
      <c r="K61" s="139" t="s">
        <v>202</v>
      </c>
      <c r="L61" s="196"/>
      <c r="M61" s="196"/>
      <c r="N61" s="174"/>
      <c r="O61" s="196"/>
      <c r="P61" s="139" t="s">
        <v>202</v>
      </c>
      <c r="Q61" s="139" t="s">
        <v>202</v>
      </c>
      <c r="R61" s="196"/>
      <c r="S61" s="164" t="s">
        <v>202</v>
      </c>
      <c r="T61" s="177" t="s">
        <v>137</v>
      </c>
      <c r="U61" s="164" t="s">
        <v>202</v>
      </c>
      <c r="V61" s="139" t="s">
        <v>202</v>
      </c>
      <c r="W61" s="139" t="s">
        <v>202</v>
      </c>
      <c r="X61" s="139" t="s">
        <v>202</v>
      </c>
    </row>
    <row r="62" spans="1:24">
      <c r="A62" s="195">
        <v>2020</v>
      </c>
      <c r="B62" s="195">
        <v>5</v>
      </c>
      <c r="C62" s="195">
        <v>27</v>
      </c>
      <c r="D62" s="138">
        <v>43964</v>
      </c>
      <c r="E62" s="195" t="s">
        <v>143</v>
      </c>
      <c r="F62" s="196"/>
      <c r="G62" s="139" t="s">
        <v>202</v>
      </c>
      <c r="H62" s="139" t="s">
        <v>202</v>
      </c>
      <c r="I62" s="139" t="s">
        <v>202</v>
      </c>
      <c r="J62" s="139" t="s">
        <v>202</v>
      </c>
      <c r="K62" s="139" t="s">
        <v>202</v>
      </c>
      <c r="L62" s="196"/>
      <c r="M62" s="196"/>
      <c r="N62" s="174"/>
      <c r="O62" s="196"/>
      <c r="P62" s="139" t="s">
        <v>202</v>
      </c>
      <c r="Q62" s="139" t="s">
        <v>202</v>
      </c>
      <c r="R62" s="196"/>
      <c r="S62" s="164" t="s">
        <v>202</v>
      </c>
      <c r="T62" s="177" t="s">
        <v>137</v>
      </c>
      <c r="U62" s="164" t="s">
        <v>202</v>
      </c>
      <c r="V62" s="139" t="s">
        <v>202</v>
      </c>
      <c r="W62" s="139" t="s">
        <v>202</v>
      </c>
      <c r="X62" s="139" t="s">
        <v>202</v>
      </c>
    </row>
    <row r="63" spans="1:24">
      <c r="A63" s="195">
        <v>2020</v>
      </c>
      <c r="B63" s="195">
        <v>5</v>
      </c>
      <c r="C63" s="195">
        <v>28</v>
      </c>
      <c r="D63" s="138">
        <v>43965</v>
      </c>
      <c r="E63" s="195" t="s">
        <v>144</v>
      </c>
      <c r="F63" s="198"/>
      <c r="G63" s="139" t="s">
        <v>202</v>
      </c>
      <c r="H63" s="139" t="s">
        <v>202</v>
      </c>
      <c r="I63" s="139" t="s">
        <v>202</v>
      </c>
      <c r="J63" s="139" t="s">
        <v>202</v>
      </c>
      <c r="K63" s="139" t="s">
        <v>202</v>
      </c>
      <c r="L63" s="198"/>
      <c r="M63" s="198"/>
      <c r="N63" s="174"/>
      <c r="O63" s="198"/>
      <c r="P63" s="139" t="s">
        <v>202</v>
      </c>
      <c r="Q63" s="139" t="s">
        <v>202</v>
      </c>
      <c r="R63" s="198"/>
      <c r="S63" s="164" t="s">
        <v>202</v>
      </c>
      <c r="T63" s="177" t="s">
        <v>137</v>
      </c>
      <c r="U63" s="164" t="s">
        <v>202</v>
      </c>
      <c r="V63" s="139" t="s">
        <v>202</v>
      </c>
      <c r="W63" s="139" t="s">
        <v>202</v>
      </c>
      <c r="X63" s="139" t="s">
        <v>202</v>
      </c>
    </row>
    <row r="64" spans="1:24">
      <c r="A64" s="195">
        <v>2020</v>
      </c>
      <c r="B64" s="195">
        <v>5</v>
      </c>
      <c r="C64" s="195">
        <v>29</v>
      </c>
      <c r="D64" s="138">
        <v>43966</v>
      </c>
      <c r="E64" s="195" t="s">
        <v>145</v>
      </c>
      <c r="F64" s="196"/>
      <c r="G64" s="139" t="s">
        <v>202</v>
      </c>
      <c r="H64" s="139" t="s">
        <v>202</v>
      </c>
      <c r="I64" s="139" t="s">
        <v>202</v>
      </c>
      <c r="J64" s="139" t="s">
        <v>202</v>
      </c>
      <c r="K64" s="139" t="s">
        <v>202</v>
      </c>
      <c r="L64" s="196"/>
      <c r="M64" s="196"/>
      <c r="N64" s="174"/>
      <c r="O64" s="196"/>
      <c r="P64" s="164" t="s">
        <v>202</v>
      </c>
      <c r="Q64" s="164" t="s">
        <v>202</v>
      </c>
      <c r="R64" s="196"/>
      <c r="S64" s="164" t="s">
        <v>202</v>
      </c>
      <c r="T64" s="177" t="s">
        <v>137</v>
      </c>
      <c r="U64" s="164" t="s">
        <v>202</v>
      </c>
      <c r="V64" s="164" t="s">
        <v>202</v>
      </c>
      <c r="W64" s="164" t="s">
        <v>202</v>
      </c>
      <c r="X64" s="139" t="s">
        <v>202</v>
      </c>
    </row>
    <row r="65" spans="1:24">
      <c r="A65" s="190">
        <v>2020</v>
      </c>
      <c r="B65" s="190">
        <v>5</v>
      </c>
      <c r="C65" s="190">
        <v>30</v>
      </c>
      <c r="D65" s="191">
        <v>43967</v>
      </c>
      <c r="E65" s="190" t="s">
        <v>139</v>
      </c>
      <c r="F65" s="192"/>
      <c r="G65" s="192"/>
      <c r="H65" s="192"/>
      <c r="I65" s="192"/>
      <c r="J65" s="192"/>
      <c r="K65" s="192"/>
      <c r="L65" s="192"/>
      <c r="M65" s="192"/>
      <c r="N65" s="174"/>
      <c r="O65" s="192"/>
      <c r="P65" s="192"/>
      <c r="Q65" s="199"/>
      <c r="R65" s="192"/>
      <c r="S65" s="200"/>
      <c r="T65" s="201"/>
      <c r="U65" s="202"/>
      <c r="V65" s="192"/>
      <c r="W65" s="192"/>
      <c r="X65" s="192"/>
    </row>
    <row r="66" spans="1:24">
      <c r="A66" s="190">
        <v>2020</v>
      </c>
      <c r="B66" s="190">
        <v>5</v>
      </c>
      <c r="C66" s="190">
        <v>31</v>
      </c>
      <c r="D66" s="191">
        <v>43968</v>
      </c>
      <c r="E66" s="190" t="s">
        <v>82</v>
      </c>
      <c r="F66" s="192"/>
      <c r="G66" s="192"/>
      <c r="H66" s="192"/>
      <c r="I66" s="192"/>
      <c r="J66" s="192"/>
      <c r="K66" s="192"/>
      <c r="L66" s="192"/>
      <c r="M66" s="192"/>
      <c r="N66" s="141"/>
      <c r="O66" s="192"/>
      <c r="P66" s="192"/>
      <c r="Q66" s="150" t="s">
        <v>201</v>
      </c>
      <c r="R66" s="192"/>
      <c r="S66" s="200"/>
      <c r="T66" s="201"/>
      <c r="U66" s="202"/>
      <c r="V66" s="192"/>
      <c r="W66" s="192"/>
      <c r="X66" s="192"/>
    </row>
    <row r="67" spans="1:24">
      <c r="A67" s="195">
        <v>2020</v>
      </c>
      <c r="B67" s="195">
        <v>5</v>
      </c>
      <c r="C67" s="195">
        <v>1</v>
      </c>
      <c r="D67" s="138">
        <v>43969</v>
      </c>
      <c r="E67" s="195" t="s">
        <v>141</v>
      </c>
      <c r="F67" s="196"/>
      <c r="G67" s="139" t="s">
        <v>202</v>
      </c>
      <c r="H67" s="196"/>
      <c r="I67" s="139" t="s">
        <v>202</v>
      </c>
      <c r="J67" s="139" t="s">
        <v>202</v>
      </c>
      <c r="K67" s="139" t="s">
        <v>202</v>
      </c>
      <c r="L67" s="196"/>
      <c r="M67" s="196"/>
      <c r="N67" s="174"/>
      <c r="O67" s="196"/>
      <c r="P67" s="139" t="s">
        <v>202</v>
      </c>
      <c r="Q67" s="139" t="s">
        <v>202</v>
      </c>
      <c r="R67" s="196"/>
      <c r="S67" s="155" t="s">
        <v>138</v>
      </c>
      <c r="T67" s="164" t="s">
        <v>202</v>
      </c>
      <c r="U67" s="177" t="s">
        <v>137</v>
      </c>
      <c r="V67" s="196"/>
      <c r="W67" s="139" t="s">
        <v>202</v>
      </c>
      <c r="X67" s="139" t="s">
        <v>202</v>
      </c>
    </row>
    <row r="68" spans="1:24">
      <c r="A68" s="195">
        <v>2020</v>
      </c>
      <c r="B68" s="195">
        <v>5</v>
      </c>
      <c r="C68" s="195">
        <v>2</v>
      </c>
      <c r="D68" s="138">
        <v>43970</v>
      </c>
      <c r="E68" s="195" t="s">
        <v>142</v>
      </c>
      <c r="F68" s="196"/>
      <c r="G68" s="139" t="s">
        <v>202</v>
      </c>
      <c r="H68" s="196"/>
      <c r="I68" s="139" t="s">
        <v>202</v>
      </c>
      <c r="J68" s="139" t="s">
        <v>202</v>
      </c>
      <c r="K68" s="139" t="s">
        <v>202</v>
      </c>
      <c r="L68" s="196"/>
      <c r="M68" s="196"/>
      <c r="N68" s="174"/>
      <c r="O68" s="196"/>
      <c r="P68" s="139" t="s">
        <v>202</v>
      </c>
      <c r="Q68" s="139" t="s">
        <v>202</v>
      </c>
      <c r="R68" s="196"/>
      <c r="S68" s="164" t="s">
        <v>202</v>
      </c>
      <c r="T68" s="164" t="s">
        <v>202</v>
      </c>
      <c r="U68" s="177" t="s">
        <v>137</v>
      </c>
      <c r="V68" s="196"/>
      <c r="W68" s="139" t="s">
        <v>202</v>
      </c>
      <c r="X68" s="139" t="s">
        <v>202</v>
      </c>
    </row>
    <row r="69" spans="1:24">
      <c r="A69" s="203">
        <v>2020</v>
      </c>
      <c r="B69" s="195">
        <v>5</v>
      </c>
      <c r="C69" s="203">
        <v>3</v>
      </c>
      <c r="D69" s="138">
        <v>43971</v>
      </c>
      <c r="E69" s="137" t="s">
        <v>143</v>
      </c>
      <c r="F69" s="196"/>
      <c r="G69" s="139" t="s">
        <v>202</v>
      </c>
      <c r="H69" s="196"/>
      <c r="I69" s="139" t="s">
        <v>202</v>
      </c>
      <c r="J69" s="139" t="s">
        <v>202</v>
      </c>
      <c r="K69" s="139" t="s">
        <v>202</v>
      </c>
      <c r="L69" s="196"/>
      <c r="M69" s="204"/>
      <c r="N69" s="174"/>
      <c r="O69" s="204"/>
      <c r="P69" s="139" t="s">
        <v>202</v>
      </c>
      <c r="Q69" s="139" t="s">
        <v>202</v>
      </c>
      <c r="R69" s="204"/>
      <c r="S69" s="164" t="s">
        <v>202</v>
      </c>
      <c r="T69" s="164" t="s">
        <v>202</v>
      </c>
      <c r="U69" s="177" t="s">
        <v>137</v>
      </c>
      <c r="V69" s="204"/>
      <c r="W69" s="139" t="s">
        <v>202</v>
      </c>
      <c r="X69" s="139" t="s">
        <v>202</v>
      </c>
    </row>
    <row r="70" spans="1:24">
      <c r="A70" s="203">
        <v>2020</v>
      </c>
      <c r="B70" s="195">
        <v>5</v>
      </c>
      <c r="C70" s="195">
        <v>4</v>
      </c>
      <c r="D70" s="138">
        <v>43972</v>
      </c>
      <c r="E70" s="137" t="s">
        <v>144</v>
      </c>
      <c r="F70" s="188"/>
      <c r="G70" s="139" t="s">
        <v>202</v>
      </c>
      <c r="H70" s="188"/>
      <c r="I70" s="139" t="s">
        <v>202</v>
      </c>
      <c r="J70" s="139" t="s">
        <v>202</v>
      </c>
      <c r="K70" s="139" t="s">
        <v>202</v>
      </c>
      <c r="L70" s="188"/>
      <c r="M70" s="188"/>
      <c r="N70" s="174"/>
      <c r="O70" s="188"/>
      <c r="P70" s="139" t="s">
        <v>202</v>
      </c>
      <c r="Q70" s="139" t="s">
        <v>202</v>
      </c>
      <c r="R70" s="188"/>
      <c r="S70" s="164" t="s">
        <v>202</v>
      </c>
      <c r="T70" s="164" t="s">
        <v>202</v>
      </c>
      <c r="U70" s="177" t="s">
        <v>137</v>
      </c>
      <c r="V70" s="188"/>
      <c r="W70" s="139" t="s">
        <v>202</v>
      </c>
      <c r="X70" s="139" t="s">
        <v>202</v>
      </c>
    </row>
    <row r="71" spans="1:24">
      <c r="A71" s="203">
        <v>2020</v>
      </c>
      <c r="B71" s="195">
        <v>5</v>
      </c>
      <c r="C71" s="195">
        <v>5</v>
      </c>
      <c r="D71" s="138">
        <v>43973</v>
      </c>
      <c r="E71" s="137" t="s">
        <v>145</v>
      </c>
      <c r="F71" s="196"/>
      <c r="G71" s="139" t="s">
        <v>202</v>
      </c>
      <c r="H71" s="196"/>
      <c r="I71" s="139" t="s">
        <v>202</v>
      </c>
      <c r="J71" s="139" t="s">
        <v>202</v>
      </c>
      <c r="K71" s="139" t="s">
        <v>202</v>
      </c>
      <c r="L71" s="196"/>
      <c r="M71" s="196"/>
      <c r="N71" s="187"/>
      <c r="O71" s="196"/>
      <c r="P71" s="164" t="s">
        <v>202</v>
      </c>
      <c r="Q71" s="164" t="s">
        <v>202</v>
      </c>
      <c r="R71" s="196"/>
      <c r="S71" s="164" t="s">
        <v>202</v>
      </c>
      <c r="T71" s="164" t="s">
        <v>202</v>
      </c>
      <c r="U71" s="177" t="s">
        <v>137</v>
      </c>
      <c r="V71" s="196"/>
      <c r="W71" s="164" t="s">
        <v>202</v>
      </c>
      <c r="X71" s="139" t="s">
        <v>202</v>
      </c>
    </row>
    <row r="72" spans="1:24">
      <c r="A72" s="205">
        <v>2020</v>
      </c>
      <c r="B72" s="190">
        <v>5</v>
      </c>
      <c r="C72" s="205">
        <v>6</v>
      </c>
      <c r="D72" s="191">
        <v>43974</v>
      </c>
      <c r="E72" s="190" t="s">
        <v>139</v>
      </c>
      <c r="F72" s="192"/>
      <c r="G72" s="192"/>
      <c r="H72" s="192"/>
      <c r="I72" s="192"/>
      <c r="J72" s="192"/>
      <c r="K72" s="192"/>
      <c r="L72" s="192"/>
      <c r="M72" s="192"/>
      <c r="N72" s="174"/>
      <c r="O72" s="192"/>
      <c r="P72" s="192"/>
      <c r="Q72" s="199"/>
      <c r="R72" s="199"/>
      <c r="S72" s="199"/>
      <c r="T72" s="192"/>
      <c r="U72" s="194"/>
      <c r="V72" s="192"/>
      <c r="W72" s="192"/>
      <c r="X72" s="206"/>
    </row>
    <row r="73" spans="1:24">
      <c r="A73" s="205">
        <v>2020</v>
      </c>
      <c r="B73" s="190">
        <v>5</v>
      </c>
      <c r="C73" s="190">
        <v>7</v>
      </c>
      <c r="D73" s="191">
        <v>43975</v>
      </c>
      <c r="E73" s="190" t="s">
        <v>82</v>
      </c>
      <c r="F73" s="192"/>
      <c r="G73" s="192"/>
      <c r="H73" s="192"/>
      <c r="I73" s="192"/>
      <c r="J73" s="192"/>
      <c r="K73" s="192"/>
      <c r="L73" s="192"/>
      <c r="M73" s="192"/>
      <c r="N73" s="141"/>
      <c r="O73" s="192"/>
      <c r="P73" s="192"/>
      <c r="Q73" s="150" t="s">
        <v>201</v>
      </c>
      <c r="R73" s="199"/>
      <c r="S73" s="199"/>
      <c r="T73" s="192"/>
      <c r="U73" s="194"/>
      <c r="V73" s="192"/>
      <c r="W73" s="192"/>
      <c r="X73" s="206"/>
    </row>
    <row r="74" spans="1:24">
      <c r="A74" s="203">
        <v>2020</v>
      </c>
      <c r="B74" s="195">
        <v>5</v>
      </c>
      <c r="C74" s="195">
        <v>8</v>
      </c>
      <c r="D74" s="138">
        <v>43976</v>
      </c>
      <c r="E74" s="195" t="s">
        <v>141</v>
      </c>
      <c r="F74" s="196"/>
      <c r="G74" s="140" t="s">
        <v>138</v>
      </c>
      <c r="H74" s="196"/>
      <c r="I74" s="196"/>
      <c r="J74" s="139" t="s">
        <v>202</v>
      </c>
      <c r="K74" s="196"/>
      <c r="L74" s="196"/>
      <c r="M74" s="204"/>
      <c r="N74" s="174"/>
      <c r="O74" s="196"/>
      <c r="P74" s="139" t="s">
        <v>202</v>
      </c>
      <c r="Q74" s="155" t="s">
        <v>138</v>
      </c>
      <c r="R74" s="207"/>
      <c r="S74" s="164" t="s">
        <v>202</v>
      </c>
      <c r="T74" s="177" t="s">
        <v>137</v>
      </c>
      <c r="U74" s="164" t="s">
        <v>202</v>
      </c>
      <c r="V74" s="196"/>
      <c r="W74" s="139" t="s">
        <v>202</v>
      </c>
      <c r="X74" s="139" t="s">
        <v>202</v>
      </c>
    </row>
    <row r="75" spans="1:24">
      <c r="A75" s="203">
        <v>2020</v>
      </c>
      <c r="B75" s="195">
        <v>5</v>
      </c>
      <c r="C75" s="203">
        <v>9</v>
      </c>
      <c r="D75" s="138">
        <v>43977</v>
      </c>
      <c r="E75" s="195" t="s">
        <v>142</v>
      </c>
      <c r="F75" s="196"/>
      <c r="G75" s="140" t="s">
        <v>138</v>
      </c>
      <c r="H75" s="196"/>
      <c r="I75" s="196"/>
      <c r="J75" s="139" t="s">
        <v>202</v>
      </c>
      <c r="K75" s="196"/>
      <c r="L75" s="196"/>
      <c r="M75" s="196"/>
      <c r="N75" s="174"/>
      <c r="O75" s="196"/>
      <c r="P75" s="139" t="s">
        <v>202</v>
      </c>
      <c r="Q75" s="139" t="s">
        <v>202</v>
      </c>
      <c r="R75" s="207"/>
      <c r="S75" s="164" t="s">
        <v>202</v>
      </c>
      <c r="T75" s="177" t="s">
        <v>137</v>
      </c>
      <c r="U75" s="164" t="s">
        <v>202</v>
      </c>
      <c r="V75" s="196"/>
      <c r="W75" s="139" t="s">
        <v>202</v>
      </c>
      <c r="X75" s="139" t="s">
        <v>202</v>
      </c>
    </row>
    <row r="76" spans="1:24">
      <c r="A76" s="208">
        <v>2020</v>
      </c>
      <c r="B76" s="195">
        <v>5</v>
      </c>
      <c r="C76" s="209">
        <v>10</v>
      </c>
      <c r="D76" s="138">
        <v>43978</v>
      </c>
      <c r="E76" s="137" t="s">
        <v>143</v>
      </c>
      <c r="F76" s="196"/>
      <c r="G76" s="140" t="s">
        <v>138</v>
      </c>
      <c r="H76" s="196"/>
      <c r="I76" s="196"/>
      <c r="J76" s="139" t="s">
        <v>202</v>
      </c>
      <c r="K76" s="196"/>
      <c r="L76" s="196"/>
      <c r="M76" s="196"/>
      <c r="N76" s="174"/>
      <c r="O76" s="196"/>
      <c r="P76" s="139" t="s">
        <v>202</v>
      </c>
      <c r="Q76" s="139" t="s">
        <v>202</v>
      </c>
      <c r="R76" s="210"/>
      <c r="S76" s="164" t="s">
        <v>202</v>
      </c>
      <c r="T76" s="177" t="s">
        <v>137</v>
      </c>
      <c r="U76" s="164" t="s">
        <v>202</v>
      </c>
      <c r="V76" s="204"/>
      <c r="W76" s="139" t="s">
        <v>202</v>
      </c>
      <c r="X76" s="139" t="s">
        <v>202</v>
      </c>
    </row>
    <row r="77" spans="1:24">
      <c r="A77" s="203">
        <v>2020</v>
      </c>
      <c r="B77" s="195">
        <v>5</v>
      </c>
      <c r="C77" s="195">
        <v>4</v>
      </c>
      <c r="D77" s="138">
        <v>43979</v>
      </c>
      <c r="E77" s="137" t="s">
        <v>144</v>
      </c>
      <c r="F77" s="188"/>
      <c r="G77" s="140" t="s">
        <v>138</v>
      </c>
      <c r="H77" s="188"/>
      <c r="I77" s="188"/>
      <c r="J77" s="139" t="s">
        <v>202</v>
      </c>
      <c r="K77" s="188"/>
      <c r="L77" s="188"/>
      <c r="M77" s="188"/>
      <c r="N77" s="174"/>
      <c r="O77" s="188"/>
      <c r="P77" s="139" t="s">
        <v>202</v>
      </c>
      <c r="Q77" s="139" t="s">
        <v>202</v>
      </c>
      <c r="R77" s="188"/>
      <c r="S77" s="164" t="s">
        <v>202</v>
      </c>
      <c r="T77" s="177" t="s">
        <v>137</v>
      </c>
      <c r="U77" s="164" t="s">
        <v>202</v>
      </c>
      <c r="V77" s="188"/>
      <c r="W77" s="139" t="s">
        <v>202</v>
      </c>
      <c r="X77" s="139" t="s">
        <v>202</v>
      </c>
    </row>
    <row r="78" spans="1:24">
      <c r="A78" s="203">
        <v>2020</v>
      </c>
      <c r="B78" s="195">
        <v>5</v>
      </c>
      <c r="C78" s="195">
        <v>5</v>
      </c>
      <c r="D78" s="138">
        <v>43980</v>
      </c>
      <c r="E78" s="137" t="s">
        <v>145</v>
      </c>
      <c r="F78" s="189"/>
      <c r="G78" s="140" t="s">
        <v>138</v>
      </c>
      <c r="H78" s="189"/>
      <c r="I78" s="189"/>
      <c r="J78" s="139" t="s">
        <v>202</v>
      </c>
      <c r="K78" s="189"/>
      <c r="L78" s="189"/>
      <c r="M78" s="189"/>
      <c r="N78" s="174"/>
      <c r="O78" s="189"/>
      <c r="P78" s="164" t="s">
        <v>202</v>
      </c>
      <c r="Q78" s="164" t="s">
        <v>202</v>
      </c>
      <c r="R78" s="189"/>
      <c r="S78" s="164" t="s">
        <v>202</v>
      </c>
      <c r="T78" s="177" t="s">
        <v>137</v>
      </c>
      <c r="U78" s="164" t="s">
        <v>202</v>
      </c>
      <c r="V78" s="189"/>
      <c r="W78" s="164" t="s">
        <v>202</v>
      </c>
      <c r="X78" s="139" t="s">
        <v>202</v>
      </c>
    </row>
    <row r="79" spans="1:24">
      <c r="A79" s="205">
        <v>2020</v>
      </c>
      <c r="B79" s="190">
        <v>5</v>
      </c>
      <c r="C79" s="190">
        <v>5</v>
      </c>
      <c r="D79" s="191">
        <v>43981</v>
      </c>
      <c r="E79" s="190" t="s">
        <v>139</v>
      </c>
      <c r="F79" s="192"/>
      <c r="G79" s="192"/>
      <c r="H79" s="192"/>
      <c r="I79" s="192"/>
      <c r="J79" s="192"/>
      <c r="K79" s="192"/>
      <c r="L79" s="192"/>
      <c r="M79" s="192"/>
      <c r="N79" s="174"/>
      <c r="O79" s="192"/>
      <c r="P79" s="192"/>
      <c r="Q79" s="192"/>
      <c r="R79" s="192"/>
      <c r="S79" s="192"/>
      <c r="T79" s="201"/>
      <c r="U79" s="192"/>
      <c r="V79" s="192"/>
      <c r="W79" s="192"/>
      <c r="X79" s="192"/>
    </row>
    <row r="80" spans="1:24">
      <c r="A80" s="205">
        <v>2020</v>
      </c>
      <c r="B80" s="190">
        <v>5</v>
      </c>
      <c r="C80" s="205">
        <v>6</v>
      </c>
      <c r="D80" s="191">
        <v>43982</v>
      </c>
      <c r="E80" s="190" t="s">
        <v>82</v>
      </c>
      <c r="F80" s="192"/>
      <c r="G80" s="192"/>
      <c r="H80" s="192"/>
      <c r="I80" s="192"/>
      <c r="J80" s="192"/>
      <c r="K80" s="192"/>
      <c r="L80" s="192"/>
      <c r="M80" s="192"/>
      <c r="N80" s="141"/>
      <c r="O80" s="192"/>
      <c r="P80" s="192"/>
      <c r="Q80" s="150" t="s">
        <v>201</v>
      </c>
      <c r="R80" s="211"/>
      <c r="S80" s="199"/>
      <c r="T80" s="201"/>
      <c r="U80" s="192"/>
      <c r="V80" s="211"/>
      <c r="W80" s="192"/>
      <c r="X80" s="206"/>
    </row>
    <row r="81" spans="1:24">
      <c r="A81" s="203">
        <v>2020</v>
      </c>
      <c r="B81" s="195">
        <v>5</v>
      </c>
      <c r="C81" s="195">
        <v>7</v>
      </c>
      <c r="D81" s="138">
        <v>43983</v>
      </c>
      <c r="E81" s="195" t="s">
        <v>141</v>
      </c>
      <c r="F81" s="196"/>
      <c r="G81" s="196"/>
      <c r="H81" s="196"/>
      <c r="I81" s="196"/>
      <c r="J81" s="139" t="s">
        <v>202</v>
      </c>
      <c r="K81" s="196"/>
      <c r="L81" s="196"/>
      <c r="M81" s="196"/>
      <c r="N81" s="174"/>
      <c r="O81" s="196"/>
      <c r="P81" s="139" t="s">
        <v>202</v>
      </c>
      <c r="Q81" s="139" t="s">
        <v>202</v>
      </c>
      <c r="R81" s="188"/>
      <c r="S81" s="164" t="s">
        <v>202</v>
      </c>
      <c r="T81" s="164" t="s">
        <v>202</v>
      </c>
      <c r="U81" s="177" t="s">
        <v>137</v>
      </c>
      <c r="V81" s="188"/>
      <c r="W81" s="139" t="s">
        <v>202</v>
      </c>
      <c r="X81" s="145" t="s">
        <v>137</v>
      </c>
    </row>
    <row r="82" spans="1:24">
      <c r="A82" s="203">
        <v>2020</v>
      </c>
      <c r="B82" s="203">
        <v>6</v>
      </c>
      <c r="C82" s="195">
        <v>8</v>
      </c>
      <c r="D82" s="138">
        <v>43984</v>
      </c>
      <c r="E82" s="195" t="s">
        <v>142</v>
      </c>
      <c r="F82" s="196"/>
      <c r="G82" s="196"/>
      <c r="H82" s="196"/>
      <c r="I82" s="196"/>
      <c r="J82" s="139" t="s">
        <v>202</v>
      </c>
      <c r="K82" s="196"/>
      <c r="L82" s="196"/>
      <c r="M82" s="196"/>
      <c r="N82" s="174"/>
      <c r="O82" s="196"/>
      <c r="P82" s="139" t="s">
        <v>202</v>
      </c>
      <c r="Q82" s="139" t="s">
        <v>202</v>
      </c>
      <c r="R82" s="188"/>
      <c r="S82" s="164" t="s">
        <v>202</v>
      </c>
      <c r="T82" s="164" t="s">
        <v>202</v>
      </c>
      <c r="U82" s="177" t="s">
        <v>137</v>
      </c>
      <c r="V82" s="188"/>
      <c r="W82" s="139" t="s">
        <v>202</v>
      </c>
      <c r="X82" s="145" t="s">
        <v>137</v>
      </c>
    </row>
    <row r="83" spans="1:24">
      <c r="A83" s="203">
        <v>2020</v>
      </c>
      <c r="B83" s="203">
        <v>6</v>
      </c>
      <c r="C83" s="203">
        <v>9</v>
      </c>
      <c r="D83" s="138">
        <v>43985</v>
      </c>
      <c r="E83" s="137" t="s">
        <v>143</v>
      </c>
      <c r="F83" s="196"/>
      <c r="G83" s="196"/>
      <c r="H83" s="196"/>
      <c r="I83" s="196"/>
      <c r="J83" s="139" t="s">
        <v>202</v>
      </c>
      <c r="K83" s="196"/>
      <c r="L83" s="196"/>
      <c r="M83" s="196"/>
      <c r="N83" s="174"/>
      <c r="O83" s="204"/>
      <c r="P83" s="139" t="s">
        <v>202</v>
      </c>
      <c r="Q83" s="139" t="s">
        <v>202</v>
      </c>
      <c r="R83" s="189"/>
      <c r="S83" s="164" t="s">
        <v>202</v>
      </c>
      <c r="T83" s="164" t="s">
        <v>202</v>
      </c>
      <c r="U83" s="177" t="s">
        <v>137</v>
      </c>
      <c r="V83" s="189"/>
      <c r="W83" s="139" t="s">
        <v>202</v>
      </c>
      <c r="X83" s="145" t="s">
        <v>137</v>
      </c>
    </row>
    <row r="84" spans="1:24">
      <c r="A84" s="203">
        <v>2020</v>
      </c>
      <c r="B84" s="203">
        <v>6</v>
      </c>
      <c r="C84" s="195">
        <v>4</v>
      </c>
      <c r="D84" s="138">
        <v>43986</v>
      </c>
      <c r="E84" s="137" t="s">
        <v>144</v>
      </c>
      <c r="F84" s="188"/>
      <c r="G84" s="188"/>
      <c r="H84" s="188"/>
      <c r="I84" s="188"/>
      <c r="J84" s="139" t="s">
        <v>202</v>
      </c>
      <c r="K84" s="188"/>
      <c r="L84" s="188"/>
      <c r="M84" s="188"/>
      <c r="N84" s="174"/>
      <c r="O84" s="188"/>
      <c r="P84" s="139" t="s">
        <v>202</v>
      </c>
      <c r="Q84" s="139" t="s">
        <v>202</v>
      </c>
      <c r="R84" s="188"/>
      <c r="S84" s="164" t="s">
        <v>202</v>
      </c>
      <c r="T84" s="164" t="s">
        <v>202</v>
      </c>
      <c r="U84" s="177" t="s">
        <v>137</v>
      </c>
      <c r="V84" s="188"/>
      <c r="W84" s="139" t="s">
        <v>202</v>
      </c>
      <c r="X84" s="145" t="s">
        <v>137</v>
      </c>
    </row>
    <row r="85" spans="1:24">
      <c r="A85" s="208">
        <v>2020</v>
      </c>
      <c r="B85" s="203">
        <v>6</v>
      </c>
      <c r="C85" s="209">
        <v>5</v>
      </c>
      <c r="D85" s="138">
        <v>43987</v>
      </c>
      <c r="E85" s="137" t="s">
        <v>145</v>
      </c>
      <c r="F85" s="196"/>
      <c r="G85" s="196"/>
      <c r="H85" s="196"/>
      <c r="I85" s="196"/>
      <c r="J85" s="139" t="s">
        <v>202</v>
      </c>
      <c r="K85" s="196"/>
      <c r="L85" s="196"/>
      <c r="M85" s="196"/>
      <c r="N85" s="187"/>
      <c r="O85" s="196"/>
      <c r="P85" s="164" t="s">
        <v>202</v>
      </c>
      <c r="Q85" s="164" t="s">
        <v>202</v>
      </c>
      <c r="R85" s="196"/>
      <c r="S85" s="155" t="s">
        <v>138</v>
      </c>
      <c r="T85" s="164" t="s">
        <v>202</v>
      </c>
      <c r="U85" s="177" t="s">
        <v>137</v>
      </c>
      <c r="V85" s="196"/>
      <c r="W85" s="164" t="s">
        <v>202</v>
      </c>
      <c r="X85" s="145" t="s">
        <v>137</v>
      </c>
    </row>
    <row r="86" spans="1:24">
      <c r="A86" s="205">
        <v>2020</v>
      </c>
      <c r="B86" s="205">
        <v>6</v>
      </c>
      <c r="C86" s="205">
        <v>6</v>
      </c>
      <c r="D86" s="191">
        <v>43988</v>
      </c>
      <c r="E86" s="190" t="s">
        <v>139</v>
      </c>
      <c r="F86" s="211"/>
      <c r="G86" s="192"/>
      <c r="H86" s="192"/>
      <c r="I86" s="192"/>
      <c r="J86" s="192"/>
      <c r="K86" s="192"/>
      <c r="L86" s="192"/>
      <c r="M86" s="192"/>
      <c r="N86" s="174"/>
      <c r="O86" s="192"/>
      <c r="P86" s="192"/>
      <c r="Q86" s="212"/>
      <c r="R86" s="211"/>
      <c r="S86" s="211"/>
      <c r="T86" s="192"/>
      <c r="U86" s="194"/>
      <c r="V86" s="211"/>
      <c r="W86" s="192"/>
      <c r="X86" s="206"/>
    </row>
    <row r="87" spans="1:24">
      <c r="A87" s="205">
        <v>2020</v>
      </c>
      <c r="B87" s="205">
        <v>6</v>
      </c>
      <c r="C87" s="190">
        <v>7</v>
      </c>
      <c r="D87" s="191">
        <v>43989</v>
      </c>
      <c r="E87" s="190" t="s">
        <v>82</v>
      </c>
      <c r="F87" s="192"/>
      <c r="G87" s="192"/>
      <c r="H87" s="192"/>
      <c r="I87" s="192"/>
      <c r="J87" s="192"/>
      <c r="K87" s="192"/>
      <c r="L87" s="192"/>
      <c r="M87" s="192"/>
      <c r="N87" s="141"/>
      <c r="O87" s="192"/>
      <c r="P87" s="192"/>
      <c r="Q87" s="150" t="s">
        <v>201</v>
      </c>
      <c r="R87" s="211"/>
      <c r="S87" s="211"/>
      <c r="T87" s="192"/>
      <c r="U87" s="194"/>
      <c r="V87" s="211"/>
      <c r="W87" s="192"/>
      <c r="X87" s="206"/>
    </row>
    <row r="88" spans="1:24">
      <c r="A88" s="203">
        <v>2020</v>
      </c>
      <c r="B88" s="203">
        <v>6</v>
      </c>
      <c r="C88" s="195">
        <v>8</v>
      </c>
      <c r="D88" s="138">
        <v>43990</v>
      </c>
      <c r="E88" s="195" t="s">
        <v>141</v>
      </c>
      <c r="F88" s="196"/>
      <c r="G88" s="196"/>
      <c r="H88" s="196"/>
      <c r="I88" s="196"/>
      <c r="J88" s="139" t="s">
        <v>202</v>
      </c>
      <c r="K88" s="196"/>
      <c r="L88" s="196"/>
      <c r="M88" s="204"/>
      <c r="N88" s="174"/>
      <c r="O88" s="196"/>
      <c r="P88" s="139" t="s">
        <v>202</v>
      </c>
      <c r="Q88" s="164" t="s">
        <v>202</v>
      </c>
      <c r="R88" s="188"/>
      <c r="S88" s="164" t="s">
        <v>202</v>
      </c>
      <c r="T88" s="177" t="s">
        <v>137</v>
      </c>
      <c r="U88" s="164" t="s">
        <v>202</v>
      </c>
      <c r="V88" s="188"/>
      <c r="W88" s="139" t="s">
        <v>202</v>
      </c>
      <c r="X88" s="139" t="s">
        <v>202</v>
      </c>
    </row>
    <row r="89" spans="1:24">
      <c r="A89" s="203">
        <v>2020</v>
      </c>
      <c r="B89" s="203">
        <v>6</v>
      </c>
      <c r="C89" s="203">
        <v>9</v>
      </c>
      <c r="D89" s="138">
        <v>43991</v>
      </c>
      <c r="E89" s="195" t="s">
        <v>142</v>
      </c>
      <c r="F89" s="196"/>
      <c r="G89" s="196"/>
      <c r="H89" s="196"/>
      <c r="I89" s="196"/>
      <c r="J89" s="139" t="s">
        <v>202</v>
      </c>
      <c r="K89" s="196"/>
      <c r="L89" s="196"/>
      <c r="M89" s="196"/>
      <c r="N89" s="174"/>
      <c r="O89" s="204"/>
      <c r="P89" s="139" t="s">
        <v>202</v>
      </c>
      <c r="Q89" s="164" t="s">
        <v>202</v>
      </c>
      <c r="R89" s="189"/>
      <c r="S89" s="164" t="s">
        <v>202</v>
      </c>
      <c r="T89" s="177" t="s">
        <v>137</v>
      </c>
      <c r="U89" s="164" t="s">
        <v>202</v>
      </c>
      <c r="V89" s="189"/>
      <c r="W89" s="139" t="s">
        <v>202</v>
      </c>
      <c r="X89" s="139" t="s">
        <v>202</v>
      </c>
    </row>
    <row r="90" spans="1:24">
      <c r="A90" s="208">
        <v>2020</v>
      </c>
      <c r="B90" s="203">
        <v>6</v>
      </c>
      <c r="C90" s="209">
        <v>10</v>
      </c>
      <c r="D90" s="138">
        <v>43992</v>
      </c>
      <c r="E90" s="137" t="s">
        <v>143</v>
      </c>
      <c r="F90" s="196"/>
      <c r="G90" s="196"/>
      <c r="H90" s="196"/>
      <c r="I90" s="196"/>
      <c r="J90" s="139" t="s">
        <v>202</v>
      </c>
      <c r="K90" s="196"/>
      <c r="L90" s="196"/>
      <c r="M90" s="196"/>
      <c r="N90" s="174"/>
      <c r="O90" s="213"/>
      <c r="P90" s="164" t="s">
        <v>202</v>
      </c>
      <c r="Q90" s="164" t="s">
        <v>202</v>
      </c>
      <c r="R90" s="188"/>
      <c r="S90" s="164" t="s">
        <v>202</v>
      </c>
      <c r="T90" s="177" t="s">
        <v>137</v>
      </c>
      <c r="U90" s="164" t="s">
        <v>202</v>
      </c>
      <c r="V90" s="188"/>
      <c r="W90" s="139" t="s">
        <v>202</v>
      </c>
      <c r="X90" s="139" t="s">
        <v>202</v>
      </c>
    </row>
    <row r="91" spans="1:24">
      <c r="A91" s="205">
        <v>2020</v>
      </c>
      <c r="B91" s="205">
        <v>6</v>
      </c>
      <c r="C91" s="190">
        <v>4</v>
      </c>
      <c r="D91" s="191">
        <v>43993</v>
      </c>
      <c r="E91" s="214" t="s">
        <v>213</v>
      </c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5"/>
      <c r="R91" s="211"/>
      <c r="S91" s="211"/>
      <c r="T91" s="177" t="s">
        <v>137</v>
      </c>
      <c r="U91" s="211"/>
      <c r="V91" s="211"/>
      <c r="W91" s="211"/>
      <c r="X91" s="211"/>
    </row>
    <row r="92" spans="1:24">
      <c r="A92" s="208">
        <v>2020</v>
      </c>
      <c r="B92" s="203">
        <v>6</v>
      </c>
      <c r="C92" s="209">
        <v>5</v>
      </c>
      <c r="D92" s="138">
        <v>43994</v>
      </c>
      <c r="E92" s="137" t="s">
        <v>145</v>
      </c>
      <c r="F92" s="196"/>
      <c r="G92" s="196"/>
      <c r="H92" s="196"/>
      <c r="I92" s="155" t="s">
        <v>138</v>
      </c>
      <c r="J92" s="139" t="s">
        <v>202</v>
      </c>
      <c r="K92" s="196"/>
      <c r="L92" s="196"/>
      <c r="M92" s="196"/>
      <c r="N92" s="174"/>
      <c r="O92" s="196"/>
      <c r="P92" s="140" t="s">
        <v>138</v>
      </c>
      <c r="Q92" s="140" t="s">
        <v>138</v>
      </c>
      <c r="R92" s="196"/>
      <c r="S92" s="155" t="s">
        <v>138</v>
      </c>
      <c r="T92" s="177" t="s">
        <v>137</v>
      </c>
      <c r="U92" s="177" t="s">
        <v>137</v>
      </c>
      <c r="V92" s="196"/>
      <c r="W92" s="139" t="s">
        <v>202</v>
      </c>
      <c r="X92" s="155" t="s">
        <v>138</v>
      </c>
    </row>
    <row r="93" spans="1:24">
      <c r="A93" s="205">
        <v>2020</v>
      </c>
      <c r="B93" s="205">
        <v>6</v>
      </c>
      <c r="C93" s="205">
        <v>6</v>
      </c>
      <c r="D93" s="191">
        <v>43995</v>
      </c>
      <c r="E93" s="190" t="s">
        <v>139</v>
      </c>
      <c r="F93" s="211"/>
      <c r="G93" s="211"/>
      <c r="H93" s="211"/>
      <c r="I93" s="192"/>
      <c r="J93" s="211"/>
      <c r="K93" s="192"/>
      <c r="L93" s="211"/>
      <c r="M93" s="192"/>
      <c r="N93" s="174"/>
      <c r="O93" s="192"/>
      <c r="P93" s="192"/>
      <c r="Q93" s="212"/>
      <c r="R93" s="211"/>
      <c r="S93" s="211"/>
      <c r="T93" s="211"/>
      <c r="U93" s="211"/>
      <c r="V93" s="211"/>
      <c r="W93" s="192"/>
      <c r="X93" s="206"/>
    </row>
    <row r="94" spans="1:24">
      <c r="A94" s="205">
        <v>2020</v>
      </c>
      <c r="B94" s="205">
        <v>6</v>
      </c>
      <c r="C94" s="190">
        <v>7</v>
      </c>
      <c r="D94" s="191">
        <v>43996</v>
      </c>
      <c r="E94" s="190" t="s">
        <v>82</v>
      </c>
      <c r="F94" s="211"/>
      <c r="G94" s="211"/>
      <c r="H94" s="211"/>
      <c r="I94" s="192"/>
      <c r="J94" s="211"/>
      <c r="K94" s="192"/>
      <c r="L94" s="211"/>
      <c r="M94" s="192"/>
      <c r="N94" s="141"/>
      <c r="O94" s="192"/>
      <c r="P94" s="192"/>
      <c r="Q94" s="150" t="s">
        <v>201</v>
      </c>
      <c r="R94" s="211"/>
      <c r="S94" s="211"/>
      <c r="T94" s="211"/>
      <c r="U94" s="211"/>
      <c r="V94" s="211"/>
      <c r="W94" s="192"/>
      <c r="X94" s="206"/>
    </row>
    <row r="95" spans="1:24">
      <c r="A95" s="203">
        <v>2020</v>
      </c>
      <c r="B95" s="203">
        <v>6</v>
      </c>
      <c r="C95" s="195">
        <v>8</v>
      </c>
      <c r="D95" s="138">
        <v>43997</v>
      </c>
      <c r="E95" s="195" t="s">
        <v>141</v>
      </c>
      <c r="F95" s="188"/>
      <c r="G95" s="188"/>
      <c r="H95" s="188"/>
      <c r="I95" s="155" t="s">
        <v>138</v>
      </c>
      <c r="J95" s="139" t="s">
        <v>202</v>
      </c>
      <c r="K95" s="196"/>
      <c r="L95" s="188"/>
      <c r="M95" s="204"/>
      <c r="N95" s="174"/>
      <c r="O95" s="196"/>
      <c r="P95" s="139" t="s">
        <v>202</v>
      </c>
      <c r="Q95" s="139" t="s">
        <v>202</v>
      </c>
      <c r="R95" s="188"/>
      <c r="S95" s="164" t="s">
        <v>202</v>
      </c>
      <c r="T95" s="164" t="s">
        <v>202</v>
      </c>
      <c r="U95" s="177" t="s">
        <v>137</v>
      </c>
      <c r="V95" s="188"/>
      <c r="W95" s="139" t="s">
        <v>202</v>
      </c>
      <c r="X95" s="139" t="s">
        <v>202</v>
      </c>
    </row>
    <row r="96" spans="1:24">
      <c r="A96" s="203">
        <v>2020</v>
      </c>
      <c r="B96" s="203">
        <v>6</v>
      </c>
      <c r="C96" s="203">
        <v>9</v>
      </c>
      <c r="D96" s="138">
        <v>43998</v>
      </c>
      <c r="E96" s="195" t="s">
        <v>142</v>
      </c>
      <c r="F96" s="188"/>
      <c r="G96" s="188"/>
      <c r="H96" s="188"/>
      <c r="I96" s="155" t="s">
        <v>138</v>
      </c>
      <c r="J96" s="139" t="s">
        <v>202</v>
      </c>
      <c r="K96" s="196"/>
      <c r="L96" s="188"/>
      <c r="M96" s="196"/>
      <c r="N96" s="174"/>
      <c r="O96" s="204"/>
      <c r="P96" s="139" t="s">
        <v>202</v>
      </c>
      <c r="Q96" s="139" t="s">
        <v>202</v>
      </c>
      <c r="R96" s="189"/>
      <c r="S96" s="164" t="s">
        <v>202</v>
      </c>
      <c r="T96" s="164" t="s">
        <v>202</v>
      </c>
      <c r="U96" s="177" t="s">
        <v>137</v>
      </c>
      <c r="V96" s="189"/>
      <c r="W96" s="139" t="s">
        <v>202</v>
      </c>
      <c r="X96" s="139" t="s">
        <v>202</v>
      </c>
    </row>
    <row r="97" spans="1:24">
      <c r="A97" s="216">
        <v>2020</v>
      </c>
      <c r="B97" s="203">
        <v>6</v>
      </c>
      <c r="C97" s="209">
        <v>4</v>
      </c>
      <c r="D97" s="138">
        <v>43999</v>
      </c>
      <c r="E97" s="162" t="s">
        <v>143</v>
      </c>
      <c r="F97" s="189"/>
      <c r="G97" s="189"/>
      <c r="H97" s="189"/>
      <c r="I97" s="189"/>
      <c r="J97" s="139" t="s">
        <v>202</v>
      </c>
      <c r="K97" s="189"/>
      <c r="L97" s="189"/>
      <c r="M97" s="189"/>
      <c r="N97" s="182"/>
      <c r="O97" s="189"/>
      <c r="P97" s="139" t="s">
        <v>202</v>
      </c>
      <c r="Q97" s="139" t="s">
        <v>202</v>
      </c>
      <c r="R97" s="189"/>
      <c r="S97" s="164" t="s">
        <v>202</v>
      </c>
      <c r="T97" s="164" t="s">
        <v>202</v>
      </c>
      <c r="U97" s="217" t="s">
        <v>137</v>
      </c>
      <c r="V97" s="189"/>
      <c r="W97" s="164" t="s">
        <v>202</v>
      </c>
      <c r="X97" s="164" t="s">
        <v>202</v>
      </c>
    </row>
    <row r="98" spans="1:24">
      <c r="A98" s="203">
        <v>2020</v>
      </c>
      <c r="B98" s="203">
        <v>6</v>
      </c>
      <c r="D98" s="218">
        <v>44000</v>
      </c>
      <c r="E98" s="162" t="s">
        <v>144</v>
      </c>
      <c r="F98" s="219"/>
      <c r="G98" s="219"/>
      <c r="H98" s="219"/>
      <c r="I98" s="219"/>
      <c r="J98" s="139" t="s">
        <v>202</v>
      </c>
      <c r="K98" s="219"/>
      <c r="L98" s="219"/>
      <c r="M98" s="219"/>
      <c r="N98" s="174"/>
      <c r="O98" s="219"/>
      <c r="P98" s="139" t="s">
        <v>202</v>
      </c>
      <c r="Q98" s="139" t="s">
        <v>202</v>
      </c>
      <c r="R98" s="219"/>
      <c r="S98" s="164" t="s">
        <v>202</v>
      </c>
      <c r="T98" s="219"/>
      <c r="U98" s="219"/>
      <c r="V98" s="219"/>
      <c r="W98" s="219"/>
      <c r="X98" s="164" t="s">
        <v>202</v>
      </c>
    </row>
    <row r="99" spans="1:24">
      <c r="A99" s="195">
        <v>2020</v>
      </c>
      <c r="B99" s="195">
        <v>6</v>
      </c>
      <c r="C99" s="82"/>
      <c r="D99" s="138">
        <v>44001</v>
      </c>
      <c r="E99" s="137" t="s">
        <v>145</v>
      </c>
      <c r="F99" s="82"/>
      <c r="G99" s="82"/>
      <c r="H99" s="82"/>
      <c r="I99" s="82"/>
      <c r="J99" s="139" t="s">
        <v>202</v>
      </c>
      <c r="K99" s="82"/>
      <c r="L99" s="82"/>
      <c r="M99" s="82"/>
      <c r="N99" s="174"/>
      <c r="O99" s="82"/>
      <c r="P99" s="164" t="s">
        <v>202</v>
      </c>
      <c r="Q99" s="164" t="s">
        <v>202</v>
      </c>
      <c r="R99" s="82"/>
      <c r="S99" s="164" t="s">
        <v>202</v>
      </c>
      <c r="T99" s="82"/>
      <c r="U99" s="82"/>
      <c r="V99" s="82"/>
      <c r="W99" s="82"/>
      <c r="X99" s="164" t="s">
        <v>202</v>
      </c>
    </row>
    <row r="100" spans="1:24">
      <c r="A100" s="190">
        <v>2020</v>
      </c>
      <c r="B100" s="190">
        <v>6</v>
      </c>
      <c r="C100" s="75"/>
      <c r="D100" s="191">
        <v>44002</v>
      </c>
      <c r="E100" s="190" t="s">
        <v>139</v>
      </c>
      <c r="F100" s="75"/>
      <c r="G100" s="75"/>
      <c r="H100" s="75"/>
      <c r="I100" s="75"/>
      <c r="J100" s="75"/>
      <c r="K100" s="75"/>
      <c r="L100" s="75"/>
      <c r="M100" s="75"/>
      <c r="N100" s="174"/>
      <c r="O100" s="75"/>
      <c r="P100" s="75"/>
      <c r="Q100" s="150" t="s">
        <v>201</v>
      </c>
      <c r="R100" s="75"/>
      <c r="S100" s="75"/>
      <c r="T100" s="75"/>
      <c r="U100" s="75"/>
      <c r="V100" s="75"/>
      <c r="W100" s="75"/>
      <c r="X100" s="75"/>
    </row>
    <row r="101" spans="1:24">
      <c r="A101" s="190">
        <v>2020</v>
      </c>
      <c r="B101" s="190">
        <v>6</v>
      </c>
      <c r="C101" s="75"/>
      <c r="D101" s="191">
        <v>44003</v>
      </c>
      <c r="E101" s="190" t="s">
        <v>82</v>
      </c>
      <c r="F101" s="75"/>
      <c r="G101" s="75"/>
      <c r="H101" s="75"/>
      <c r="I101" s="75"/>
      <c r="J101" s="75"/>
      <c r="K101" s="75"/>
      <c r="L101" s="75"/>
      <c r="M101" s="75"/>
      <c r="N101" s="174"/>
      <c r="O101" s="75"/>
      <c r="P101" s="75"/>
      <c r="Q101" s="75"/>
      <c r="R101" s="75"/>
      <c r="S101" s="75"/>
      <c r="T101" s="75"/>
      <c r="U101" s="75"/>
      <c r="V101" s="75"/>
      <c r="W101" s="75"/>
      <c r="X101" s="75"/>
    </row>
    <row r="102" spans="1:24">
      <c r="A102" s="195">
        <v>2020</v>
      </c>
      <c r="B102" s="195">
        <v>6</v>
      </c>
      <c r="C102" s="82"/>
      <c r="D102" s="138">
        <v>44004</v>
      </c>
      <c r="E102" s="195" t="s">
        <v>141</v>
      </c>
      <c r="F102" s="82"/>
      <c r="G102" s="82"/>
      <c r="H102" s="82"/>
      <c r="I102" s="82"/>
      <c r="J102" s="139" t="s">
        <v>202</v>
      </c>
      <c r="K102" s="82"/>
      <c r="L102" s="82"/>
      <c r="M102" s="82"/>
      <c r="N102" s="187"/>
      <c r="O102" s="82"/>
      <c r="P102" s="139" t="s">
        <v>202</v>
      </c>
      <c r="Q102" s="139" t="s">
        <v>202</v>
      </c>
      <c r="R102" s="82"/>
      <c r="S102" s="164" t="s">
        <v>202</v>
      </c>
      <c r="T102" s="177" t="s">
        <v>137</v>
      </c>
      <c r="U102" s="164" t="s">
        <v>202</v>
      </c>
      <c r="V102" s="82"/>
      <c r="W102" s="82"/>
      <c r="X102" s="164" t="s">
        <v>202</v>
      </c>
    </row>
    <row r="103" spans="1:24">
      <c r="A103" s="195">
        <v>2020</v>
      </c>
      <c r="B103" s="195">
        <v>6</v>
      </c>
      <c r="C103" s="82"/>
      <c r="D103" s="138">
        <v>44005</v>
      </c>
      <c r="E103" s="195" t="s">
        <v>142</v>
      </c>
      <c r="F103" s="82"/>
      <c r="G103" s="82"/>
      <c r="H103" s="82"/>
      <c r="I103" s="82"/>
      <c r="J103" s="139" t="s">
        <v>202</v>
      </c>
      <c r="K103" s="82"/>
      <c r="L103" s="82"/>
      <c r="M103" s="82"/>
      <c r="N103" s="174"/>
      <c r="O103" s="82"/>
      <c r="P103" s="139" t="s">
        <v>202</v>
      </c>
      <c r="Q103" s="139" t="s">
        <v>202</v>
      </c>
      <c r="R103" s="82"/>
      <c r="S103" s="164" t="s">
        <v>202</v>
      </c>
      <c r="T103" s="177" t="s">
        <v>137</v>
      </c>
      <c r="U103" s="164" t="s">
        <v>202</v>
      </c>
      <c r="V103" s="82"/>
      <c r="W103" s="82"/>
      <c r="X103" s="164" t="s">
        <v>202</v>
      </c>
    </row>
    <row r="104" spans="1:24">
      <c r="A104" s="195">
        <v>2020</v>
      </c>
      <c r="B104" s="195">
        <v>6</v>
      </c>
      <c r="C104" s="82"/>
      <c r="D104" s="138">
        <v>44006</v>
      </c>
      <c r="E104" s="137" t="s">
        <v>143</v>
      </c>
      <c r="F104" s="82"/>
      <c r="G104" s="82"/>
      <c r="H104" s="82"/>
      <c r="I104" s="82"/>
      <c r="J104" s="139" t="s">
        <v>202</v>
      </c>
      <c r="K104" s="82"/>
      <c r="L104" s="82"/>
      <c r="M104" s="82"/>
      <c r="N104" s="141"/>
      <c r="O104" s="82"/>
      <c r="P104" s="139" t="s">
        <v>202</v>
      </c>
      <c r="Q104" s="139" t="s">
        <v>202</v>
      </c>
      <c r="R104" s="82"/>
      <c r="S104" s="164" t="s">
        <v>202</v>
      </c>
      <c r="T104" s="177" t="s">
        <v>137</v>
      </c>
      <c r="U104" s="164" t="s">
        <v>202</v>
      </c>
      <c r="V104" s="82"/>
      <c r="W104" s="82"/>
      <c r="X104" s="164" t="s">
        <v>202</v>
      </c>
    </row>
    <row r="105" spans="1:24">
      <c r="A105" s="195">
        <v>2020</v>
      </c>
      <c r="B105" s="195">
        <v>6</v>
      </c>
      <c r="C105" s="82"/>
      <c r="D105" s="138">
        <v>44007</v>
      </c>
      <c r="E105" s="137" t="s">
        <v>144</v>
      </c>
      <c r="F105" s="82"/>
      <c r="G105" s="82"/>
      <c r="H105" s="82"/>
      <c r="I105" s="82"/>
      <c r="J105" s="139" t="s">
        <v>202</v>
      </c>
      <c r="K105" s="82"/>
      <c r="L105" s="82"/>
      <c r="M105" s="82"/>
      <c r="N105" s="174"/>
      <c r="O105" s="82"/>
      <c r="P105" s="139" t="s">
        <v>202</v>
      </c>
      <c r="Q105" s="140" t="s">
        <v>138</v>
      </c>
      <c r="R105" s="82"/>
      <c r="S105" s="164" t="s">
        <v>202</v>
      </c>
      <c r="T105" s="177" t="s">
        <v>137</v>
      </c>
      <c r="U105" s="164" t="s">
        <v>202</v>
      </c>
      <c r="V105" s="82"/>
      <c r="W105" s="82"/>
      <c r="X105" s="164" t="s">
        <v>202</v>
      </c>
    </row>
    <row r="106" spans="1:24">
      <c r="A106" s="195">
        <v>2020</v>
      </c>
      <c r="B106" s="195">
        <v>6</v>
      </c>
      <c r="C106" s="82"/>
      <c r="D106" s="138">
        <v>44008</v>
      </c>
      <c r="E106" s="137" t="s">
        <v>145</v>
      </c>
      <c r="F106" s="82"/>
      <c r="G106" s="82"/>
      <c r="H106" s="82"/>
      <c r="I106" s="82"/>
      <c r="J106" s="139" t="s">
        <v>202</v>
      </c>
      <c r="K106" s="82"/>
      <c r="L106" s="82"/>
      <c r="M106" s="82"/>
      <c r="N106" s="174"/>
      <c r="O106" s="82"/>
      <c r="P106" s="164" t="s">
        <v>202</v>
      </c>
      <c r="Q106" s="164" t="s">
        <v>202</v>
      </c>
      <c r="R106" s="82"/>
      <c r="S106" s="164" t="s">
        <v>202</v>
      </c>
      <c r="T106" s="177" t="s">
        <v>137</v>
      </c>
      <c r="U106" s="164" t="s">
        <v>202</v>
      </c>
      <c r="V106" s="82"/>
      <c r="W106" s="82"/>
      <c r="X106" s="164" t="s">
        <v>202</v>
      </c>
    </row>
    <row r="107" spans="1:24">
      <c r="A107" s="190">
        <v>2020</v>
      </c>
      <c r="B107" s="190">
        <v>6</v>
      </c>
      <c r="C107" s="75"/>
      <c r="D107" s="191">
        <v>44009</v>
      </c>
      <c r="E107" s="190" t="s">
        <v>139</v>
      </c>
      <c r="F107" s="75"/>
      <c r="G107" s="75"/>
      <c r="H107" s="75"/>
      <c r="I107" s="75"/>
      <c r="J107" s="75"/>
      <c r="K107" s="75"/>
      <c r="L107" s="75"/>
      <c r="M107" s="75"/>
      <c r="N107" s="211"/>
      <c r="O107" s="75"/>
      <c r="P107" s="75"/>
      <c r="Q107" s="150" t="s">
        <v>201</v>
      </c>
      <c r="R107" s="75"/>
      <c r="S107" s="75"/>
      <c r="T107" s="75"/>
      <c r="U107" s="75"/>
      <c r="V107" s="75"/>
      <c r="W107" s="75"/>
      <c r="X107" s="75"/>
    </row>
    <row r="108" spans="1:24">
      <c r="A108" s="190">
        <v>2020</v>
      </c>
      <c r="B108" s="190">
        <v>6</v>
      </c>
      <c r="C108" s="75"/>
      <c r="D108" s="191">
        <v>44010</v>
      </c>
      <c r="E108" s="190" t="s">
        <v>82</v>
      </c>
      <c r="F108" s="75"/>
      <c r="G108" s="75"/>
      <c r="H108" s="75"/>
      <c r="I108" s="75"/>
      <c r="J108" s="75"/>
      <c r="K108" s="75"/>
      <c r="L108" s="75"/>
      <c r="M108" s="75"/>
      <c r="N108" s="211"/>
      <c r="O108" s="75"/>
      <c r="P108" s="75"/>
      <c r="Q108" s="75"/>
      <c r="R108" s="75"/>
      <c r="S108" s="75"/>
      <c r="T108" s="75"/>
      <c r="U108" s="75"/>
      <c r="V108" s="75"/>
      <c r="W108" s="75"/>
      <c r="X108" s="75"/>
    </row>
    <row r="109" spans="1:24">
      <c r="A109" s="195">
        <v>2020</v>
      </c>
      <c r="B109" s="195">
        <v>6</v>
      </c>
      <c r="C109" s="82"/>
      <c r="D109" s="138">
        <v>44011</v>
      </c>
      <c r="E109" s="195" t="s">
        <v>141</v>
      </c>
      <c r="F109" s="82"/>
      <c r="G109" s="82"/>
      <c r="H109" s="82"/>
      <c r="I109" s="82"/>
      <c r="J109" s="139" t="s">
        <v>202</v>
      </c>
      <c r="K109" s="82"/>
      <c r="L109" s="82"/>
      <c r="M109" s="82"/>
      <c r="N109" s="174"/>
      <c r="O109" s="82"/>
      <c r="P109" s="139" t="s">
        <v>202</v>
      </c>
      <c r="Q109" s="139" t="s">
        <v>202</v>
      </c>
      <c r="R109" s="82"/>
      <c r="S109" s="140" t="s">
        <v>138</v>
      </c>
      <c r="T109" s="164" t="s">
        <v>202</v>
      </c>
      <c r="U109" s="177" t="s">
        <v>137</v>
      </c>
      <c r="V109" s="82"/>
      <c r="W109" s="82"/>
      <c r="X109" s="164" t="s">
        <v>202</v>
      </c>
    </row>
    <row r="110" spans="1:24">
      <c r="A110" s="195">
        <v>2020</v>
      </c>
      <c r="B110" s="195">
        <v>6</v>
      </c>
      <c r="C110" s="82"/>
      <c r="D110" s="138">
        <v>44012</v>
      </c>
      <c r="E110" s="195" t="s">
        <v>142</v>
      </c>
      <c r="F110" s="82"/>
      <c r="G110" s="82"/>
      <c r="H110" s="82"/>
      <c r="I110" s="82"/>
      <c r="J110" s="139" t="s">
        <v>202</v>
      </c>
      <c r="K110" s="82"/>
      <c r="L110" s="82"/>
      <c r="M110" s="82"/>
      <c r="N110" s="174"/>
      <c r="O110" s="82"/>
      <c r="P110" s="139" t="s">
        <v>202</v>
      </c>
      <c r="Q110" s="139" t="s">
        <v>202</v>
      </c>
      <c r="R110" s="82"/>
      <c r="S110" s="164" t="s">
        <v>202</v>
      </c>
      <c r="T110" s="164" t="s">
        <v>202</v>
      </c>
      <c r="U110" s="177" t="s">
        <v>137</v>
      </c>
      <c r="V110" s="82"/>
      <c r="W110" s="82"/>
      <c r="X110" s="164" t="s">
        <v>202</v>
      </c>
    </row>
    <row r="111" spans="1:24">
      <c r="A111" s="195">
        <v>2020</v>
      </c>
      <c r="B111" s="195">
        <v>7</v>
      </c>
      <c r="C111" s="82"/>
      <c r="D111" s="138">
        <v>44013</v>
      </c>
      <c r="E111" s="137" t="s">
        <v>143</v>
      </c>
      <c r="F111" s="82"/>
      <c r="G111" s="82"/>
      <c r="H111" s="82"/>
      <c r="I111" s="82"/>
      <c r="J111" s="139" t="s">
        <v>202</v>
      </c>
      <c r="K111" s="82"/>
      <c r="L111" s="82"/>
      <c r="M111" s="82"/>
      <c r="N111" s="141"/>
      <c r="O111" s="82"/>
      <c r="P111" s="139" t="s">
        <v>202</v>
      </c>
      <c r="Q111" s="139" t="s">
        <v>202</v>
      </c>
      <c r="R111" s="82"/>
      <c r="S111" s="164" t="s">
        <v>202</v>
      </c>
      <c r="T111" s="164" t="s">
        <v>202</v>
      </c>
      <c r="U111" s="177" t="s">
        <v>137</v>
      </c>
      <c r="V111" s="82"/>
      <c r="W111" s="82"/>
      <c r="X111" s="164" t="s">
        <v>202</v>
      </c>
    </row>
    <row r="112" spans="1:24">
      <c r="A112" s="195">
        <v>2020</v>
      </c>
      <c r="B112" s="195">
        <v>7</v>
      </c>
      <c r="C112" s="82"/>
      <c r="D112" s="138">
        <v>44014</v>
      </c>
      <c r="E112" s="137" t="s">
        <v>144</v>
      </c>
      <c r="F112" s="82"/>
      <c r="G112" s="82"/>
      <c r="H112" s="82"/>
      <c r="I112" s="82"/>
      <c r="J112" s="139" t="s">
        <v>202</v>
      </c>
      <c r="K112" s="82"/>
      <c r="L112" s="82"/>
      <c r="M112" s="82"/>
      <c r="N112" s="174"/>
      <c r="O112" s="82"/>
      <c r="P112" s="139" t="s">
        <v>202</v>
      </c>
      <c r="Q112" s="139" t="s">
        <v>202</v>
      </c>
      <c r="R112" s="82"/>
      <c r="S112" s="164" t="s">
        <v>202</v>
      </c>
      <c r="T112" s="164" t="s">
        <v>202</v>
      </c>
      <c r="U112" s="177" t="s">
        <v>137</v>
      </c>
      <c r="V112" s="82"/>
      <c r="W112" s="82"/>
      <c r="X112" s="164" t="s">
        <v>202</v>
      </c>
    </row>
    <row r="113" spans="1:24">
      <c r="A113" s="195">
        <v>2020</v>
      </c>
      <c r="B113" s="195">
        <v>7</v>
      </c>
      <c r="C113" s="82"/>
      <c r="D113" s="138">
        <v>44015</v>
      </c>
      <c r="E113" s="137" t="s">
        <v>145</v>
      </c>
      <c r="F113" s="82"/>
      <c r="G113" s="82"/>
      <c r="H113" s="82"/>
      <c r="I113" s="82"/>
      <c r="J113" s="139" t="s">
        <v>202</v>
      </c>
      <c r="K113" s="82"/>
      <c r="L113" s="82"/>
      <c r="M113" s="82"/>
      <c r="N113" s="174"/>
      <c r="O113" s="82"/>
      <c r="P113" s="164" t="s">
        <v>202</v>
      </c>
      <c r="Q113" s="164" t="s">
        <v>202</v>
      </c>
      <c r="R113" s="82"/>
      <c r="S113" s="164" t="s">
        <v>202</v>
      </c>
      <c r="T113" s="164" t="s">
        <v>202</v>
      </c>
      <c r="U113" s="177" t="s">
        <v>137</v>
      </c>
      <c r="V113" s="82"/>
      <c r="W113" s="82"/>
      <c r="X113" s="164" t="s">
        <v>202</v>
      </c>
    </row>
    <row r="114" spans="1:24">
      <c r="A114" s="190">
        <v>2020</v>
      </c>
      <c r="B114" s="190">
        <v>7</v>
      </c>
      <c r="C114" s="75"/>
      <c r="D114" s="191">
        <v>44016</v>
      </c>
      <c r="E114" s="190" t="s">
        <v>139</v>
      </c>
      <c r="F114" s="75"/>
      <c r="G114" s="75"/>
      <c r="H114" s="75"/>
      <c r="I114" s="75"/>
      <c r="J114" s="75"/>
      <c r="K114" s="75"/>
      <c r="L114" s="75"/>
      <c r="M114" s="75"/>
      <c r="N114" s="211"/>
      <c r="O114" s="75"/>
      <c r="P114" s="75"/>
      <c r="Q114" s="150" t="s">
        <v>201</v>
      </c>
      <c r="R114" s="75"/>
      <c r="S114" s="75"/>
      <c r="T114" s="150" t="s">
        <v>214</v>
      </c>
      <c r="U114" s="150" t="s">
        <v>201</v>
      </c>
      <c r="V114" s="75"/>
      <c r="W114" s="75"/>
      <c r="X114" s="75"/>
    </row>
    <row r="115" spans="1:24">
      <c r="A115" s="190">
        <v>2020</v>
      </c>
      <c r="B115" s="190">
        <v>7</v>
      </c>
      <c r="C115" s="75"/>
      <c r="D115" s="191">
        <v>44017</v>
      </c>
      <c r="E115" s="190" t="s">
        <v>82</v>
      </c>
      <c r="F115" s="75"/>
      <c r="G115" s="75"/>
      <c r="H115" s="75"/>
      <c r="I115" s="75"/>
      <c r="J115" s="75"/>
      <c r="K115" s="75"/>
      <c r="L115" s="75"/>
      <c r="M115" s="75"/>
      <c r="N115" s="211"/>
      <c r="O115" s="75"/>
      <c r="P115" s="75"/>
      <c r="Q115" s="75"/>
      <c r="R115" s="75"/>
      <c r="S115" s="75"/>
      <c r="T115" s="75"/>
      <c r="U115" s="75"/>
      <c r="V115" s="75"/>
      <c r="W115" s="75"/>
      <c r="X115" s="75"/>
    </row>
    <row r="116" spans="1:24">
      <c r="A116" s="195">
        <v>2020</v>
      </c>
      <c r="B116" s="195">
        <v>7</v>
      </c>
      <c r="C116" s="82"/>
      <c r="D116" s="138">
        <v>44018</v>
      </c>
      <c r="E116" s="195" t="s">
        <v>141</v>
      </c>
      <c r="F116" s="82"/>
      <c r="G116" s="82"/>
      <c r="H116" s="82"/>
      <c r="I116" s="82"/>
      <c r="J116" s="139" t="s">
        <v>202</v>
      </c>
      <c r="K116" s="82"/>
      <c r="L116" s="82"/>
      <c r="M116" s="82"/>
      <c r="N116" s="187"/>
      <c r="O116" s="82"/>
      <c r="P116" s="139" t="s">
        <v>202</v>
      </c>
      <c r="Q116" s="139" t="s">
        <v>202</v>
      </c>
      <c r="R116" s="82"/>
      <c r="S116" s="164" t="s">
        <v>202</v>
      </c>
      <c r="T116" s="164" t="s">
        <v>202</v>
      </c>
      <c r="U116" s="164" t="s">
        <v>202</v>
      </c>
      <c r="V116" s="82"/>
      <c r="W116" s="82"/>
      <c r="X116" s="164" t="s">
        <v>202</v>
      </c>
    </row>
    <row r="117" spans="1:24">
      <c r="A117" s="195">
        <v>2020</v>
      </c>
      <c r="B117" s="195">
        <v>7</v>
      </c>
      <c r="C117" s="82"/>
      <c r="D117" s="138">
        <v>44019</v>
      </c>
      <c r="E117" s="195" t="s">
        <v>142</v>
      </c>
      <c r="F117" s="82"/>
      <c r="G117" s="82"/>
      <c r="H117" s="82"/>
      <c r="I117" s="82"/>
      <c r="J117" s="139" t="s">
        <v>202</v>
      </c>
      <c r="K117" s="82"/>
      <c r="L117" s="82"/>
      <c r="M117" s="82"/>
      <c r="N117" s="174"/>
      <c r="O117" s="82"/>
      <c r="P117" s="139" t="s">
        <v>202</v>
      </c>
      <c r="Q117" s="139" t="s">
        <v>202</v>
      </c>
      <c r="R117" s="82"/>
      <c r="S117" s="164" t="s">
        <v>202</v>
      </c>
      <c r="T117" s="164" t="s">
        <v>202</v>
      </c>
      <c r="U117" s="164" t="s">
        <v>202</v>
      </c>
      <c r="V117" s="82"/>
      <c r="W117" s="82"/>
      <c r="X117" s="164" t="s">
        <v>202</v>
      </c>
    </row>
    <row r="118" spans="1:24">
      <c r="A118" s="195">
        <v>2020</v>
      </c>
      <c r="B118" s="195">
        <v>7</v>
      </c>
      <c r="C118" s="82"/>
      <c r="D118" s="138">
        <v>44020</v>
      </c>
      <c r="E118" s="137" t="s">
        <v>143</v>
      </c>
      <c r="F118" s="82"/>
      <c r="G118" s="82"/>
      <c r="H118" s="82"/>
      <c r="I118" s="82"/>
      <c r="J118" s="139" t="s">
        <v>202</v>
      </c>
      <c r="K118" s="82"/>
      <c r="L118" s="82"/>
      <c r="M118" s="82"/>
      <c r="N118" s="141"/>
      <c r="O118" s="82"/>
      <c r="P118" s="139" t="s">
        <v>202</v>
      </c>
      <c r="Q118" s="139" t="s">
        <v>202</v>
      </c>
      <c r="R118" s="82"/>
      <c r="S118" s="164" t="s">
        <v>202</v>
      </c>
      <c r="T118" s="164" t="s">
        <v>202</v>
      </c>
      <c r="U118" s="164" t="s">
        <v>202</v>
      </c>
      <c r="V118" s="82"/>
      <c r="W118" s="82"/>
      <c r="X118" s="164" t="s">
        <v>202</v>
      </c>
    </row>
    <row r="119" spans="1:24">
      <c r="A119" s="195">
        <v>2020</v>
      </c>
      <c r="B119" s="195">
        <v>7</v>
      </c>
      <c r="C119" s="82"/>
      <c r="D119" s="138">
        <v>44021</v>
      </c>
      <c r="E119" s="137" t="s">
        <v>144</v>
      </c>
      <c r="F119" s="82"/>
      <c r="G119" s="82"/>
      <c r="H119" s="82"/>
      <c r="I119" s="82"/>
      <c r="J119" s="139" t="s">
        <v>202</v>
      </c>
      <c r="K119" s="82"/>
      <c r="L119" s="82"/>
      <c r="M119" s="82"/>
      <c r="N119" s="174"/>
      <c r="O119" s="82"/>
      <c r="P119" s="139" t="s">
        <v>202</v>
      </c>
      <c r="Q119" s="139" t="s">
        <v>202</v>
      </c>
      <c r="R119" s="82"/>
      <c r="S119" s="164" t="s">
        <v>202</v>
      </c>
      <c r="T119" s="164" t="s">
        <v>202</v>
      </c>
      <c r="U119" s="164" t="s">
        <v>202</v>
      </c>
      <c r="V119" s="82"/>
      <c r="W119" s="82"/>
      <c r="X119" s="164" t="s">
        <v>202</v>
      </c>
    </row>
    <row r="120" spans="1:24">
      <c r="A120" s="195">
        <v>2020</v>
      </c>
      <c r="B120" s="195">
        <v>7</v>
      </c>
      <c r="C120" s="82"/>
      <c r="D120" s="138">
        <v>44022</v>
      </c>
      <c r="E120" s="137" t="s">
        <v>145</v>
      </c>
      <c r="F120" s="82"/>
      <c r="G120" s="82"/>
      <c r="H120" s="82"/>
      <c r="I120" s="82"/>
      <c r="J120" s="139" t="s">
        <v>202</v>
      </c>
      <c r="K120" s="82"/>
      <c r="L120" s="82"/>
      <c r="M120" s="82"/>
      <c r="N120" s="174"/>
      <c r="O120" s="82"/>
      <c r="P120" s="164" t="s">
        <v>202</v>
      </c>
      <c r="Q120" s="164" t="s">
        <v>202</v>
      </c>
      <c r="R120" s="82"/>
      <c r="S120" s="164" t="s">
        <v>202</v>
      </c>
      <c r="T120" s="164" t="s">
        <v>202</v>
      </c>
      <c r="U120" s="164" t="s">
        <v>202</v>
      </c>
      <c r="V120" s="82"/>
      <c r="W120" s="82"/>
      <c r="X120" s="164" t="s">
        <v>202</v>
      </c>
    </row>
    <row r="121" spans="1:24">
      <c r="A121" s="190">
        <v>2020</v>
      </c>
      <c r="B121" s="190">
        <v>7</v>
      </c>
      <c r="C121" s="75"/>
      <c r="D121" s="191">
        <v>44023</v>
      </c>
      <c r="E121" s="190" t="s">
        <v>139</v>
      </c>
      <c r="F121" s="75"/>
      <c r="G121" s="75"/>
      <c r="H121" s="75"/>
      <c r="I121" s="75"/>
      <c r="J121" s="75"/>
      <c r="K121" s="75"/>
      <c r="L121" s="75"/>
      <c r="M121" s="75"/>
      <c r="N121" s="211"/>
      <c r="O121" s="75"/>
      <c r="P121" s="75"/>
      <c r="Q121" s="150" t="s">
        <v>201</v>
      </c>
      <c r="R121" s="75"/>
      <c r="S121" s="75"/>
      <c r="T121" s="75"/>
      <c r="U121" s="150" t="s">
        <v>201</v>
      </c>
      <c r="V121" s="75"/>
      <c r="W121" s="75"/>
      <c r="X121" s="75"/>
    </row>
    <row r="122" spans="1:24">
      <c r="A122" s="190">
        <v>2020</v>
      </c>
      <c r="B122" s="190">
        <v>7</v>
      </c>
      <c r="C122" s="75"/>
      <c r="D122" s="191">
        <v>44024</v>
      </c>
      <c r="E122" s="190" t="s">
        <v>82</v>
      </c>
      <c r="F122" s="75"/>
      <c r="G122" s="75"/>
      <c r="H122" s="75"/>
      <c r="I122" s="75"/>
      <c r="J122" s="75"/>
      <c r="K122" s="75"/>
      <c r="L122" s="75"/>
      <c r="M122" s="75"/>
      <c r="N122" s="211"/>
      <c r="O122" s="75"/>
      <c r="P122" s="75"/>
      <c r="Q122" s="75"/>
      <c r="R122" s="75"/>
      <c r="S122" s="75"/>
      <c r="T122" s="75"/>
      <c r="U122" s="75"/>
      <c r="V122" s="75"/>
      <c r="W122" s="75"/>
      <c r="X122" s="75"/>
    </row>
    <row r="123" spans="1:24">
      <c r="A123" s="195">
        <v>2020</v>
      </c>
      <c r="B123" s="195">
        <v>7</v>
      </c>
      <c r="C123" s="82"/>
      <c r="D123" s="138">
        <v>44025</v>
      </c>
      <c r="E123" s="195" t="s">
        <v>141</v>
      </c>
      <c r="F123" s="82"/>
      <c r="G123" s="82"/>
      <c r="H123" s="82"/>
      <c r="I123" s="82"/>
      <c r="J123" s="139" t="s">
        <v>202</v>
      </c>
      <c r="K123" s="82"/>
      <c r="L123" s="82"/>
      <c r="M123" s="82"/>
      <c r="N123" s="174"/>
      <c r="O123" s="82"/>
      <c r="P123" s="139" t="s">
        <v>202</v>
      </c>
      <c r="Q123" s="139" t="s">
        <v>202</v>
      </c>
      <c r="R123" s="82"/>
      <c r="S123" s="155" t="s">
        <v>138</v>
      </c>
      <c r="T123" s="82"/>
      <c r="U123" s="82"/>
      <c r="V123" s="82"/>
      <c r="W123" s="82"/>
      <c r="X123" s="164" t="s">
        <v>202</v>
      </c>
    </row>
    <row r="124" spans="1:24">
      <c r="A124" s="195">
        <v>2020</v>
      </c>
      <c r="B124" s="195">
        <v>7</v>
      </c>
      <c r="C124" s="82"/>
      <c r="D124" s="138">
        <v>44026</v>
      </c>
      <c r="E124" s="195" t="s">
        <v>142</v>
      </c>
      <c r="F124" s="82"/>
      <c r="G124" s="82"/>
      <c r="H124" s="82"/>
      <c r="I124" s="82"/>
      <c r="J124" s="139" t="s">
        <v>202</v>
      </c>
      <c r="K124" s="82"/>
      <c r="L124" s="82"/>
      <c r="M124" s="82"/>
      <c r="N124" s="174"/>
      <c r="O124" s="82"/>
      <c r="P124" s="139" t="s">
        <v>202</v>
      </c>
      <c r="Q124" s="139" t="s">
        <v>202</v>
      </c>
      <c r="R124" s="82"/>
      <c r="S124" s="155" t="s">
        <v>138</v>
      </c>
      <c r="T124" s="82"/>
      <c r="U124" s="82"/>
      <c r="V124" s="82"/>
      <c r="W124" s="82"/>
      <c r="X124" s="164" t="s">
        <v>202</v>
      </c>
    </row>
    <row r="125" spans="1:24">
      <c r="A125" s="195">
        <v>2020</v>
      </c>
      <c r="B125" s="195">
        <v>7</v>
      </c>
      <c r="C125" s="82"/>
      <c r="D125" s="138">
        <v>44027</v>
      </c>
      <c r="E125" s="137" t="s">
        <v>143</v>
      </c>
      <c r="F125" s="82"/>
      <c r="G125" s="82"/>
      <c r="H125" s="82"/>
      <c r="I125" s="82"/>
      <c r="J125" s="139" t="s">
        <v>202</v>
      </c>
      <c r="K125" s="82"/>
      <c r="L125" s="82"/>
      <c r="M125" s="82"/>
      <c r="N125" s="141"/>
      <c r="O125" s="82"/>
      <c r="P125" s="139" t="s">
        <v>202</v>
      </c>
      <c r="Q125" s="139" t="s">
        <v>202</v>
      </c>
      <c r="R125" s="82"/>
      <c r="S125" s="155" t="s">
        <v>138</v>
      </c>
      <c r="T125" s="82"/>
      <c r="U125" s="82"/>
      <c r="V125" s="82"/>
      <c r="W125" s="82"/>
      <c r="X125" s="164" t="s">
        <v>202</v>
      </c>
    </row>
    <row r="126" spans="1:24">
      <c r="A126" s="195">
        <v>2020</v>
      </c>
      <c r="B126" s="195">
        <v>7</v>
      </c>
      <c r="C126" s="82"/>
      <c r="D126" s="138">
        <v>44028</v>
      </c>
      <c r="E126" s="137" t="s">
        <v>144</v>
      </c>
      <c r="F126" s="82"/>
      <c r="G126" s="82"/>
      <c r="H126" s="82"/>
      <c r="I126" s="82"/>
      <c r="J126" s="139" t="s">
        <v>202</v>
      </c>
      <c r="K126" s="82"/>
      <c r="L126" s="82"/>
      <c r="M126" s="82"/>
      <c r="N126" s="174"/>
      <c r="O126" s="82"/>
      <c r="P126" s="139" t="s">
        <v>202</v>
      </c>
      <c r="Q126" s="139" t="s">
        <v>202</v>
      </c>
      <c r="R126" s="82"/>
      <c r="S126" s="155" t="s">
        <v>138</v>
      </c>
      <c r="T126" s="82"/>
      <c r="U126" s="82"/>
      <c r="V126" s="82"/>
      <c r="W126" s="82"/>
      <c r="X126" s="164" t="s">
        <v>202</v>
      </c>
    </row>
    <row r="127" spans="1:24">
      <c r="A127" s="195">
        <v>2020</v>
      </c>
      <c r="B127" s="195">
        <v>7</v>
      </c>
      <c r="C127" s="82"/>
      <c r="D127" s="138">
        <v>44029</v>
      </c>
      <c r="E127" s="137" t="s">
        <v>145</v>
      </c>
      <c r="F127" s="82"/>
      <c r="G127" s="82"/>
      <c r="H127" s="82"/>
      <c r="I127" s="82"/>
      <c r="J127" s="139" t="s">
        <v>202</v>
      </c>
      <c r="K127" s="82"/>
      <c r="L127" s="82"/>
      <c r="M127" s="82"/>
      <c r="N127" s="174"/>
      <c r="O127" s="82"/>
      <c r="P127" s="164" t="s">
        <v>202</v>
      </c>
      <c r="Q127" s="164" t="s">
        <v>202</v>
      </c>
      <c r="R127" s="82"/>
      <c r="S127" s="155" t="s">
        <v>138</v>
      </c>
      <c r="T127" s="82"/>
      <c r="U127" s="82"/>
      <c r="V127" s="82"/>
      <c r="W127" s="82"/>
      <c r="X127" s="164" t="s">
        <v>202</v>
      </c>
    </row>
    <row r="128" spans="1:24">
      <c r="A128" s="190">
        <v>2020</v>
      </c>
      <c r="B128" s="190">
        <v>7</v>
      </c>
      <c r="C128" s="75"/>
      <c r="D128" s="191">
        <v>44030</v>
      </c>
      <c r="E128" s="190" t="s">
        <v>139</v>
      </c>
      <c r="F128" s="75"/>
      <c r="G128" s="75"/>
      <c r="H128" s="75"/>
      <c r="I128" s="75"/>
      <c r="J128" s="75"/>
      <c r="K128" s="75"/>
      <c r="L128" s="75"/>
      <c r="M128" s="75"/>
      <c r="N128" s="211"/>
      <c r="O128" s="75"/>
      <c r="P128" s="75"/>
      <c r="Q128" s="150" t="s">
        <v>201</v>
      </c>
      <c r="R128" s="75"/>
      <c r="S128" s="75"/>
      <c r="T128" s="75"/>
      <c r="U128" s="75"/>
      <c r="V128" s="75"/>
      <c r="W128" s="75"/>
      <c r="X128" s="75"/>
    </row>
    <row r="129" spans="1:24">
      <c r="A129" s="190">
        <v>2020</v>
      </c>
      <c r="B129" s="190">
        <v>7</v>
      </c>
      <c r="C129" s="75"/>
      <c r="D129" s="191">
        <v>44031</v>
      </c>
      <c r="E129" s="190" t="s">
        <v>82</v>
      </c>
      <c r="F129" s="75"/>
      <c r="G129" s="75"/>
      <c r="H129" s="75"/>
      <c r="I129" s="75"/>
      <c r="J129" s="75"/>
      <c r="K129" s="75"/>
      <c r="L129" s="75"/>
      <c r="M129" s="75"/>
      <c r="N129" s="211"/>
      <c r="O129" s="75"/>
      <c r="P129" s="75"/>
      <c r="Q129" s="75"/>
      <c r="R129" s="75"/>
      <c r="S129" s="75"/>
      <c r="T129" s="75"/>
      <c r="U129" s="75"/>
      <c r="V129" s="75"/>
      <c r="W129" s="75"/>
      <c r="X129" s="75"/>
    </row>
    <row r="130" spans="1:24">
      <c r="A130" s="195">
        <v>2020</v>
      </c>
      <c r="B130" s="195">
        <v>7</v>
      </c>
      <c r="C130" s="82"/>
      <c r="D130" s="138">
        <v>44032</v>
      </c>
      <c r="E130" s="195" t="s">
        <v>141</v>
      </c>
      <c r="F130" s="82"/>
      <c r="G130" s="82"/>
      <c r="H130" s="82"/>
      <c r="I130" s="82"/>
      <c r="J130" s="82"/>
      <c r="K130" s="82"/>
      <c r="L130" s="82"/>
      <c r="M130" s="82"/>
      <c r="N130" s="187"/>
      <c r="O130" s="82"/>
      <c r="P130" s="155" t="s">
        <v>138</v>
      </c>
      <c r="Q130" s="82"/>
      <c r="R130" s="82"/>
      <c r="S130" s="164" t="s">
        <v>202</v>
      </c>
      <c r="T130" s="82"/>
      <c r="U130" s="82"/>
      <c r="V130" s="82"/>
      <c r="W130" s="82"/>
      <c r="X130" s="155" t="s">
        <v>138</v>
      </c>
    </row>
    <row r="131" spans="1:24">
      <c r="A131" s="195">
        <v>2020</v>
      </c>
      <c r="B131" s="195">
        <v>7</v>
      </c>
      <c r="C131" s="82"/>
      <c r="D131" s="138">
        <v>44033</v>
      </c>
      <c r="E131" s="195" t="s">
        <v>142</v>
      </c>
      <c r="F131" s="82"/>
      <c r="G131" s="82"/>
      <c r="H131" s="82"/>
      <c r="I131" s="82"/>
      <c r="J131" s="82"/>
      <c r="K131" s="82"/>
      <c r="L131" s="82"/>
      <c r="M131" s="82"/>
      <c r="N131" s="174"/>
      <c r="O131" s="82"/>
      <c r="P131" s="155" t="s">
        <v>138</v>
      </c>
      <c r="Q131" s="82"/>
      <c r="R131" s="82"/>
      <c r="S131" s="164" t="s">
        <v>202</v>
      </c>
      <c r="T131" s="82"/>
      <c r="U131" s="82"/>
      <c r="V131" s="82"/>
      <c r="W131" s="82"/>
      <c r="X131" s="155" t="s">
        <v>138</v>
      </c>
    </row>
    <row r="132" spans="1:24">
      <c r="A132" s="195">
        <v>2020</v>
      </c>
      <c r="B132" s="195">
        <v>7</v>
      </c>
      <c r="C132" s="82"/>
      <c r="D132" s="138">
        <v>44034</v>
      </c>
      <c r="E132" s="137" t="s">
        <v>143</v>
      </c>
      <c r="F132" s="82"/>
      <c r="G132" s="82"/>
      <c r="H132" s="82"/>
      <c r="I132" s="82"/>
      <c r="J132" s="82"/>
      <c r="K132" s="82"/>
      <c r="L132" s="82"/>
      <c r="M132" s="82"/>
      <c r="N132" s="141"/>
      <c r="O132" s="82"/>
      <c r="P132" s="155" t="s">
        <v>138</v>
      </c>
      <c r="Q132" s="82"/>
      <c r="R132" s="82"/>
      <c r="S132" s="164" t="s">
        <v>202</v>
      </c>
      <c r="T132" s="82"/>
      <c r="U132" s="82"/>
      <c r="V132" s="82"/>
      <c r="W132" s="82"/>
      <c r="X132" s="155" t="s">
        <v>138</v>
      </c>
    </row>
    <row r="133" spans="1:24">
      <c r="A133" s="195">
        <v>2020</v>
      </c>
      <c r="B133" s="195">
        <v>7</v>
      </c>
      <c r="C133" s="82"/>
      <c r="D133" s="138">
        <v>44035</v>
      </c>
      <c r="E133" s="137" t="s">
        <v>144</v>
      </c>
      <c r="F133" s="82"/>
      <c r="G133" s="82"/>
      <c r="H133" s="82"/>
      <c r="I133" s="82"/>
      <c r="J133" s="82"/>
      <c r="K133" s="82"/>
      <c r="L133" s="82"/>
      <c r="M133" s="82"/>
      <c r="N133" s="174"/>
      <c r="O133" s="82"/>
      <c r="P133" s="155" t="s">
        <v>138</v>
      </c>
      <c r="Q133" s="82"/>
      <c r="R133" s="82"/>
      <c r="S133" s="164" t="s">
        <v>202</v>
      </c>
      <c r="T133" s="82"/>
      <c r="U133" s="82"/>
      <c r="V133" s="82"/>
      <c r="W133" s="82"/>
      <c r="X133" s="155" t="s">
        <v>138</v>
      </c>
    </row>
    <row r="134" spans="1:24">
      <c r="A134" s="195">
        <v>2020</v>
      </c>
      <c r="B134" s="195">
        <v>7</v>
      </c>
      <c r="C134" s="82"/>
      <c r="D134" s="138">
        <v>44036</v>
      </c>
      <c r="E134" s="137" t="s">
        <v>145</v>
      </c>
      <c r="F134" s="82"/>
      <c r="G134" s="82"/>
      <c r="H134" s="82"/>
      <c r="I134" s="82"/>
      <c r="J134" s="82"/>
      <c r="K134" s="82"/>
      <c r="L134" s="82"/>
      <c r="M134" s="82"/>
      <c r="N134" s="174"/>
      <c r="O134" s="82"/>
      <c r="P134" s="155" t="s">
        <v>138</v>
      </c>
      <c r="Q134" s="82"/>
      <c r="R134" s="82"/>
      <c r="S134" s="164" t="s">
        <v>202</v>
      </c>
      <c r="T134" s="82"/>
      <c r="U134" s="82"/>
      <c r="V134" s="82"/>
      <c r="W134" s="82"/>
      <c r="X134" s="155" t="s">
        <v>138</v>
      </c>
    </row>
    <row r="135" spans="1:24">
      <c r="A135" s="190">
        <v>2020</v>
      </c>
      <c r="B135" s="190">
        <v>7</v>
      </c>
      <c r="C135" s="75"/>
      <c r="D135" s="191">
        <v>44037</v>
      </c>
      <c r="E135" s="190" t="s">
        <v>139</v>
      </c>
      <c r="F135" s="75"/>
      <c r="G135" s="75"/>
      <c r="H135" s="75"/>
      <c r="I135" s="75"/>
      <c r="J135" s="75"/>
      <c r="K135" s="75"/>
      <c r="L135" s="75"/>
      <c r="M135" s="75"/>
      <c r="N135" s="211"/>
      <c r="O135" s="75"/>
      <c r="P135" s="75"/>
      <c r="Q135" s="75"/>
      <c r="R135" s="75"/>
      <c r="S135" s="75"/>
      <c r="T135" s="75"/>
      <c r="U135" s="75"/>
      <c r="V135" s="75"/>
      <c r="W135" s="75"/>
      <c r="X135" s="75"/>
    </row>
    <row r="136" spans="1:24">
      <c r="A136" s="190">
        <v>2020</v>
      </c>
      <c r="B136" s="190">
        <v>7</v>
      </c>
      <c r="C136" s="75"/>
      <c r="D136" s="191">
        <v>44038</v>
      </c>
      <c r="E136" s="190" t="s">
        <v>82</v>
      </c>
      <c r="F136" s="75"/>
      <c r="G136" s="75"/>
      <c r="H136" s="75"/>
      <c r="I136" s="75"/>
      <c r="J136" s="75"/>
      <c r="K136" s="75"/>
      <c r="L136" s="75"/>
      <c r="M136" s="75"/>
      <c r="N136" s="211"/>
      <c r="O136" s="75"/>
      <c r="P136" s="75"/>
      <c r="Q136" s="75"/>
      <c r="R136" s="75"/>
      <c r="S136" s="75"/>
      <c r="T136" s="75"/>
      <c r="U136" s="75"/>
      <c r="V136" s="75"/>
      <c r="W136" s="75"/>
      <c r="X136" s="75"/>
    </row>
    <row r="137" spans="1:24">
      <c r="A137" s="195">
        <v>2020</v>
      </c>
      <c r="B137" s="195">
        <v>7</v>
      </c>
      <c r="C137" s="82"/>
      <c r="D137" s="138">
        <v>44039</v>
      </c>
      <c r="E137" s="195" t="s">
        <v>141</v>
      </c>
      <c r="F137" s="82"/>
      <c r="G137" s="82"/>
      <c r="H137" s="82"/>
      <c r="I137" s="82"/>
      <c r="J137" s="82"/>
      <c r="K137" s="82"/>
      <c r="L137" s="82"/>
      <c r="M137" s="82"/>
      <c r="N137" s="174"/>
      <c r="O137" s="82"/>
      <c r="P137" s="155" t="s">
        <v>138</v>
      </c>
      <c r="Q137" s="155" t="s">
        <v>138</v>
      </c>
      <c r="R137" s="82"/>
      <c r="S137" s="164" t="s">
        <v>202</v>
      </c>
      <c r="T137" s="82"/>
      <c r="U137" s="82"/>
      <c r="V137" s="82"/>
      <c r="W137" s="82"/>
      <c r="X137" s="155" t="s">
        <v>138</v>
      </c>
    </row>
    <row r="138" spans="1:24">
      <c r="A138" s="195">
        <v>2020</v>
      </c>
      <c r="B138" s="195">
        <v>7</v>
      </c>
      <c r="C138" s="82"/>
      <c r="D138" s="138">
        <v>44040</v>
      </c>
      <c r="E138" s="195" t="s">
        <v>142</v>
      </c>
      <c r="F138" s="82"/>
      <c r="G138" s="82"/>
      <c r="H138" s="82"/>
      <c r="I138" s="82"/>
      <c r="J138" s="82"/>
      <c r="K138" s="82"/>
      <c r="L138" s="82"/>
      <c r="M138" s="82"/>
      <c r="N138" s="174"/>
      <c r="O138" s="82"/>
      <c r="P138" s="155" t="s">
        <v>138</v>
      </c>
      <c r="Q138" s="155" t="s">
        <v>138</v>
      </c>
      <c r="R138" s="82"/>
      <c r="S138" s="164" t="s">
        <v>202</v>
      </c>
      <c r="T138" s="82"/>
      <c r="U138" s="82"/>
      <c r="V138" s="82"/>
      <c r="W138" s="82"/>
      <c r="X138" s="155" t="s">
        <v>138</v>
      </c>
    </row>
    <row r="139" spans="1:24">
      <c r="A139" s="195">
        <v>2020</v>
      </c>
      <c r="B139" s="195">
        <v>7</v>
      </c>
      <c r="C139" s="82"/>
      <c r="D139" s="138">
        <v>44041</v>
      </c>
      <c r="E139" s="137" t="s">
        <v>143</v>
      </c>
      <c r="F139" s="82"/>
      <c r="G139" s="82"/>
      <c r="H139" s="82"/>
      <c r="I139" s="82"/>
      <c r="J139" s="82"/>
      <c r="K139" s="82"/>
      <c r="L139" s="82"/>
      <c r="M139" s="82"/>
      <c r="N139" s="141"/>
      <c r="O139" s="82"/>
      <c r="P139" s="155" t="s">
        <v>138</v>
      </c>
      <c r="Q139" s="155" t="s">
        <v>138</v>
      </c>
      <c r="R139" s="82"/>
      <c r="S139" s="164" t="s">
        <v>202</v>
      </c>
      <c r="T139" s="82"/>
      <c r="U139" s="82"/>
      <c r="V139" s="82"/>
      <c r="W139" s="82"/>
      <c r="X139" s="155" t="s">
        <v>138</v>
      </c>
    </row>
    <row r="140" spans="1:24">
      <c r="A140" s="195">
        <v>2020</v>
      </c>
      <c r="B140" s="195">
        <v>7</v>
      </c>
      <c r="C140" s="82"/>
      <c r="D140" s="138">
        <v>44042</v>
      </c>
      <c r="E140" s="137" t="s">
        <v>144</v>
      </c>
      <c r="F140" s="82"/>
      <c r="G140" s="82"/>
      <c r="H140" s="82"/>
      <c r="I140" s="82"/>
      <c r="J140" s="82"/>
      <c r="K140" s="82"/>
      <c r="L140" s="82"/>
      <c r="M140" s="82"/>
      <c r="N140" s="174"/>
      <c r="O140" s="82"/>
      <c r="P140" s="155" t="s">
        <v>138</v>
      </c>
      <c r="Q140" s="155" t="s">
        <v>138</v>
      </c>
      <c r="R140" s="82"/>
      <c r="S140" s="164" t="s">
        <v>202</v>
      </c>
      <c r="T140" s="82"/>
      <c r="U140" s="82"/>
      <c r="V140" s="82"/>
      <c r="W140" s="82"/>
      <c r="X140" s="155" t="s">
        <v>138</v>
      </c>
    </row>
    <row r="141" spans="1:24">
      <c r="A141" s="195">
        <v>2020</v>
      </c>
      <c r="B141" s="195">
        <v>7</v>
      </c>
      <c r="C141" s="82"/>
      <c r="D141" s="138">
        <v>44043</v>
      </c>
      <c r="E141" s="137" t="s">
        <v>145</v>
      </c>
      <c r="F141" s="82"/>
      <c r="G141" s="82"/>
      <c r="H141" s="82"/>
      <c r="I141" s="82"/>
      <c r="J141" s="82"/>
      <c r="K141" s="82"/>
      <c r="L141" s="82"/>
      <c r="M141" s="82"/>
      <c r="N141" s="174"/>
      <c r="O141" s="82"/>
      <c r="P141" s="155" t="s">
        <v>138</v>
      </c>
      <c r="Q141" s="155" t="s">
        <v>138</v>
      </c>
      <c r="R141" s="82"/>
      <c r="S141" s="164" t="s">
        <v>202</v>
      </c>
      <c r="T141" s="82"/>
      <c r="U141" s="82"/>
      <c r="V141" s="82"/>
      <c r="W141" s="82"/>
      <c r="X141" s="155" t="s">
        <v>138</v>
      </c>
    </row>
    <row r="142" spans="1:24">
      <c r="A142" s="190">
        <v>2020</v>
      </c>
      <c r="B142" s="190">
        <v>8</v>
      </c>
      <c r="C142" s="75"/>
      <c r="D142" s="191">
        <v>44044</v>
      </c>
      <c r="E142" s="190" t="s">
        <v>139</v>
      </c>
      <c r="F142" s="75"/>
      <c r="G142" s="75"/>
      <c r="H142" s="75"/>
      <c r="I142" s="75"/>
      <c r="J142" s="75"/>
      <c r="K142" s="75"/>
      <c r="L142" s="75"/>
      <c r="M142" s="75"/>
      <c r="N142" s="220"/>
      <c r="O142" s="75"/>
      <c r="P142" s="75"/>
      <c r="Q142" s="75"/>
      <c r="R142" s="75"/>
      <c r="S142" s="75"/>
      <c r="T142" s="75"/>
      <c r="U142" s="75"/>
      <c r="V142" s="75"/>
      <c r="W142" s="75"/>
      <c r="X142" s="75"/>
    </row>
    <row r="143" spans="1:24">
      <c r="A143" s="190">
        <v>2020</v>
      </c>
      <c r="B143" s="190">
        <v>8</v>
      </c>
      <c r="C143" s="75"/>
      <c r="D143" s="191">
        <v>44045</v>
      </c>
      <c r="E143" s="190" t="s">
        <v>82</v>
      </c>
      <c r="F143" s="75"/>
      <c r="G143" s="75"/>
      <c r="H143" s="75"/>
      <c r="I143" s="75"/>
      <c r="J143" s="75"/>
      <c r="K143" s="75"/>
      <c r="L143" s="75"/>
      <c r="M143" s="75"/>
      <c r="N143" s="211"/>
      <c r="O143" s="75"/>
      <c r="P143" s="75"/>
      <c r="Q143" s="75"/>
      <c r="R143" s="75"/>
      <c r="S143" s="75"/>
      <c r="T143" s="75"/>
      <c r="U143" s="75"/>
      <c r="V143" s="75"/>
      <c r="W143" s="75"/>
      <c r="X143" s="75"/>
    </row>
    <row r="144" spans="1:24">
      <c r="A144" s="195">
        <v>2020</v>
      </c>
      <c r="B144" s="195">
        <v>8</v>
      </c>
      <c r="C144" s="82"/>
      <c r="D144" s="138">
        <v>44046</v>
      </c>
      <c r="E144" s="195" t="s">
        <v>141</v>
      </c>
      <c r="F144" s="82"/>
      <c r="G144" s="82"/>
      <c r="H144" s="82"/>
      <c r="I144" s="82"/>
      <c r="J144" s="82"/>
      <c r="K144" s="82"/>
      <c r="L144" s="82"/>
      <c r="M144" s="82"/>
      <c r="N144" s="141"/>
      <c r="O144" s="82"/>
      <c r="P144" s="139" t="s">
        <v>202</v>
      </c>
      <c r="Q144" s="155" t="s">
        <v>138</v>
      </c>
      <c r="R144" s="82"/>
      <c r="S144" s="164" t="s">
        <v>202</v>
      </c>
      <c r="T144" s="82"/>
      <c r="U144" s="82"/>
      <c r="V144" s="82"/>
      <c r="W144" s="82"/>
      <c r="X144" s="164" t="s">
        <v>202</v>
      </c>
    </row>
    <row r="145" spans="1:24">
      <c r="A145" s="195">
        <v>2020</v>
      </c>
      <c r="B145" s="195">
        <v>8</v>
      </c>
      <c r="C145" s="82"/>
      <c r="D145" s="138">
        <v>44047</v>
      </c>
      <c r="E145" s="195" t="s">
        <v>142</v>
      </c>
      <c r="F145" s="82"/>
      <c r="G145" s="82"/>
      <c r="H145" s="82"/>
      <c r="I145" s="82"/>
      <c r="J145" s="82"/>
      <c r="K145" s="82"/>
      <c r="L145" s="82"/>
      <c r="M145" s="82"/>
      <c r="N145" s="174"/>
      <c r="O145" s="82"/>
      <c r="P145" s="139" t="s">
        <v>202</v>
      </c>
      <c r="Q145" s="155" t="s">
        <v>138</v>
      </c>
      <c r="R145" s="82"/>
      <c r="S145" s="164" t="s">
        <v>202</v>
      </c>
      <c r="T145" s="82"/>
      <c r="U145" s="82"/>
      <c r="V145" s="82"/>
      <c r="W145" s="82"/>
      <c r="X145" s="164" t="s">
        <v>202</v>
      </c>
    </row>
    <row r="146" spans="1:24">
      <c r="A146" s="195">
        <v>2020</v>
      </c>
      <c r="B146" s="195">
        <v>8</v>
      </c>
      <c r="C146" s="82"/>
      <c r="D146" s="138">
        <v>44048</v>
      </c>
      <c r="E146" s="137" t="s">
        <v>143</v>
      </c>
      <c r="F146" s="82"/>
      <c r="G146" s="82"/>
      <c r="H146" s="82"/>
      <c r="I146" s="82"/>
      <c r="J146" s="82"/>
      <c r="K146" s="82"/>
      <c r="L146" s="82"/>
      <c r="M146" s="82"/>
      <c r="N146" s="174"/>
      <c r="O146" s="82"/>
      <c r="P146" s="139" t="s">
        <v>202</v>
      </c>
      <c r="Q146" s="155" t="s">
        <v>138</v>
      </c>
      <c r="R146" s="82"/>
      <c r="S146" s="164" t="s">
        <v>202</v>
      </c>
      <c r="T146" s="82"/>
      <c r="U146" s="82"/>
      <c r="V146" s="82"/>
      <c r="W146" s="82"/>
      <c r="X146" s="153" t="s">
        <v>206</v>
      </c>
    </row>
    <row r="147" spans="1:24">
      <c r="A147" s="195">
        <v>2020</v>
      </c>
      <c r="B147" s="195">
        <v>8</v>
      </c>
      <c r="C147" s="82"/>
      <c r="D147" s="138">
        <v>44049</v>
      </c>
      <c r="E147" s="137" t="s">
        <v>144</v>
      </c>
      <c r="F147" s="82"/>
      <c r="G147" s="82"/>
      <c r="H147" s="82"/>
      <c r="I147" s="82"/>
      <c r="J147" s="82"/>
      <c r="K147" s="82"/>
      <c r="L147" s="82"/>
      <c r="M147" s="82"/>
      <c r="N147" s="174"/>
      <c r="O147" s="82"/>
      <c r="P147" s="139" t="s">
        <v>202</v>
      </c>
      <c r="Q147" s="155" t="s">
        <v>138</v>
      </c>
      <c r="R147" s="82"/>
      <c r="S147" s="164" t="s">
        <v>202</v>
      </c>
      <c r="T147" s="82"/>
      <c r="U147" s="82"/>
      <c r="V147" s="82"/>
      <c r="W147" s="82"/>
      <c r="X147" s="164" t="s">
        <v>202</v>
      </c>
    </row>
    <row r="148" spans="1:24">
      <c r="A148" s="195">
        <v>2020</v>
      </c>
      <c r="B148" s="195">
        <v>8</v>
      </c>
      <c r="C148" s="82"/>
      <c r="D148" s="138">
        <v>44050</v>
      </c>
      <c r="E148" s="137" t="s">
        <v>145</v>
      </c>
      <c r="F148" s="82"/>
      <c r="G148" s="82"/>
      <c r="H148" s="82"/>
      <c r="I148" s="82"/>
      <c r="J148" s="82"/>
      <c r="K148" s="82"/>
      <c r="L148" s="82"/>
      <c r="M148" s="82"/>
      <c r="N148" s="174"/>
      <c r="O148" s="82"/>
      <c r="P148" s="164" t="s">
        <v>202</v>
      </c>
      <c r="Q148" s="155" t="s">
        <v>138</v>
      </c>
      <c r="R148" s="82"/>
      <c r="S148" s="164" t="s">
        <v>202</v>
      </c>
      <c r="T148" s="82"/>
      <c r="U148" s="82"/>
      <c r="V148" s="82"/>
      <c r="W148" s="82"/>
      <c r="X148" s="164" t="s">
        <v>202</v>
      </c>
    </row>
    <row r="149" spans="1:24">
      <c r="A149" s="190">
        <v>2020</v>
      </c>
      <c r="B149" s="190">
        <v>8</v>
      </c>
      <c r="C149" s="75"/>
      <c r="D149" s="191">
        <v>44051</v>
      </c>
      <c r="E149" s="190" t="s">
        <v>139</v>
      </c>
      <c r="F149" s="75"/>
      <c r="G149" s="75"/>
      <c r="H149" s="75"/>
      <c r="I149" s="75"/>
      <c r="J149" s="75"/>
      <c r="K149" s="75"/>
      <c r="L149" s="75"/>
      <c r="M149" s="75"/>
      <c r="N149" s="211"/>
      <c r="O149" s="75"/>
      <c r="P149" s="75"/>
      <c r="Q149" s="75"/>
      <c r="R149" s="75"/>
      <c r="S149" s="75"/>
      <c r="T149" s="75"/>
      <c r="U149" s="75"/>
      <c r="V149" s="75"/>
      <c r="W149" s="75"/>
      <c r="X149" s="75"/>
    </row>
    <row r="150" spans="1:24">
      <c r="A150" s="190">
        <v>2020</v>
      </c>
      <c r="B150" s="190">
        <v>8</v>
      </c>
      <c r="C150" s="75"/>
      <c r="D150" s="191">
        <v>44052</v>
      </c>
      <c r="E150" s="190" t="s">
        <v>82</v>
      </c>
      <c r="F150" s="75"/>
      <c r="G150" s="75"/>
      <c r="H150" s="75"/>
      <c r="I150" s="75"/>
      <c r="J150" s="75"/>
      <c r="K150" s="75"/>
      <c r="L150" s="75"/>
      <c r="M150" s="75"/>
      <c r="N150" s="211"/>
      <c r="O150" s="75"/>
      <c r="P150" s="75"/>
      <c r="Q150" s="75"/>
      <c r="R150" s="75"/>
      <c r="S150" s="75"/>
      <c r="T150" s="75"/>
      <c r="U150" s="75"/>
      <c r="V150" s="75"/>
      <c r="W150" s="75"/>
      <c r="X150" s="75"/>
    </row>
    <row r="151" spans="1:24">
      <c r="A151" s="195">
        <v>2020</v>
      </c>
      <c r="B151" s="195">
        <v>8</v>
      </c>
      <c r="C151" s="82"/>
      <c r="D151" s="138">
        <v>44053</v>
      </c>
      <c r="E151" s="195" t="s">
        <v>141</v>
      </c>
      <c r="F151" s="82"/>
      <c r="G151" s="82"/>
      <c r="H151" s="82"/>
      <c r="I151" s="82"/>
      <c r="J151" s="82"/>
      <c r="K151" s="82"/>
      <c r="L151" s="82"/>
      <c r="M151" s="82"/>
      <c r="N151" s="141"/>
      <c r="O151" s="82"/>
      <c r="P151" s="139" t="s">
        <v>202</v>
      </c>
      <c r="Q151" s="82"/>
      <c r="R151" s="82"/>
      <c r="S151" s="164" t="s">
        <v>202</v>
      </c>
      <c r="T151" s="82"/>
      <c r="U151" s="82"/>
      <c r="V151" s="82"/>
      <c r="W151" s="82"/>
      <c r="X151" s="164" t="s">
        <v>202</v>
      </c>
    </row>
    <row r="152" spans="1:24">
      <c r="A152" s="195">
        <v>2020</v>
      </c>
      <c r="B152" s="195">
        <v>8</v>
      </c>
      <c r="C152" s="82"/>
      <c r="D152" s="138">
        <v>44054</v>
      </c>
      <c r="E152" s="195" t="s">
        <v>142</v>
      </c>
      <c r="F152" s="82"/>
      <c r="G152" s="82"/>
      <c r="H152" s="82"/>
      <c r="I152" s="82"/>
      <c r="J152" s="82"/>
      <c r="K152" s="82"/>
      <c r="L152" s="82"/>
      <c r="M152" s="82"/>
      <c r="N152" s="174"/>
      <c r="O152" s="82"/>
      <c r="P152" s="139" t="s">
        <v>202</v>
      </c>
      <c r="Q152" s="82"/>
      <c r="R152" s="82"/>
      <c r="S152" s="164" t="s">
        <v>202</v>
      </c>
      <c r="T152" s="82"/>
      <c r="U152" s="82"/>
      <c r="V152" s="82"/>
      <c r="W152" s="82"/>
      <c r="X152" s="153" t="s">
        <v>206</v>
      </c>
    </row>
    <row r="153" spans="1:24">
      <c r="A153" s="195">
        <v>2020</v>
      </c>
      <c r="B153" s="195">
        <v>8</v>
      </c>
      <c r="C153" s="82"/>
      <c r="D153" s="138">
        <v>44055</v>
      </c>
      <c r="E153" s="137" t="s">
        <v>143</v>
      </c>
      <c r="F153" s="82"/>
      <c r="G153" s="82"/>
      <c r="H153" s="82"/>
      <c r="I153" s="82"/>
      <c r="J153" s="82"/>
      <c r="K153" s="82"/>
      <c r="L153" s="82"/>
      <c r="M153" s="82"/>
      <c r="N153" s="174"/>
      <c r="O153" s="82"/>
      <c r="P153" s="139" t="s">
        <v>202</v>
      </c>
      <c r="Q153" s="82"/>
      <c r="R153" s="82"/>
      <c r="S153" s="164" t="s">
        <v>202</v>
      </c>
      <c r="T153" s="82"/>
      <c r="U153" s="82"/>
      <c r="V153" s="82"/>
      <c r="W153" s="82"/>
      <c r="X153" s="153" t="s">
        <v>206</v>
      </c>
    </row>
    <row r="154" spans="1:24">
      <c r="A154" s="195">
        <v>2020</v>
      </c>
      <c r="B154" s="195">
        <v>8</v>
      </c>
      <c r="C154" s="82"/>
      <c r="D154" s="138">
        <v>44056</v>
      </c>
      <c r="E154" s="137" t="s">
        <v>144</v>
      </c>
      <c r="F154" s="82"/>
      <c r="G154" s="82"/>
      <c r="H154" s="82"/>
      <c r="I154" s="82"/>
      <c r="J154" s="82"/>
      <c r="K154" s="82"/>
      <c r="L154" s="82"/>
      <c r="M154" s="82"/>
      <c r="N154" s="174"/>
      <c r="O154" s="82"/>
      <c r="P154" s="139" t="s">
        <v>202</v>
      </c>
      <c r="Q154" s="82"/>
      <c r="R154" s="82"/>
      <c r="S154" s="164" t="s">
        <v>202</v>
      </c>
      <c r="T154" s="82"/>
      <c r="U154" s="82"/>
      <c r="V154" s="82"/>
      <c r="W154" s="82"/>
      <c r="X154" s="164" t="s">
        <v>202</v>
      </c>
    </row>
    <row r="155" spans="1:24">
      <c r="A155" s="195">
        <v>2020</v>
      </c>
      <c r="B155" s="195">
        <v>8</v>
      </c>
      <c r="C155" s="82"/>
      <c r="D155" s="138">
        <v>44057</v>
      </c>
      <c r="E155" s="137" t="s">
        <v>145</v>
      </c>
      <c r="F155" s="82"/>
      <c r="G155" s="82"/>
      <c r="H155" s="82"/>
      <c r="I155" s="82"/>
      <c r="J155" s="82"/>
      <c r="K155" s="82"/>
      <c r="L155" s="82"/>
      <c r="M155" s="82"/>
      <c r="N155" s="174"/>
      <c r="O155" s="82"/>
      <c r="P155" s="164" t="s">
        <v>202</v>
      </c>
      <c r="Q155" s="82"/>
      <c r="R155" s="82"/>
      <c r="S155" s="164" t="s">
        <v>202</v>
      </c>
      <c r="T155" s="82"/>
      <c r="U155" s="82"/>
      <c r="V155" s="82"/>
      <c r="W155" s="82"/>
      <c r="X155" s="164" t="s">
        <v>202</v>
      </c>
    </row>
    <row r="156" spans="1:24">
      <c r="A156" s="190">
        <v>2020</v>
      </c>
      <c r="B156" s="190">
        <v>8</v>
      </c>
      <c r="C156" s="75"/>
      <c r="D156" s="191">
        <v>44058</v>
      </c>
      <c r="E156" s="190" t="s">
        <v>139</v>
      </c>
      <c r="F156" s="75"/>
      <c r="G156" s="75"/>
      <c r="H156" s="75"/>
      <c r="I156" s="75"/>
      <c r="J156" s="75"/>
      <c r="K156" s="75"/>
      <c r="L156" s="75"/>
      <c r="M156" s="75"/>
      <c r="N156" s="221"/>
      <c r="O156" s="75"/>
      <c r="P156" s="75"/>
      <c r="Q156" s="75"/>
      <c r="R156" s="75"/>
      <c r="S156" s="75"/>
      <c r="T156" s="75"/>
      <c r="U156" s="75"/>
      <c r="V156" s="75"/>
      <c r="W156" s="75"/>
      <c r="X156" s="75"/>
    </row>
    <row r="157" spans="1:24">
      <c r="A157" s="190">
        <v>2020</v>
      </c>
      <c r="B157" s="190">
        <v>8</v>
      </c>
      <c r="C157" s="75"/>
      <c r="D157" s="191">
        <v>44059</v>
      </c>
      <c r="E157" s="190" t="s">
        <v>82</v>
      </c>
      <c r="F157" s="75"/>
      <c r="G157" s="75"/>
      <c r="H157" s="75"/>
      <c r="I157" s="75"/>
      <c r="J157" s="75"/>
      <c r="K157" s="75"/>
      <c r="L157" s="75"/>
      <c r="M157" s="75"/>
      <c r="N157" s="211"/>
      <c r="O157" s="75"/>
      <c r="P157" s="75"/>
      <c r="Q157" s="75"/>
      <c r="R157" s="75"/>
      <c r="S157" s="75"/>
      <c r="T157" s="75"/>
      <c r="U157" s="75"/>
      <c r="V157" s="75"/>
      <c r="W157" s="75"/>
      <c r="X157" s="75"/>
    </row>
    <row r="158" spans="1:24">
      <c r="A158" s="195">
        <v>2020</v>
      </c>
      <c r="B158" s="195">
        <v>8</v>
      </c>
      <c r="C158" s="82"/>
      <c r="D158" s="138">
        <v>44060</v>
      </c>
      <c r="E158" s="195" t="s">
        <v>141</v>
      </c>
      <c r="F158" s="82"/>
      <c r="G158" s="82"/>
      <c r="H158" s="82"/>
      <c r="I158" s="82"/>
      <c r="J158" s="82"/>
      <c r="K158" s="82"/>
      <c r="L158" s="82"/>
      <c r="M158" s="82"/>
      <c r="N158" s="141"/>
      <c r="O158" s="82"/>
      <c r="P158" s="139" t="s">
        <v>202</v>
      </c>
      <c r="Q158" s="82"/>
      <c r="R158" s="82"/>
      <c r="S158" s="164" t="s">
        <v>202</v>
      </c>
      <c r="T158" s="82"/>
      <c r="U158" s="82"/>
      <c r="V158" s="82"/>
      <c r="W158" s="82"/>
      <c r="X158" s="164" t="s">
        <v>202</v>
      </c>
    </row>
    <row r="159" spans="1:24">
      <c r="A159" s="195">
        <v>2020</v>
      </c>
      <c r="B159" s="195">
        <v>8</v>
      </c>
      <c r="C159" s="82"/>
      <c r="D159" s="138">
        <v>44061</v>
      </c>
      <c r="E159" s="195" t="s">
        <v>142</v>
      </c>
      <c r="F159" s="82"/>
      <c r="G159" s="82"/>
      <c r="H159" s="82"/>
      <c r="I159" s="82"/>
      <c r="J159" s="82"/>
      <c r="K159" s="82"/>
      <c r="L159" s="82"/>
      <c r="M159" s="82"/>
      <c r="N159" s="174"/>
      <c r="O159" s="82"/>
      <c r="P159" s="139" t="s">
        <v>202</v>
      </c>
      <c r="Q159" s="82"/>
      <c r="R159" s="82"/>
      <c r="S159" s="164" t="s">
        <v>202</v>
      </c>
      <c r="T159" s="82"/>
      <c r="U159" s="82"/>
      <c r="V159" s="82"/>
      <c r="W159" s="82"/>
      <c r="X159" s="164" t="s">
        <v>202</v>
      </c>
    </row>
    <row r="160" spans="1:24">
      <c r="A160" s="195">
        <v>2020</v>
      </c>
      <c r="B160" s="195">
        <v>8</v>
      </c>
      <c r="C160" s="82"/>
      <c r="D160" s="138">
        <v>44062</v>
      </c>
      <c r="E160" s="137" t="s">
        <v>143</v>
      </c>
      <c r="F160" s="82"/>
      <c r="G160" s="82"/>
      <c r="H160" s="82"/>
      <c r="I160" s="82"/>
      <c r="J160" s="82"/>
      <c r="K160" s="82"/>
      <c r="L160" s="82"/>
      <c r="M160" s="82"/>
      <c r="N160" s="174"/>
      <c r="O160" s="82"/>
      <c r="P160" s="139" t="s">
        <v>202</v>
      </c>
      <c r="Q160" s="82"/>
      <c r="R160" s="82"/>
      <c r="S160" s="164" t="s">
        <v>202</v>
      </c>
      <c r="T160" s="82"/>
      <c r="U160" s="82"/>
      <c r="V160" s="82"/>
      <c r="W160" s="82"/>
      <c r="X160" s="164" t="s">
        <v>202</v>
      </c>
    </row>
    <row r="161" spans="1:24">
      <c r="A161" s="195">
        <v>2020</v>
      </c>
      <c r="B161" s="195">
        <v>8</v>
      </c>
      <c r="C161" s="82"/>
      <c r="D161" s="138">
        <v>44063</v>
      </c>
      <c r="E161" s="137" t="s">
        <v>144</v>
      </c>
      <c r="F161" s="82"/>
      <c r="G161" s="82"/>
      <c r="H161" s="82"/>
      <c r="I161" s="82"/>
      <c r="J161" s="82"/>
      <c r="K161" s="82"/>
      <c r="L161" s="82"/>
      <c r="M161" s="82"/>
      <c r="N161" s="174"/>
      <c r="O161" s="82"/>
      <c r="P161" s="139" t="s">
        <v>202</v>
      </c>
      <c r="Q161" s="82"/>
      <c r="R161" s="82"/>
      <c r="S161" s="164" t="s">
        <v>202</v>
      </c>
      <c r="T161" s="82"/>
      <c r="U161" s="82"/>
      <c r="V161" s="82"/>
      <c r="W161" s="82"/>
      <c r="X161" s="164" t="s">
        <v>202</v>
      </c>
    </row>
    <row r="162" spans="1:24">
      <c r="A162" s="195">
        <v>2020</v>
      </c>
      <c r="B162" s="195">
        <v>8</v>
      </c>
      <c r="C162" s="82"/>
      <c r="D162" s="138">
        <v>44064</v>
      </c>
      <c r="E162" s="137" t="s">
        <v>145</v>
      </c>
      <c r="F162" s="82"/>
      <c r="G162" s="82"/>
      <c r="H162" s="82"/>
      <c r="I162" s="82"/>
      <c r="J162" s="82"/>
      <c r="K162" s="82"/>
      <c r="L162" s="82"/>
      <c r="M162" s="82"/>
      <c r="N162" s="174"/>
      <c r="O162" s="82"/>
      <c r="P162" s="164" t="s">
        <v>202</v>
      </c>
      <c r="Q162" s="82"/>
      <c r="R162" s="82"/>
      <c r="S162" s="82"/>
      <c r="T162" s="82"/>
      <c r="U162" s="82"/>
      <c r="V162" s="82"/>
      <c r="W162" s="82"/>
      <c r="X162" s="164" t="s">
        <v>202</v>
      </c>
    </row>
    <row r="163" spans="1:24">
      <c r="A163" s="190">
        <v>2020</v>
      </c>
      <c r="B163" s="190">
        <v>8</v>
      </c>
      <c r="C163" s="75"/>
      <c r="D163" s="191">
        <v>44065</v>
      </c>
      <c r="E163" s="190" t="s">
        <v>139</v>
      </c>
      <c r="F163" s="75"/>
      <c r="G163" s="75"/>
      <c r="H163" s="75"/>
      <c r="I163" s="75"/>
      <c r="J163" s="75"/>
      <c r="K163" s="75"/>
      <c r="L163" s="75"/>
      <c r="M163" s="75"/>
      <c r="N163" s="211"/>
      <c r="O163" s="75"/>
      <c r="P163" s="75"/>
      <c r="Q163" s="75"/>
      <c r="R163" s="75"/>
      <c r="S163" s="75"/>
      <c r="T163" s="75"/>
      <c r="U163" s="75"/>
      <c r="V163" s="75"/>
      <c r="W163" s="75"/>
      <c r="X163" s="75"/>
    </row>
    <row r="164" spans="1:24">
      <c r="A164" s="190">
        <v>2020</v>
      </c>
      <c r="B164" s="190">
        <v>8</v>
      </c>
      <c r="C164" s="75"/>
      <c r="D164" s="191">
        <v>44066</v>
      </c>
      <c r="E164" s="190" t="s">
        <v>82</v>
      </c>
      <c r="F164" s="75"/>
      <c r="G164" s="75"/>
      <c r="H164" s="75"/>
      <c r="I164" s="75"/>
      <c r="J164" s="75"/>
      <c r="K164" s="75"/>
      <c r="L164" s="75"/>
      <c r="M164" s="75"/>
      <c r="N164" s="211"/>
      <c r="O164" s="75"/>
      <c r="P164" s="75"/>
      <c r="Q164" s="75"/>
      <c r="R164" s="75"/>
      <c r="S164" s="75"/>
      <c r="T164" s="75"/>
      <c r="U164" s="75"/>
      <c r="V164" s="75"/>
      <c r="W164" s="75"/>
      <c r="X164" s="75"/>
    </row>
    <row r="165" spans="1:24">
      <c r="A165" s="195">
        <v>2020</v>
      </c>
      <c r="B165" s="195">
        <v>8</v>
      </c>
      <c r="C165" s="82"/>
      <c r="D165" s="138">
        <v>44067</v>
      </c>
      <c r="E165" s="195" t="s">
        <v>141</v>
      </c>
      <c r="F165" s="82"/>
      <c r="G165" s="82"/>
      <c r="H165" s="82"/>
      <c r="I165" s="82"/>
      <c r="J165" s="82"/>
      <c r="K165" s="82"/>
      <c r="L165" s="82"/>
      <c r="M165" s="82"/>
      <c r="N165" s="141"/>
      <c r="O165" s="82"/>
      <c r="P165" s="139" t="s">
        <v>202</v>
      </c>
      <c r="Q165" s="82"/>
      <c r="R165" s="82"/>
      <c r="S165" s="82"/>
      <c r="T165" s="82"/>
      <c r="U165" s="82"/>
      <c r="V165" s="82"/>
      <c r="W165" s="82"/>
      <c r="X165" s="82"/>
    </row>
    <row r="166" spans="1:24">
      <c r="A166" s="195">
        <v>2020</v>
      </c>
      <c r="B166" s="195">
        <v>8</v>
      </c>
      <c r="C166" s="82"/>
      <c r="D166" s="138">
        <v>44068</v>
      </c>
      <c r="E166" s="195" t="s">
        <v>142</v>
      </c>
      <c r="F166" s="82"/>
      <c r="G166" s="82"/>
      <c r="H166" s="82"/>
      <c r="I166" s="82"/>
      <c r="J166" s="82"/>
      <c r="K166" s="82"/>
      <c r="L166" s="82"/>
      <c r="M166" s="82"/>
      <c r="N166" s="174"/>
      <c r="O166" s="82"/>
      <c r="P166" s="139" t="s">
        <v>202</v>
      </c>
      <c r="Q166" s="82"/>
      <c r="R166" s="82"/>
      <c r="S166" s="82"/>
      <c r="T166" s="82"/>
      <c r="U166" s="82"/>
      <c r="V166" s="82"/>
      <c r="W166" s="82"/>
      <c r="X166" s="82"/>
    </row>
    <row r="167" spans="1:24">
      <c r="A167" s="195">
        <v>2020</v>
      </c>
      <c r="B167" s="195">
        <v>8</v>
      </c>
      <c r="C167" s="82"/>
      <c r="D167" s="138">
        <v>44069</v>
      </c>
      <c r="E167" s="137" t="s">
        <v>143</v>
      </c>
      <c r="F167" s="82"/>
      <c r="G167" s="82"/>
      <c r="H167" s="82"/>
      <c r="I167" s="82"/>
      <c r="J167" s="82"/>
      <c r="K167" s="82"/>
      <c r="L167" s="82"/>
      <c r="M167" s="82"/>
      <c r="N167" s="174"/>
      <c r="O167" s="82"/>
      <c r="P167" s="139" t="s">
        <v>202</v>
      </c>
      <c r="Q167" s="82"/>
      <c r="R167" s="82"/>
      <c r="S167" s="82"/>
      <c r="T167" s="82"/>
      <c r="U167" s="82"/>
      <c r="V167" s="82"/>
      <c r="W167" s="82"/>
      <c r="X167" s="82"/>
    </row>
    <row r="168" spans="1:24">
      <c r="A168" s="195">
        <v>2020</v>
      </c>
      <c r="B168" s="195">
        <v>8</v>
      </c>
      <c r="C168" s="82"/>
      <c r="D168" s="138">
        <v>44070</v>
      </c>
      <c r="E168" s="137" t="s">
        <v>144</v>
      </c>
      <c r="F168" s="82"/>
      <c r="G168" s="82"/>
      <c r="H168" s="82"/>
      <c r="I168" s="82"/>
      <c r="J168" s="82"/>
      <c r="K168" s="82"/>
      <c r="L168" s="82"/>
      <c r="M168" s="82"/>
      <c r="N168" s="174"/>
      <c r="O168" s="82"/>
      <c r="P168" s="139" t="s">
        <v>202</v>
      </c>
      <c r="Q168" s="82"/>
      <c r="R168" s="82"/>
      <c r="S168" s="82"/>
      <c r="T168" s="82"/>
      <c r="U168" s="82"/>
      <c r="V168" s="82"/>
      <c r="W168" s="82"/>
      <c r="X168" s="82"/>
    </row>
    <row r="169" spans="1:24">
      <c r="A169" s="195">
        <v>2020</v>
      </c>
      <c r="B169" s="195">
        <v>8</v>
      </c>
      <c r="C169" s="82"/>
      <c r="D169" s="138">
        <v>44071</v>
      </c>
      <c r="E169" s="137" t="s">
        <v>145</v>
      </c>
      <c r="F169" s="82"/>
      <c r="G169" s="82"/>
      <c r="H169" s="82"/>
      <c r="I169" s="82"/>
      <c r="J169" s="82"/>
      <c r="K169" s="82"/>
      <c r="L169" s="82"/>
      <c r="M169" s="82"/>
      <c r="N169" s="174"/>
      <c r="O169" s="82"/>
      <c r="P169" s="164" t="s">
        <v>202</v>
      </c>
      <c r="Q169" s="82"/>
      <c r="R169" s="82"/>
      <c r="S169" s="82"/>
      <c r="T169" s="82"/>
      <c r="U169" s="82"/>
      <c r="V169" s="82"/>
      <c r="W169" s="82"/>
      <c r="X169" s="82"/>
    </row>
    <row r="170" spans="1:24">
      <c r="A170" s="190">
        <v>2020</v>
      </c>
      <c r="B170" s="190">
        <v>8</v>
      </c>
      <c r="C170" s="75"/>
      <c r="D170" s="191">
        <v>44072</v>
      </c>
      <c r="E170" s="190" t="s">
        <v>139</v>
      </c>
      <c r="F170" s="75"/>
      <c r="G170" s="75"/>
      <c r="H170" s="75"/>
      <c r="I170" s="75"/>
      <c r="J170" s="75"/>
      <c r="K170" s="75"/>
      <c r="L170" s="75"/>
      <c r="M170" s="75"/>
      <c r="N170" s="221"/>
      <c r="O170" s="75"/>
      <c r="P170" s="75"/>
      <c r="Q170" s="75"/>
      <c r="R170" s="75"/>
      <c r="S170" s="75"/>
      <c r="T170" s="75"/>
      <c r="U170" s="75"/>
      <c r="V170" s="75"/>
      <c r="W170" s="75"/>
      <c r="X170" s="75"/>
    </row>
    <row r="171" spans="1:24">
      <c r="A171" s="190">
        <v>2020</v>
      </c>
      <c r="B171" s="190">
        <v>8</v>
      </c>
      <c r="C171" s="75"/>
      <c r="D171" s="191">
        <v>44073</v>
      </c>
      <c r="E171" s="190" t="s">
        <v>82</v>
      </c>
      <c r="F171" s="75"/>
      <c r="G171" s="75"/>
      <c r="H171" s="75"/>
      <c r="I171" s="75"/>
      <c r="J171" s="75"/>
      <c r="K171" s="75"/>
      <c r="L171" s="75"/>
      <c r="M171" s="75"/>
      <c r="N171" s="211"/>
      <c r="O171" s="75"/>
      <c r="P171" s="75"/>
      <c r="Q171" s="75"/>
      <c r="R171" s="75"/>
      <c r="S171" s="75"/>
      <c r="T171" s="75"/>
      <c r="U171" s="75"/>
      <c r="V171" s="75"/>
      <c r="W171" s="75"/>
      <c r="X171" s="75"/>
    </row>
    <row r="172" spans="1:24">
      <c r="A172" s="195">
        <v>2020</v>
      </c>
      <c r="B172" s="195">
        <v>8</v>
      </c>
      <c r="C172" s="82"/>
      <c r="D172" s="138">
        <v>44074</v>
      </c>
      <c r="E172" s="195" t="s">
        <v>141</v>
      </c>
      <c r="F172" s="82"/>
      <c r="G172" s="82"/>
      <c r="H172" s="82"/>
      <c r="I172" s="82"/>
      <c r="J172" s="82"/>
      <c r="K172" s="82"/>
      <c r="L172" s="82"/>
      <c r="M172" s="82"/>
      <c r="N172" s="141"/>
      <c r="O172" s="82"/>
      <c r="P172" s="139" t="s">
        <v>202</v>
      </c>
      <c r="Q172" s="82"/>
      <c r="R172" s="82"/>
      <c r="S172" s="82"/>
      <c r="T172" s="82"/>
      <c r="U172" s="82"/>
      <c r="V172" s="82"/>
      <c r="W172" s="82"/>
      <c r="X172" s="82"/>
    </row>
    <row r="173" spans="1:24">
      <c r="A173" s="195">
        <v>2020</v>
      </c>
      <c r="B173" s="195">
        <v>9</v>
      </c>
      <c r="C173" s="82"/>
      <c r="D173" s="138">
        <v>44075</v>
      </c>
      <c r="E173" s="195" t="s">
        <v>142</v>
      </c>
      <c r="F173" s="82"/>
      <c r="G173" s="82"/>
      <c r="H173" s="82"/>
      <c r="I173" s="82"/>
      <c r="J173" s="82"/>
      <c r="K173" s="82"/>
      <c r="L173" s="82"/>
      <c r="M173" s="82"/>
      <c r="N173" s="174"/>
      <c r="O173" s="82"/>
      <c r="P173" s="139" t="s">
        <v>202</v>
      </c>
      <c r="Q173" s="82"/>
      <c r="R173" s="82"/>
      <c r="S173" s="82"/>
      <c r="T173" s="82"/>
      <c r="U173" s="82"/>
      <c r="V173" s="82"/>
      <c r="W173" s="82"/>
      <c r="X173" s="82"/>
    </row>
    <row r="174" spans="1:24">
      <c r="A174" s="195">
        <v>2020</v>
      </c>
      <c r="B174" s="195">
        <v>9</v>
      </c>
      <c r="C174" s="82"/>
      <c r="D174" s="138">
        <v>44076</v>
      </c>
      <c r="E174" s="137" t="s">
        <v>143</v>
      </c>
      <c r="F174" s="82"/>
      <c r="G174" s="82"/>
      <c r="H174" s="82"/>
      <c r="I174" s="82"/>
      <c r="J174" s="82"/>
      <c r="K174" s="82"/>
      <c r="L174" s="82"/>
      <c r="M174" s="82"/>
      <c r="N174" s="174"/>
      <c r="O174" s="82"/>
      <c r="P174" s="139" t="s">
        <v>202</v>
      </c>
      <c r="Q174" s="82"/>
      <c r="R174" s="82"/>
      <c r="S174" s="82"/>
      <c r="T174" s="82"/>
      <c r="U174" s="82"/>
      <c r="V174" s="82"/>
      <c r="W174" s="82"/>
      <c r="X174" s="82"/>
    </row>
    <row r="175" spans="1:24">
      <c r="A175" s="195">
        <v>2020</v>
      </c>
      <c r="B175" s="195">
        <v>9</v>
      </c>
      <c r="C175" s="82"/>
      <c r="D175" s="138">
        <v>44077</v>
      </c>
      <c r="E175" s="137" t="s">
        <v>144</v>
      </c>
      <c r="F175" s="82"/>
      <c r="G175" s="82"/>
      <c r="H175" s="82"/>
      <c r="I175" s="82"/>
      <c r="J175" s="82"/>
      <c r="K175" s="82"/>
      <c r="L175" s="82"/>
      <c r="M175" s="82"/>
      <c r="N175" s="174"/>
      <c r="O175" s="82"/>
      <c r="P175" s="139" t="s">
        <v>202</v>
      </c>
      <c r="Q175" s="82"/>
      <c r="R175" s="82"/>
      <c r="S175" s="82"/>
      <c r="T175" s="82"/>
      <c r="U175" s="82"/>
      <c r="V175" s="82"/>
      <c r="W175" s="82"/>
      <c r="X175" s="82"/>
    </row>
    <row r="176" spans="1:24">
      <c r="A176" s="195">
        <v>2020</v>
      </c>
      <c r="B176" s="195">
        <v>9</v>
      </c>
      <c r="C176" s="82"/>
      <c r="D176" s="138">
        <v>44078</v>
      </c>
      <c r="E176" s="137" t="s">
        <v>145</v>
      </c>
      <c r="F176" s="82"/>
      <c r="G176" s="82"/>
      <c r="H176" s="82"/>
      <c r="I176" s="82"/>
      <c r="J176" s="82"/>
      <c r="K176" s="82"/>
      <c r="L176" s="82"/>
      <c r="M176" s="82"/>
      <c r="N176" s="174"/>
      <c r="O176" s="82"/>
      <c r="P176" s="164" t="s">
        <v>202</v>
      </c>
      <c r="Q176" s="82"/>
      <c r="R176" s="82"/>
      <c r="S176" s="82"/>
      <c r="T176" s="82"/>
      <c r="U176" s="82"/>
      <c r="V176" s="82"/>
      <c r="W176" s="82"/>
      <c r="X176" s="82"/>
    </row>
    <row r="177" spans="1:24">
      <c r="A177" s="190">
        <v>2020</v>
      </c>
      <c r="B177" s="190">
        <v>9</v>
      </c>
      <c r="C177" s="75"/>
      <c r="D177" s="191">
        <v>44079</v>
      </c>
      <c r="E177" s="190" t="s">
        <v>139</v>
      </c>
      <c r="F177" s="75"/>
      <c r="G177" s="75"/>
      <c r="H177" s="75"/>
      <c r="I177" s="75"/>
      <c r="J177" s="75"/>
      <c r="K177" s="75"/>
      <c r="L177" s="75"/>
      <c r="M177" s="75"/>
      <c r="N177" s="211"/>
      <c r="O177" s="75"/>
      <c r="P177" s="75"/>
      <c r="Q177" s="75"/>
      <c r="R177" s="75"/>
      <c r="S177" s="75"/>
      <c r="T177" s="75"/>
      <c r="U177" s="75"/>
      <c r="V177" s="75"/>
      <c r="W177" s="75"/>
      <c r="X177" s="75"/>
    </row>
    <row r="178" spans="1:24">
      <c r="A178" s="190">
        <v>2020</v>
      </c>
      <c r="B178" s="190">
        <v>9</v>
      </c>
      <c r="C178" s="75"/>
      <c r="D178" s="191">
        <v>44080</v>
      </c>
      <c r="E178" s="190" t="s">
        <v>82</v>
      </c>
      <c r="F178" s="75"/>
      <c r="G178" s="75"/>
      <c r="H178" s="75"/>
      <c r="I178" s="75"/>
      <c r="J178" s="75"/>
      <c r="K178" s="75"/>
      <c r="L178" s="75"/>
      <c r="M178" s="75"/>
      <c r="N178" s="211"/>
      <c r="O178" s="75"/>
      <c r="P178" s="75"/>
      <c r="Q178" s="75"/>
      <c r="R178" s="75"/>
      <c r="S178" s="75"/>
      <c r="T178" s="75"/>
      <c r="U178" s="75"/>
      <c r="V178" s="75"/>
      <c r="W178" s="75"/>
      <c r="X178" s="75"/>
    </row>
    <row r="179" spans="1:24">
      <c r="A179" s="195">
        <v>2020</v>
      </c>
      <c r="B179" s="195">
        <v>9</v>
      </c>
      <c r="C179" s="82"/>
      <c r="D179" s="138">
        <v>44081</v>
      </c>
      <c r="E179" s="195" t="s">
        <v>141</v>
      </c>
      <c r="F179" s="82"/>
      <c r="G179" s="82"/>
      <c r="H179" s="82"/>
      <c r="I179" s="82"/>
      <c r="J179" s="82"/>
      <c r="K179" s="82"/>
      <c r="L179" s="82"/>
      <c r="M179" s="82"/>
      <c r="N179" s="141"/>
      <c r="O179" s="82"/>
      <c r="P179" s="139" t="s">
        <v>202</v>
      </c>
      <c r="Q179" s="82"/>
      <c r="R179" s="82"/>
      <c r="S179" s="82"/>
      <c r="T179" s="82"/>
      <c r="U179" s="82"/>
      <c r="V179" s="82"/>
      <c r="W179" s="82"/>
      <c r="X179" s="82"/>
    </row>
    <row r="180" spans="1:24">
      <c r="A180" s="195">
        <v>2020</v>
      </c>
      <c r="B180" s="195">
        <v>9</v>
      </c>
      <c r="C180" s="82"/>
      <c r="D180" s="138">
        <v>44082</v>
      </c>
      <c r="E180" s="195" t="s">
        <v>142</v>
      </c>
      <c r="F180" s="82"/>
      <c r="G180" s="82"/>
      <c r="H180" s="82"/>
      <c r="I180" s="82"/>
      <c r="J180" s="82"/>
      <c r="K180" s="82"/>
      <c r="L180" s="82"/>
      <c r="M180" s="82"/>
      <c r="N180" s="174"/>
      <c r="O180" s="82"/>
      <c r="P180" s="139" t="s">
        <v>202</v>
      </c>
      <c r="Q180" s="82"/>
      <c r="R180" s="82"/>
      <c r="S180" s="82"/>
      <c r="T180" s="82"/>
      <c r="U180" s="82"/>
      <c r="V180" s="82"/>
      <c r="W180" s="82"/>
      <c r="X180" s="82"/>
    </row>
    <row r="181" spans="1:24">
      <c r="A181" s="195">
        <v>2020</v>
      </c>
      <c r="B181" s="195">
        <v>9</v>
      </c>
      <c r="C181" s="82"/>
      <c r="D181" s="138">
        <v>44083</v>
      </c>
      <c r="E181" s="137" t="s">
        <v>143</v>
      </c>
      <c r="F181" s="82"/>
      <c r="G181" s="82"/>
      <c r="H181" s="82"/>
      <c r="I181" s="82"/>
      <c r="J181" s="82"/>
      <c r="K181" s="82"/>
      <c r="L181" s="82"/>
      <c r="M181" s="82"/>
      <c r="N181" s="174"/>
      <c r="O181" s="82"/>
      <c r="P181" s="139" t="s">
        <v>202</v>
      </c>
      <c r="Q181" s="82"/>
      <c r="R181" s="82"/>
      <c r="S181" s="82"/>
      <c r="T181" s="82"/>
      <c r="U181" s="82"/>
      <c r="V181" s="82"/>
      <c r="W181" s="82"/>
      <c r="X181" s="82"/>
    </row>
    <row r="182" spans="1:24">
      <c r="A182" s="195">
        <v>2020</v>
      </c>
      <c r="B182" s="195">
        <v>9</v>
      </c>
      <c r="C182" s="82"/>
      <c r="D182" s="138">
        <v>44084</v>
      </c>
      <c r="E182" s="137" t="s">
        <v>144</v>
      </c>
      <c r="F182" s="82"/>
      <c r="G182" s="82"/>
      <c r="H182" s="82"/>
      <c r="I182" s="82"/>
      <c r="J182" s="82"/>
      <c r="K182" s="82"/>
      <c r="L182" s="82"/>
      <c r="M182" s="82"/>
      <c r="N182" s="182"/>
      <c r="O182" s="82"/>
      <c r="P182" s="139" t="s">
        <v>202</v>
      </c>
      <c r="Q182" s="82"/>
      <c r="R182" s="82"/>
      <c r="S182" s="82"/>
      <c r="T182" s="82"/>
      <c r="U182" s="82"/>
      <c r="V182" s="82"/>
      <c r="W182" s="82"/>
      <c r="X182" s="82"/>
    </row>
    <row r="183" spans="1:24">
      <c r="A183" s="195">
        <v>2020</v>
      </c>
      <c r="B183" s="195">
        <v>9</v>
      </c>
      <c r="C183" s="82"/>
      <c r="D183" s="138">
        <v>44085</v>
      </c>
      <c r="E183" s="137" t="s">
        <v>145</v>
      </c>
      <c r="F183" s="82"/>
      <c r="G183" s="82"/>
      <c r="H183" s="82"/>
      <c r="I183" s="82"/>
      <c r="J183" s="82"/>
      <c r="K183" s="82"/>
      <c r="L183" s="82"/>
      <c r="M183" s="82"/>
      <c r="N183" s="174"/>
      <c r="O183" s="82"/>
      <c r="P183" s="164" t="s">
        <v>202</v>
      </c>
      <c r="Q183" s="82"/>
      <c r="R183" s="82"/>
      <c r="S183" s="82"/>
      <c r="T183" s="82"/>
      <c r="U183" s="82"/>
      <c r="V183" s="82"/>
      <c r="W183" s="82"/>
      <c r="X183" s="82"/>
    </row>
    <row r="184" spans="1:24">
      <c r="A184" s="190">
        <v>2020</v>
      </c>
      <c r="B184" s="190">
        <v>9</v>
      </c>
      <c r="C184" s="75"/>
      <c r="D184" s="191">
        <v>44086</v>
      </c>
      <c r="E184" s="190" t="s">
        <v>139</v>
      </c>
      <c r="F184" s="75"/>
      <c r="G184" s="75"/>
      <c r="H184" s="75"/>
      <c r="I184" s="75"/>
      <c r="J184" s="75"/>
      <c r="K184" s="75"/>
      <c r="L184" s="75"/>
      <c r="M184" s="75"/>
      <c r="N184" s="211"/>
      <c r="O184" s="75"/>
      <c r="P184" s="75"/>
      <c r="Q184" s="75"/>
      <c r="R184" s="75"/>
      <c r="S184" s="75"/>
      <c r="T184" s="75"/>
      <c r="U184" s="75"/>
      <c r="V184" s="75"/>
      <c r="W184" s="75"/>
      <c r="X184" s="75"/>
    </row>
    <row r="185" spans="1:24">
      <c r="A185" s="190">
        <v>2020</v>
      </c>
      <c r="B185" s="190">
        <v>9</v>
      </c>
      <c r="C185" s="75"/>
      <c r="D185" s="191">
        <v>44087</v>
      </c>
      <c r="E185" s="190" t="s">
        <v>82</v>
      </c>
      <c r="F185" s="75"/>
      <c r="G185" s="75"/>
      <c r="H185" s="75"/>
      <c r="I185" s="75"/>
      <c r="J185" s="75"/>
      <c r="K185" s="75"/>
      <c r="L185" s="75"/>
      <c r="M185" s="75"/>
      <c r="N185" s="221"/>
      <c r="O185" s="75"/>
      <c r="P185" s="75"/>
      <c r="Q185" s="75"/>
      <c r="R185" s="75"/>
      <c r="S185" s="75"/>
      <c r="T185" s="75"/>
      <c r="U185" s="75"/>
      <c r="V185" s="75"/>
      <c r="W185" s="75"/>
      <c r="X185" s="75"/>
    </row>
    <row r="186" spans="1:24">
      <c r="A186" s="195">
        <v>2020</v>
      </c>
      <c r="B186" s="195">
        <v>9</v>
      </c>
      <c r="C186" s="82"/>
      <c r="D186" s="138">
        <v>44088</v>
      </c>
      <c r="E186" s="195" t="s">
        <v>141</v>
      </c>
      <c r="F186" s="82"/>
      <c r="G186" s="82"/>
      <c r="H186" s="82"/>
      <c r="I186" s="82"/>
      <c r="J186" s="82"/>
      <c r="K186" s="82"/>
      <c r="L186" s="82"/>
      <c r="M186" s="82"/>
      <c r="N186" s="174"/>
      <c r="O186" s="82"/>
      <c r="P186" s="139" t="s">
        <v>202</v>
      </c>
      <c r="Q186" s="82"/>
      <c r="R186" s="82"/>
      <c r="S186" s="82"/>
      <c r="T186" s="82"/>
      <c r="U186" s="82"/>
      <c r="V186" s="82"/>
      <c r="W186" s="82"/>
      <c r="X186" s="82"/>
    </row>
    <row r="187" spans="1:24">
      <c r="A187" s="195">
        <v>2020</v>
      </c>
      <c r="B187" s="195">
        <v>9</v>
      </c>
      <c r="C187" s="82"/>
      <c r="D187" s="138">
        <v>44089</v>
      </c>
      <c r="E187" s="195" t="s">
        <v>142</v>
      </c>
      <c r="F187" s="82"/>
      <c r="G187" s="82"/>
      <c r="H187" s="82"/>
      <c r="I187" s="82"/>
      <c r="J187" s="82"/>
      <c r="K187" s="82"/>
      <c r="L187" s="82"/>
      <c r="M187" s="82"/>
      <c r="N187" s="141"/>
      <c r="O187" s="82"/>
      <c r="P187" s="139" t="s">
        <v>202</v>
      </c>
      <c r="Q187" s="82"/>
      <c r="R187" s="82"/>
      <c r="S187" s="82"/>
      <c r="T187" s="82"/>
      <c r="U187" s="82"/>
      <c r="V187" s="82"/>
      <c r="W187" s="82"/>
      <c r="X187" s="82"/>
    </row>
    <row r="188" spans="1:24">
      <c r="A188" s="195">
        <v>2020</v>
      </c>
      <c r="B188" s="195">
        <v>9</v>
      </c>
      <c r="C188" s="82"/>
      <c r="D188" s="138">
        <v>44090</v>
      </c>
      <c r="E188" s="137" t="s">
        <v>143</v>
      </c>
      <c r="F188" s="82"/>
      <c r="G188" s="82"/>
      <c r="H188" s="82"/>
      <c r="I188" s="82"/>
      <c r="J188" s="82"/>
      <c r="K188" s="82"/>
      <c r="L188" s="82"/>
      <c r="M188" s="82"/>
      <c r="N188" s="174"/>
      <c r="O188" s="82"/>
      <c r="P188" s="139" t="s">
        <v>202</v>
      </c>
      <c r="Q188" s="82"/>
      <c r="R188" s="82"/>
      <c r="S188" s="82"/>
      <c r="T188" s="82"/>
      <c r="U188" s="82"/>
      <c r="V188" s="82"/>
      <c r="W188" s="82"/>
      <c r="X188" s="82"/>
    </row>
    <row r="189" spans="1:24">
      <c r="A189" s="195">
        <v>2020</v>
      </c>
      <c r="B189" s="195">
        <v>9</v>
      </c>
      <c r="C189" s="82"/>
      <c r="D189" s="138">
        <v>44091</v>
      </c>
      <c r="E189" s="137" t="s">
        <v>144</v>
      </c>
      <c r="F189" s="82"/>
      <c r="G189" s="82"/>
      <c r="H189" s="82"/>
      <c r="I189" s="82"/>
      <c r="J189" s="82"/>
      <c r="K189" s="82"/>
      <c r="L189" s="82"/>
      <c r="M189" s="82"/>
      <c r="N189" s="174"/>
      <c r="O189" s="82"/>
      <c r="P189" s="139" t="s">
        <v>202</v>
      </c>
      <c r="Q189" s="82"/>
      <c r="R189" s="82"/>
      <c r="S189" s="82"/>
      <c r="T189" s="82"/>
      <c r="U189" s="82"/>
      <c r="V189" s="82"/>
      <c r="W189" s="82"/>
      <c r="X189" s="82"/>
    </row>
    <row r="190" spans="1:24">
      <c r="A190" s="195">
        <v>2020</v>
      </c>
      <c r="B190" s="195">
        <v>9</v>
      </c>
      <c r="C190" s="82"/>
      <c r="D190" s="138">
        <v>44092</v>
      </c>
      <c r="E190" s="137" t="s">
        <v>145</v>
      </c>
      <c r="F190" s="82"/>
      <c r="G190" s="82"/>
      <c r="H190" s="82"/>
      <c r="I190" s="82"/>
      <c r="J190" s="82"/>
      <c r="K190" s="82"/>
      <c r="L190" s="82"/>
      <c r="M190" s="82"/>
      <c r="N190" s="174"/>
      <c r="O190" s="82"/>
      <c r="P190" s="164" t="s">
        <v>202</v>
      </c>
      <c r="Q190" s="82"/>
      <c r="R190" s="82"/>
      <c r="S190" s="82"/>
      <c r="T190" s="82"/>
      <c r="U190" s="82"/>
      <c r="V190" s="82"/>
      <c r="W190" s="82"/>
      <c r="X190" s="82"/>
    </row>
    <row r="191" spans="1:24">
      <c r="A191" s="190">
        <v>2020</v>
      </c>
      <c r="B191" s="190">
        <v>9</v>
      </c>
      <c r="C191" s="75"/>
      <c r="D191" s="191">
        <v>44093</v>
      </c>
      <c r="E191" s="190" t="s">
        <v>139</v>
      </c>
      <c r="F191" s="75"/>
      <c r="G191" s="75"/>
      <c r="H191" s="75"/>
      <c r="I191" s="75"/>
      <c r="J191" s="75"/>
      <c r="K191" s="75"/>
      <c r="L191" s="75"/>
      <c r="M191" s="75"/>
      <c r="N191" s="211"/>
      <c r="O191" s="75"/>
      <c r="P191" s="75"/>
      <c r="Q191" s="75"/>
      <c r="R191" s="75"/>
      <c r="S191" s="75"/>
      <c r="T191" s="75"/>
      <c r="U191" s="75"/>
      <c r="V191" s="75"/>
      <c r="W191" s="75"/>
      <c r="X191" s="75"/>
    </row>
    <row r="192" spans="1:24">
      <c r="A192" s="75"/>
      <c r="B192" s="75"/>
      <c r="C192" s="75"/>
      <c r="D192" s="75"/>
      <c r="E192" s="190" t="s">
        <v>82</v>
      </c>
      <c r="F192" s="75"/>
      <c r="G192" s="75"/>
      <c r="H192" s="75"/>
      <c r="I192" s="75"/>
      <c r="J192" s="75"/>
      <c r="K192" s="75"/>
      <c r="L192" s="75"/>
      <c r="M192" s="75"/>
      <c r="N192" s="211"/>
      <c r="O192" s="75"/>
      <c r="P192" s="75"/>
      <c r="Q192" s="75"/>
      <c r="R192" s="75"/>
      <c r="S192" s="75"/>
      <c r="T192" s="75"/>
      <c r="U192" s="75"/>
      <c r="V192" s="75"/>
      <c r="W192" s="75"/>
      <c r="X192" s="75"/>
    </row>
  </sheetData>
  <mergeCells count="1">
    <mergeCell ref="Z13:A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2023</vt:lpstr>
      <vt:lpstr>2022</vt:lpstr>
      <vt:lpstr>2021</vt:lpstr>
      <vt:lpstr>2020</vt:lpstr>
      <vt:lpstr>'2022'!Obszar_wydruku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2023-08-14T19:59:37Z</dcterms:created>
  <dcterms:modified xsi:type="dcterms:W3CDTF">2023-08-14T20:33:02Z</dcterms:modified>
</cp:coreProperties>
</file>