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4" i="28" s="1"/>
  <c r="A5" i="28" s="1"/>
  <c r="A6" i="28" s="1"/>
  <c r="A7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7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4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6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5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F29" i="9"/>
  <c r="H11" i="27" s="1"/>
  <c r="E29" i="9"/>
  <c r="D29" i="9"/>
  <c r="C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G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L8" i="27" l="1"/>
  <c r="L10" i="27"/>
  <c r="M9" i="27"/>
  <c r="L11" i="27"/>
  <c r="G9" i="27"/>
  <c r="F11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B2" i="28" s="1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C2" i="28" s="1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6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4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7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5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4" i="28" s="1"/>
  <c r="C5" i="28" s="1"/>
  <c r="C6" i="28" s="1"/>
  <c r="C7" i="28" s="1"/>
  <c r="B3" i="28"/>
  <c r="B4" i="28" s="1"/>
  <c r="B5" i="28" s="1"/>
  <c r="B6" i="28" s="1"/>
  <c r="B7" i="28" s="1"/>
</calcChain>
</file>

<file path=xl/sharedStrings.xml><?xml version="1.0" encoding="utf-8"?>
<sst xmlns="http://schemas.openxmlformats.org/spreadsheetml/2006/main" count="89" uniqueCount="68">
  <si>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</si>
  <si>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</si>
  <si>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</si>
  <si>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</si>
  <si>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</si>
  <si>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</si>
  <si>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</si>
  <si>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</si>
  <si>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</si>
  <si>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</si>
  <si>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</si>
  <si>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</si>
  <si>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</si>
  <si>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</si>
  <si>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Baseline Time</t>
  </si>
  <si>
    <t>Baseline Memory</t>
  </si>
  <si>
    <t>PLIManager Time</t>
  </si>
  <si>
    <t>PLIManager Memory</t>
  </si>
  <si>
    <t>PLI build took: 44.406037s</t>
  </si>
  <si>
    <t>Execution time with 1 threads, and 2 columns is 0.039130s in iteration 0. 3 PLIs cached. Memory used: 936689728.</t>
  </si>
  <si>
    <t>Execution time with 1 threads, and 2 columns is 0.015336s in iteration 1. 3 PLIs cached. Memory used: 764526952.</t>
  </si>
  <si>
    <t>Execution time with 1 threads, and 2 columns is 0.005679s in iteration 2. 3 PLIs cached. Memory used: 764526952.</t>
  </si>
  <si>
    <t>Execution time with 1 threads, and 4 columns is 0.430728s in iteration 0. 12 PLIs cached. Memory used: 785233328.</t>
  </si>
  <si>
    <t>Execution time with 1 threads, and 4 columns is 0.359962s in iteration 1. 12 PLIs cached. Memory used: 785233328.</t>
  </si>
  <si>
    <t>Execution time with 1 threads, and 4 columns is 0.358529s in iteration 2. 12 PLIs cached. Memory used: 785233328.</t>
  </si>
  <si>
    <t>Execution time with 1 threads, and 6 columns is 1.107446s in iteration 0. 32 PLIs cached. Memory used: 860985768.</t>
  </si>
  <si>
    <t>Execution time with 1 threads, and 6 columns is 1.012345s in iteration 1. 32 PLIs cached. Memory used: 860986120.</t>
  </si>
  <si>
    <t>Execution time with 1 threads, and 6 columns is 1.191339s in iteration 2. 32 PLIs cached. Memory used: 860986232.</t>
  </si>
  <si>
    <t>Execution time with 1 threads, and 8 columns is 1.577277s in iteration 0. 71 PLIs cached. Memory used: 933252856.</t>
  </si>
  <si>
    <t>Execution time with 1 threads, and 8 columns is 1.573825s in iteration 1. 71 PLIs cached. Memory used: 933253008.</t>
  </si>
  <si>
    <t>Execution time with 1 threads, and 8 columns is 1.487397s in iteration 2. 71 PLIs cached. Memory used: 933253520.</t>
  </si>
  <si>
    <t>Execution time with 1 threads, and 10 columns is 2.682905s in iteration 0. 116 PLIs cached. Memory used: 1092007560.</t>
  </si>
  <si>
    <t>Execution time with 1 threads, and 10 columns is 2.781317s in iteration 1. 116 PLIs cached. Memory used: 1092007640.</t>
  </si>
  <si>
    <t>Execution time with 1 threads, and 10 columns is 2.694909s in iteration 2. 116 PLIs cached. Memory used: 1092007640.</t>
  </si>
  <si>
    <t>Execution time with 1 threads, and 12 columns is 4.257868s in iteration 0. 217 PLIs cached. Memory used: 1241031992.</t>
  </si>
  <si>
    <t>Execution time with 1 threads, and 12 columns is 4.082936s in iteration 1. 217 PLIs cached. Memory used: 1241031992.</t>
  </si>
  <si>
    <t>Execution time with 1 threads, and 12 columns is 4.420365s in iteration 2. 217 PLIs cached. Memory used: 1241031992.</t>
  </si>
  <si>
    <t>Execution time with 1 threads, and 14 columns is 10.522541s in iteration 0. 485 PLIs cached. Memory used: 1695198136.</t>
  </si>
  <si>
    <t>Execution time with 1 threads, and 14 columns is 10.504571s in iteration 1. 485 PLIs cached. Memory used: 1695198136.</t>
  </si>
  <si>
    <t>Execution time with 1 threads, and 14 columns is 10.430262s in iteration 2. 485 PLIs cached. Memory used: 1695198136.</t>
  </si>
  <si>
    <t>Execution time with 1 threads, and 16 columns is 21.182949s in iteration 0. 1465 PLIs cached. Memory used: 2351997712.</t>
  </si>
  <si>
    <t>Execution time with 1 threads, and 16 columns is 20.547935s in iteration 1. 1465 PLIs cached. Memory used: 2351997712.</t>
  </si>
  <si>
    <t>Execution time with 1 threads, and 16 columns is 20.091024s in iteration 2. 1465 PLIs cached. Memory used: 2351997712.</t>
  </si>
  <si>
    <t>Execution time with 1 threads, and 18 columns is 32.174617s in iteration 0. 4541 PLIs cached. Memory used: 2040306416.</t>
  </si>
  <si>
    <t>Execution time with 1 threads, and 18 columns is 31.929610s in iteration 1. 4541 PLIs cached. Memory used: 2040306416.</t>
  </si>
  <si>
    <t>Execution time with 1 threads, and 18 columns is 32.378717s in iteration 2. 4541 PLIs cached. Memory used: 2040306416.</t>
  </si>
  <si>
    <t>Execution time with 1 threads, and 20 columns is 57.076115s in iteration 0. 9497 PLIs cached. Memory used: 2708172112.</t>
  </si>
  <si>
    <t>Execution time with 1 threads, and 20 columns is 57.934878s in iteration 1. 9497 PLIs cached. Memory used: 2708172112.</t>
  </si>
  <si>
    <t xml:space="preserve">Execution time with 1 threads, and 20 columns is 57.036151s in iteration 2. 9497 PLIs cached. Memory used: 2708172112. </t>
  </si>
  <si>
    <t>PLI build took: 45.107878s</t>
  </si>
  <si>
    <t>Execution time with 1 threads, and 20 columns is 24.404185s in iteration 0. 2685 PLIs cached. Memory used: 1936513848.</t>
  </si>
  <si>
    <t>Execution time with 1 threads, and 20 columns is 25.100437s in iteration 1. 2685 PLIs cached. Memory used: 1788837744.</t>
  </si>
  <si>
    <t>Execution time with 1 threads, and 20 columns is 24.175851s in iteration 2. 2685 PLIs cached. Memory used: 1788837968.</t>
  </si>
  <si>
    <t>Execution time with 2 threads, and 20 columns is 24.486889s in iteration 0. 2685 PLIs cached. Memory used: 1788839200.</t>
  </si>
  <si>
    <t>Execution time with 2 threads, and 20 columns is 23.968216s in iteration 1. 2685 PLIs cached. Memory used: 1788839824.</t>
  </si>
  <si>
    <t>Execution time with 2 threads, and 20 columns is 24.251862s in iteration 2. 2685 PLIs cached. Memory used: 1788839920.</t>
  </si>
  <si>
    <t>Execution time with 4 threads, and 20 columns is 24.666793s in iteration 0. 2685 PLIs cached. Memory used: 1788842416.</t>
  </si>
  <si>
    <t>Execution time with 4 threads, and 20 columns is 24.497603s in iteration 1. 2685 PLIs cached. Memory used: 1788842584.</t>
  </si>
  <si>
    <t>Execution time with 4 threads, and 20 columns is 24.177780s in iteration 2. 2685 PLIs cached. Memory used: 1788842648.</t>
  </si>
  <si>
    <t>Execution time with 8 threads, and 20 columns is 24.064078s in iteration 0. 2685 PLIs cached. Memory used: 1788847608.</t>
  </si>
  <si>
    <t>Execution time with 8 threads, and 20 columns is 24.297959s in iteration 1. 2685 PLIs cached. Memory used: 1788847672.</t>
  </si>
  <si>
    <t>Execution time with 8 threads, and 20 columns is 24.256034s in iteration 2. 2685 PLIs cached. Memory used: 1788847640.</t>
  </si>
  <si>
    <t>Execution time with 16 threads, and 20 columns is 24.055840s in iteration 0. 2685 PLIs cached. Memory used: 1788858080.</t>
  </si>
  <si>
    <t>Execution time with 16 threads, and 20 columns is 24.162988s in iteration 1. 2685 PLIs cached. Memory used: 1788858144.</t>
  </si>
  <si>
    <t>Execution time with 16 threads, and 20 columns is 23.828624s in iteration 2. 2685 PLIs cached. Memory used: 1788858176.</t>
  </si>
  <si>
    <t>Execution time with 32 threads, and 20 columns is 23.797266s in iteration 0. 2685 PLIs cached. Memory used: 1788879024.</t>
  </si>
  <si>
    <t>Execution time with 32 threads, and 20 columns is 24.260892s in iteration 1. 2685 PLIs cached. Memory used: 1788878656.</t>
  </si>
  <si>
    <t xml:space="preserve">Execution time with 32 threads, and 20 columns is 23.754407s in iteration 2. 2685 PLIs cached. Memory used: 1788879544.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</si>
</sst>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integrate!$B$2:$B$7</c:f>
              <c:numCache>
                <c:formatCode>General</c:formatCode>
                <c:ptCount val="6"/>
                <c:pt idx="0">
                  <c:v>57.349048000000003</c:v>
                </c:pt>
                <c:pt idx="1">
                  <c:v>57.349048000000003</c:v>
                </c:pt>
                <c:pt idx="2">
                  <c:v>57.349048000000003</c:v>
                </c:pt>
                <c:pt idx="3">
                  <c:v>57.349048000000003</c:v>
                </c:pt>
                <c:pt idx="4">
                  <c:v>57.349048000000003</c:v>
                </c:pt>
                <c:pt idx="5">
                  <c:v>57.349048000000003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integrate!$D$2:$D$7</c:f>
              <c:numCache>
                <c:formatCode>General</c:formatCode>
                <c:ptCount val="6"/>
                <c:pt idx="0">
                  <c:v>24.560157666666669</c:v>
                </c:pt>
                <c:pt idx="1">
                  <c:v>24.23565566666667</c:v>
                </c:pt>
                <c:pt idx="2">
                  <c:v>24.447391999999997</c:v>
                </c:pt>
                <c:pt idx="3">
                  <c:v>24.206023666666667</c:v>
                </c:pt>
                <c:pt idx="4">
                  <c:v>24.015817333333334</c:v>
                </c:pt>
                <c:pt idx="5">
                  <c:v>23.937521666666669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integrate!$C$2:$C$7</c:f>
              <c:numCache>
                <c:formatCode>General</c:formatCode>
                <c:ptCount val="6"/>
                <c:pt idx="0">
                  <c:v>2708172112</c:v>
                </c:pt>
                <c:pt idx="1">
                  <c:v>2708172112</c:v>
                </c:pt>
                <c:pt idx="2">
                  <c:v>2708172112</c:v>
                </c:pt>
                <c:pt idx="3">
                  <c:v>2708172112</c:v>
                </c:pt>
                <c:pt idx="4">
                  <c:v>2708172112</c:v>
                </c:pt>
                <c:pt idx="5">
                  <c:v>2708172112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integrate!$E$2:$E$7</c:f>
              <c:numCache>
                <c:formatCode>General</c:formatCode>
                <c:ptCount val="6"/>
                <c:pt idx="0">
                  <c:v>1838063186.6666667</c:v>
                </c:pt>
                <c:pt idx="1">
                  <c:v>1788839648</c:v>
                </c:pt>
                <c:pt idx="2">
                  <c:v>1788842549.3333333</c:v>
                </c:pt>
                <c:pt idx="3">
                  <c:v>1788847640</c:v>
                </c:pt>
                <c:pt idx="4">
                  <c:v>1788858133.3333333</c:v>
                </c:pt>
                <c:pt idx="5">
                  <c:v>1788879074.6666667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659537323834496"/>
              <c:y val="0.18479639068333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31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3.9129999999999998E-2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936689728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1.5336000000000001E-2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764526952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5.679E-3</v>
      </c>
      <c r="E4" s="3">
        <f t="shared" si="3"/>
        <v>2</v>
      </c>
      <c r="F4">
        <f t="shared" si="4"/>
        <v>3</v>
      </c>
      <c r="G4">
        <f t="shared" si="5"/>
        <v>764526952</v>
      </c>
    </row>
    <row r="5" spans="1:7" x14ac:dyDescent="0.25">
      <c r="A5" t="s">
        <v>22</v>
      </c>
      <c r="B5" s="3">
        <f t="shared" si="0"/>
        <v>1</v>
      </c>
      <c r="C5" s="3">
        <f t="shared" si="1"/>
        <v>4</v>
      </c>
      <c r="D5" s="4">
        <f t="shared" si="2"/>
        <v>0.430728</v>
      </c>
      <c r="E5" s="3">
        <f t="shared" si="3"/>
        <v>0</v>
      </c>
      <c r="F5">
        <f t="shared" si="4"/>
        <v>12</v>
      </c>
      <c r="G5">
        <f t="shared" si="5"/>
        <v>785233328</v>
      </c>
    </row>
    <row r="6" spans="1:7" x14ac:dyDescent="0.25">
      <c r="A6" t="s">
        <v>23</v>
      </c>
      <c r="B6" s="3">
        <f t="shared" si="0"/>
        <v>1</v>
      </c>
      <c r="C6" s="3">
        <f t="shared" si="1"/>
        <v>4</v>
      </c>
      <c r="D6" s="4">
        <f t="shared" si="2"/>
        <v>0.359962</v>
      </c>
      <c r="E6" s="3">
        <f t="shared" si="3"/>
        <v>1</v>
      </c>
      <c r="F6">
        <f t="shared" si="4"/>
        <v>12</v>
      </c>
      <c r="G6">
        <f t="shared" si="5"/>
        <v>785233328</v>
      </c>
    </row>
    <row r="7" spans="1:7" x14ac:dyDescent="0.25">
      <c r="A7" t="s">
        <v>24</v>
      </c>
      <c r="B7" s="3">
        <f t="shared" si="0"/>
        <v>1</v>
      </c>
      <c r="C7" s="3">
        <f t="shared" si="1"/>
        <v>4</v>
      </c>
      <c r="D7" s="4">
        <f t="shared" si="2"/>
        <v>0.35852899999999999</v>
      </c>
      <c r="E7" s="3">
        <f t="shared" si="3"/>
        <v>2</v>
      </c>
      <c r="F7">
        <f t="shared" si="4"/>
        <v>12</v>
      </c>
      <c r="G7">
        <f t="shared" si="5"/>
        <v>785233328</v>
      </c>
    </row>
    <row r="8" spans="1:7" x14ac:dyDescent="0.25">
      <c r="A8" t="s">
        <v>25</v>
      </c>
      <c r="B8" s="3">
        <f t="shared" si="0"/>
        <v>1</v>
      </c>
      <c r="C8" s="3">
        <f t="shared" si="1"/>
        <v>6</v>
      </c>
      <c r="D8" s="4">
        <f t="shared" si="2"/>
        <v>1.1074459999999999</v>
      </c>
      <c r="E8" s="3">
        <f t="shared" si="3"/>
        <v>0</v>
      </c>
      <c r="F8">
        <f t="shared" si="4"/>
        <v>32</v>
      </c>
      <c r="G8">
        <f t="shared" si="5"/>
        <v>860985768</v>
      </c>
    </row>
    <row r="9" spans="1:7" x14ac:dyDescent="0.25">
      <c r="A9" t="s">
        <v>26</v>
      </c>
      <c r="B9" s="3">
        <f t="shared" si="0"/>
        <v>1</v>
      </c>
      <c r="C9" s="3">
        <f t="shared" si="1"/>
        <v>6</v>
      </c>
      <c r="D9" s="4">
        <f t="shared" si="2"/>
        <v>1.0123450000000001</v>
      </c>
      <c r="E9" s="3">
        <f t="shared" si="3"/>
        <v>1</v>
      </c>
      <c r="F9">
        <f t="shared" si="4"/>
        <v>32</v>
      </c>
      <c r="G9">
        <f t="shared" si="5"/>
        <v>860986120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6</v>
      </c>
      <c r="D10" s="4">
        <f t="shared" si="2"/>
        <v>1.1913389999999999</v>
      </c>
      <c r="E10" s="3">
        <f t="shared" si="3"/>
        <v>2</v>
      </c>
      <c r="F10">
        <f t="shared" si="4"/>
        <v>32</v>
      </c>
      <c r="G10">
        <f t="shared" si="5"/>
        <v>860986232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8</v>
      </c>
      <c r="D11" s="4">
        <f t="shared" si="2"/>
        <v>1.577277</v>
      </c>
      <c r="E11" s="3">
        <f t="shared" si="3"/>
        <v>0</v>
      </c>
      <c r="F11">
        <f t="shared" si="4"/>
        <v>71</v>
      </c>
      <c r="G11">
        <f t="shared" si="5"/>
        <v>933252856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8</v>
      </c>
      <c r="D12" s="4">
        <f t="shared" si="2"/>
        <v>1.573825</v>
      </c>
      <c r="E12" s="3">
        <f t="shared" si="3"/>
        <v>1</v>
      </c>
      <c r="F12">
        <f t="shared" si="4"/>
        <v>71</v>
      </c>
      <c r="G12">
        <f t="shared" si="5"/>
        <v>933253008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8</v>
      </c>
      <c r="D13" s="4">
        <f t="shared" si="2"/>
        <v>1.4873970000000001</v>
      </c>
      <c r="E13" s="3">
        <f t="shared" si="3"/>
        <v>2</v>
      </c>
      <c r="F13">
        <f t="shared" si="4"/>
        <v>71</v>
      </c>
      <c r="G13">
        <f t="shared" si="5"/>
        <v>933253520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10</v>
      </c>
      <c r="D14" s="4">
        <f t="shared" si="2"/>
        <v>2.6829049999999999</v>
      </c>
      <c r="E14" s="3">
        <f t="shared" si="3"/>
        <v>0</v>
      </c>
      <c r="F14">
        <f t="shared" si="4"/>
        <v>116</v>
      </c>
      <c r="G14">
        <f t="shared" si="5"/>
        <v>1092007560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10</v>
      </c>
      <c r="D15" s="4">
        <f t="shared" si="2"/>
        <v>2.781317</v>
      </c>
      <c r="E15" s="3">
        <f t="shared" si="3"/>
        <v>1</v>
      </c>
      <c r="F15">
        <f t="shared" si="4"/>
        <v>116</v>
      </c>
      <c r="G15">
        <f t="shared" si="5"/>
        <v>1092007640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10</v>
      </c>
      <c r="D16" s="4">
        <f t="shared" si="2"/>
        <v>2.694909</v>
      </c>
      <c r="E16" s="3">
        <f t="shared" si="3"/>
        <v>2</v>
      </c>
      <c r="F16">
        <f t="shared" si="4"/>
        <v>116</v>
      </c>
      <c r="G16">
        <f t="shared" si="5"/>
        <v>1092007640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12</v>
      </c>
      <c r="D17" s="4">
        <f t="shared" si="2"/>
        <v>4.2578680000000002</v>
      </c>
      <c r="E17" s="3">
        <f t="shared" si="3"/>
        <v>0</v>
      </c>
      <c r="F17">
        <f t="shared" si="4"/>
        <v>217</v>
      </c>
      <c r="G17">
        <f t="shared" si="5"/>
        <v>1241031992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12</v>
      </c>
      <c r="D18" s="4">
        <f t="shared" si="2"/>
        <v>4.0829360000000001</v>
      </c>
      <c r="E18" s="3">
        <f t="shared" si="3"/>
        <v>1</v>
      </c>
      <c r="F18">
        <f t="shared" si="4"/>
        <v>217</v>
      </c>
      <c r="G18">
        <f t="shared" si="5"/>
        <v>1241031992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12</v>
      </c>
      <c r="D19" s="4">
        <f t="shared" si="2"/>
        <v>4.4203650000000003</v>
      </c>
      <c r="E19" s="3">
        <f t="shared" si="3"/>
        <v>2</v>
      </c>
      <c r="F19">
        <f t="shared" si="4"/>
        <v>217</v>
      </c>
      <c r="G19">
        <f t="shared" si="5"/>
        <v>1241031992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14</v>
      </c>
      <c r="D20" s="4">
        <f t="shared" si="2"/>
        <v>10.522541</v>
      </c>
      <c r="E20" s="3">
        <f t="shared" si="3"/>
        <v>0</v>
      </c>
      <c r="F20">
        <f t="shared" si="4"/>
        <v>485</v>
      </c>
      <c r="G20">
        <f t="shared" si="5"/>
        <v>1695198136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14</v>
      </c>
      <c r="D21" s="4">
        <f t="shared" si="2"/>
        <v>10.504571</v>
      </c>
      <c r="E21" s="3">
        <f t="shared" si="3"/>
        <v>1</v>
      </c>
      <c r="F21">
        <f t="shared" si="4"/>
        <v>485</v>
      </c>
      <c r="G21">
        <f t="shared" si="5"/>
        <v>1695198136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14</v>
      </c>
      <c r="D22" s="4">
        <f t="shared" si="2"/>
        <v>10.430262000000001</v>
      </c>
      <c r="E22" s="3">
        <f t="shared" si="3"/>
        <v>2</v>
      </c>
      <c r="F22">
        <f t="shared" si="4"/>
        <v>485</v>
      </c>
      <c r="G22">
        <f t="shared" si="5"/>
        <v>1695198136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16</v>
      </c>
      <c r="D23" s="4">
        <f t="shared" si="2"/>
        <v>21.182949000000001</v>
      </c>
      <c r="E23" s="3">
        <f t="shared" si="3"/>
        <v>0</v>
      </c>
      <c r="F23">
        <f t="shared" si="4"/>
        <v>1465</v>
      </c>
      <c r="G23">
        <f t="shared" si="5"/>
        <v>2351997712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16</v>
      </c>
      <c r="D24" s="4">
        <f t="shared" si="2"/>
        <v>20.547934999999999</v>
      </c>
      <c r="E24" s="3">
        <f t="shared" si="3"/>
        <v>1</v>
      </c>
      <c r="F24">
        <f t="shared" si="4"/>
        <v>1465</v>
      </c>
      <c r="G24">
        <f t="shared" si="5"/>
        <v>2351997712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16</v>
      </c>
      <c r="D25" s="4">
        <f t="shared" si="2"/>
        <v>20.091024000000001</v>
      </c>
      <c r="E25" s="3">
        <f t="shared" si="3"/>
        <v>2</v>
      </c>
      <c r="F25">
        <f t="shared" si="4"/>
        <v>1465</v>
      </c>
      <c r="G25">
        <f t="shared" si="5"/>
        <v>2351997712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18</v>
      </c>
      <c r="D26" s="4">
        <f t="shared" si="2"/>
        <v>32.174616999999998</v>
      </c>
      <c r="E26" s="3">
        <f t="shared" si="3"/>
        <v>0</v>
      </c>
      <c r="F26">
        <f t="shared" si="4"/>
        <v>4541</v>
      </c>
      <c r="G26">
        <f t="shared" si="5"/>
        <v>2040306416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18</v>
      </c>
      <c r="D27" s="4">
        <f t="shared" si="2"/>
        <v>31.92961</v>
      </c>
      <c r="E27" s="3">
        <f t="shared" si="3"/>
        <v>1</v>
      </c>
      <c r="F27">
        <f t="shared" si="4"/>
        <v>4541</v>
      </c>
      <c r="G27">
        <f t="shared" si="5"/>
        <v>2040306416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18</v>
      </c>
      <c r="D28" s="4">
        <f t="shared" si="2"/>
        <v>32.378717000000002</v>
      </c>
      <c r="E28" s="3">
        <f t="shared" si="3"/>
        <v>2</v>
      </c>
      <c r="F28">
        <f t="shared" si="4"/>
        <v>4541</v>
      </c>
      <c r="G28">
        <f t="shared" si="5"/>
        <v>2040306416</v>
      </c>
    </row>
    <row r="29" spans="1:7" x14ac:dyDescent="0.25">
      <c r="A29" t="s">
        <v>46</v>
      </c>
      <c r="B29" s="3">
        <f t="shared" si="0"/>
        <v>1</v>
      </c>
      <c r="C29" s="3">
        <f t="shared" si="1"/>
        <v>20</v>
      </c>
      <c r="D29" s="4">
        <f t="shared" si="2"/>
        <v>57.076115000000001</v>
      </c>
      <c r="E29" s="3">
        <f t="shared" si="3"/>
        <v>0</v>
      </c>
      <c r="F29">
        <f t="shared" si="4"/>
        <v>9497</v>
      </c>
      <c r="G29">
        <f t="shared" si="5"/>
        <v>2708172112</v>
      </c>
    </row>
    <row r="30" spans="1:7" x14ac:dyDescent="0.25">
      <c r="A30" t="s">
        <v>47</v>
      </c>
      <c r="B30" s="3">
        <f t="shared" si="0"/>
        <v>1</v>
      </c>
      <c r="C30" s="3">
        <f t="shared" si="1"/>
        <v>20</v>
      </c>
      <c r="D30" s="4">
        <f t="shared" si="2"/>
        <v>57.934877999999998</v>
      </c>
      <c r="E30" s="3">
        <f t="shared" si="3"/>
        <v>1</v>
      </c>
      <c r="F30">
        <f t="shared" si="4"/>
        <v>9497</v>
      </c>
      <c r="G30">
        <f t="shared" si="5"/>
        <v>2708172112</v>
      </c>
    </row>
    <row r="31" spans="1:7" x14ac:dyDescent="0.25">
      <c r="A31" t="s">
        <v>48</v>
      </c>
      <c r="B31" s="3">
        <f t="shared" si="0"/>
        <v>1</v>
      </c>
      <c r="C31" s="3">
        <f t="shared" si="1"/>
        <v>20</v>
      </c>
      <c r="D31" s="4">
        <f t="shared" si="2"/>
        <v>57.036150999999997</v>
      </c>
      <c r="E31" s="3">
        <f t="shared" si="3"/>
        <v>2</v>
      </c>
      <c r="F31">
        <f t="shared" si="4"/>
        <v>9497</v>
      </c>
      <c r="G31">
        <f t="shared" si="5"/>
        <v>2708172112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2" sqref="N2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3.9129999999999998E-2</v>
      </c>
      <c r="D2" s="1">
        <f ca="1">OFFSET('data-base'!D$1,(ROW()-1)*3-1,0)</f>
        <v>1.5336000000000001E-2</v>
      </c>
      <c r="E2" s="1">
        <f ca="1">OFFSET('data-base'!D$1,(ROW()-1)*3-0,0)</f>
        <v>5.679E-3</v>
      </c>
      <c r="F2" s="1">
        <f ca="1">_xlfn.STDEV.P(C2:E2)</f>
        <v>1.4056953542246939E-2</v>
      </c>
      <c r="G2" s="1">
        <f ca="1">AVERAGE(C2:E2)</f>
        <v>2.0048333333333335E-2</v>
      </c>
      <c r="H2" s="1">
        <f ca="1">OFFSET('data-base'!F$1,(ROW()-1)*3-2,0)</f>
        <v>3</v>
      </c>
      <c r="I2" s="1">
        <f ca="1">OFFSET('data-base'!$G$1,(ROW()-1)*3-2,0)</f>
        <v>936689728</v>
      </c>
      <c r="J2" s="1">
        <f ca="1">OFFSET('data-base'!$G$1,(ROW()-1)*3-1,0)</f>
        <v>764526952</v>
      </c>
      <c r="K2" s="1">
        <f ca="1">OFFSET('data-base'!$G$1,(ROW()-1)*3-0,0)</f>
        <v>764526952</v>
      </c>
      <c r="L2" s="1">
        <f ca="1">_xlfn.STDEV.P(I2:K2)</f>
        <v>81158310.918333724</v>
      </c>
      <c r="M2" s="1">
        <f ca="1">AVERAGE(I2:K2)</f>
        <v>821914544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0.430728</v>
      </c>
      <c r="D3" s="1">
        <f ca="1">OFFSET('data-base'!D$1,(ROW()-1)*3-1,0)</f>
        <v>0.359962</v>
      </c>
      <c r="E3" s="1">
        <f ca="1">OFFSET('data-base'!D$1,(ROW()-1)*3-0,0)</f>
        <v>0.35852899999999999</v>
      </c>
      <c r="F3" s="1">
        <f t="shared" ref="F3:F66" ca="1" si="0">_xlfn.STDEV.P(C3:E3)</f>
        <v>3.3702251566722762E-2</v>
      </c>
      <c r="G3" s="1">
        <f t="shared" ref="G3:G66" ca="1" si="1">AVERAGE(C3:E3)</f>
        <v>0.383073</v>
      </c>
      <c r="H3" s="1">
        <f ca="1">OFFSET('data-base'!F$1,(ROW()-1)*3-2,0)</f>
        <v>12</v>
      </c>
      <c r="I3" s="1">
        <f ca="1">OFFSET('data-base'!$G$1,(ROW()-1)*3-2,0)</f>
        <v>785233328</v>
      </c>
      <c r="J3" s="1">
        <f ca="1">OFFSET('data-base'!$G$1,(ROW()-1)*3-1,0)</f>
        <v>785233328</v>
      </c>
      <c r="K3" s="1">
        <f ca="1">OFFSET('data-base'!$G$1,(ROW()-1)*3-0,0)</f>
        <v>785233328</v>
      </c>
      <c r="L3" s="1">
        <f t="shared" ref="L3:L66" ca="1" si="2">_xlfn.STDEV.P(I3:K3)</f>
        <v>0</v>
      </c>
      <c r="M3" s="1">
        <f t="shared" ref="M3:M66" ca="1" si="3">AVERAGE(I3:K3)</f>
        <v>785233328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1.1074459999999999</v>
      </c>
      <c r="D4" s="1">
        <f ca="1">OFFSET('data-base'!D$1,(ROW()-1)*3-1,0)</f>
        <v>1.0123450000000001</v>
      </c>
      <c r="E4" s="1">
        <f ca="1">OFFSET('data-base'!D$1,(ROW()-1)*3-0,0)</f>
        <v>1.1913389999999999</v>
      </c>
      <c r="F4" s="1">
        <f t="shared" ca="1" si="0"/>
        <v>7.3121730837464857E-2</v>
      </c>
      <c r="G4" s="1">
        <f t="shared" ca="1" si="1"/>
        <v>1.1037100000000002</v>
      </c>
      <c r="H4" s="1">
        <f ca="1">OFFSET('data-base'!F$1,(ROW()-1)*3-2,0)</f>
        <v>32</v>
      </c>
      <c r="I4" s="1">
        <f ca="1">OFFSET('data-base'!$G$1,(ROW()-1)*3-2,0)</f>
        <v>860985768</v>
      </c>
      <c r="J4" s="1">
        <f ca="1">OFFSET('data-base'!$G$1,(ROW()-1)*3-1,0)</f>
        <v>860986120</v>
      </c>
      <c r="K4" s="1">
        <f ca="1">OFFSET('data-base'!$G$1,(ROW()-1)*3-0,0)</f>
        <v>860986232</v>
      </c>
      <c r="L4" s="1">
        <f t="shared" ca="1" si="2"/>
        <v>197.69336525707348</v>
      </c>
      <c r="M4" s="1">
        <f t="shared" ca="1" si="3"/>
        <v>860986040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1.577277</v>
      </c>
      <c r="D5" s="1">
        <f ca="1">OFFSET('data-base'!D$1,(ROW()-1)*3-1,0)</f>
        <v>1.573825</v>
      </c>
      <c r="E5" s="1">
        <f ca="1">OFFSET('data-base'!D$1,(ROW()-1)*3-0,0)</f>
        <v>1.4873970000000001</v>
      </c>
      <c r="F5" s="1">
        <f t="shared" ca="1" si="0"/>
        <v>4.15800832236888E-2</v>
      </c>
      <c r="G5" s="1">
        <f t="shared" ca="1" si="1"/>
        <v>1.5461663333333331</v>
      </c>
      <c r="H5" s="1">
        <f ca="1">OFFSET('data-base'!F$1,(ROW()-1)*3-2,0)</f>
        <v>71</v>
      </c>
      <c r="I5" s="1">
        <f ca="1">OFFSET('data-base'!$G$1,(ROW()-1)*3-2,0)</f>
        <v>933252856</v>
      </c>
      <c r="J5" s="1">
        <f ca="1">OFFSET('data-base'!$G$1,(ROW()-1)*3-1,0)</f>
        <v>933253008</v>
      </c>
      <c r="K5" s="1">
        <f ca="1">OFFSET('data-base'!$G$1,(ROW()-1)*3-0,0)</f>
        <v>933253520</v>
      </c>
      <c r="L5" s="1">
        <f t="shared" ca="1" si="2"/>
        <v>284.04694447690628</v>
      </c>
      <c r="M5" s="1">
        <f t="shared" ca="1" si="3"/>
        <v>933253128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2.6829049999999999</v>
      </c>
      <c r="D6" s="1">
        <f ca="1">OFFSET('data-base'!D$1,(ROW()-1)*3-1,0)</f>
        <v>2.781317</v>
      </c>
      <c r="E6" s="1">
        <f ca="1">OFFSET('data-base'!D$1,(ROW()-1)*3-0,0)</f>
        <v>2.694909</v>
      </c>
      <c r="F6" s="1">
        <f t="shared" ca="1" si="0"/>
        <v>4.3837275138351839E-2</v>
      </c>
      <c r="G6" s="1">
        <f t="shared" ca="1" si="1"/>
        <v>2.719710333333333</v>
      </c>
      <c r="H6" s="1">
        <f ca="1">OFFSET('data-base'!F$1,(ROW()-1)*3-2,0)</f>
        <v>116</v>
      </c>
      <c r="I6" s="1">
        <f ca="1">OFFSET('data-base'!$G$1,(ROW()-1)*3-2,0)</f>
        <v>1092007560</v>
      </c>
      <c r="J6" s="1">
        <f ca="1">OFFSET('data-base'!$G$1,(ROW()-1)*3-1,0)</f>
        <v>1092007640</v>
      </c>
      <c r="K6" s="1">
        <f ca="1">OFFSET('data-base'!$G$1,(ROW()-1)*3-0,0)</f>
        <v>1092007640</v>
      </c>
      <c r="L6" s="1">
        <f t="shared" ca="1" si="2"/>
        <v>37.712361663282529</v>
      </c>
      <c r="M6" s="1">
        <f t="shared" ca="1" si="3"/>
        <v>1092007613.3333333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12</v>
      </c>
      <c r="C7" s="1">
        <f ca="1">OFFSET('data-base'!D$1,(ROW()-1)*3-2,0)</f>
        <v>4.2578680000000002</v>
      </c>
      <c r="D7" s="1">
        <f ca="1">OFFSET('data-base'!D$1,(ROW()-1)*3-1,0)</f>
        <v>4.0829360000000001</v>
      </c>
      <c r="E7" s="1">
        <f ca="1">OFFSET('data-base'!D$1,(ROW()-1)*3-0,0)</f>
        <v>4.4203650000000003</v>
      </c>
      <c r="F7" s="1">
        <f t="shared" ca="1" si="0"/>
        <v>0.13778598931918545</v>
      </c>
      <c r="G7" s="1">
        <f t="shared" ca="1" si="1"/>
        <v>4.2537229999999999</v>
      </c>
      <c r="H7" s="1">
        <f ca="1">OFFSET('data-base'!F$1,(ROW()-1)*3-2,0)</f>
        <v>217</v>
      </c>
      <c r="I7" s="1">
        <f ca="1">OFFSET('data-base'!$G$1,(ROW()-1)*3-2,0)</f>
        <v>1241031992</v>
      </c>
      <c r="J7" s="1">
        <f ca="1">OFFSET('data-base'!$G$1,(ROW()-1)*3-1,0)</f>
        <v>1241031992</v>
      </c>
      <c r="K7" s="1">
        <f ca="1">OFFSET('data-base'!$G$1,(ROW()-1)*3-0,0)</f>
        <v>1241031992</v>
      </c>
      <c r="L7" s="1">
        <f t="shared" ca="1" si="2"/>
        <v>0</v>
      </c>
      <c r="M7" s="1">
        <f t="shared" ca="1" si="3"/>
        <v>1241031992</v>
      </c>
    </row>
    <row r="8" spans="1:13" x14ac:dyDescent="0.25">
      <c r="A8" s="1">
        <f ca="1">OFFSET('data-base'!B$1,(ROW()-1)*3-2,0)</f>
        <v>1</v>
      </c>
      <c r="B8" s="1">
        <f ca="1">OFFSET('data-base'!C$1,(ROW()-1)*3-2,0)</f>
        <v>14</v>
      </c>
      <c r="C8" s="1">
        <f ca="1">OFFSET('data-base'!D$1,(ROW()-1)*3-2,0)</f>
        <v>10.522541</v>
      </c>
      <c r="D8" s="1">
        <f ca="1">OFFSET('data-base'!D$1,(ROW()-1)*3-1,0)</f>
        <v>10.504571</v>
      </c>
      <c r="E8" s="1">
        <f ca="1">OFFSET('data-base'!D$1,(ROW()-1)*3-0,0)</f>
        <v>10.430262000000001</v>
      </c>
      <c r="F8" s="1">
        <f t="shared" ca="1" si="0"/>
        <v>3.9944631431798258E-2</v>
      </c>
      <c r="G8" s="1">
        <f t="shared" ca="1" si="1"/>
        <v>10.485791333333333</v>
      </c>
      <c r="H8" s="1">
        <f ca="1">OFFSET('data-base'!F$1,(ROW()-1)*3-2,0)</f>
        <v>485</v>
      </c>
      <c r="I8" s="1">
        <f ca="1">OFFSET('data-base'!$G$1,(ROW()-1)*3-2,0)</f>
        <v>1695198136</v>
      </c>
      <c r="J8" s="1">
        <f ca="1">OFFSET('data-base'!$G$1,(ROW()-1)*3-1,0)</f>
        <v>1695198136</v>
      </c>
      <c r="K8" s="1">
        <f ca="1">OFFSET('data-base'!$G$1,(ROW()-1)*3-0,0)</f>
        <v>1695198136</v>
      </c>
      <c r="L8" s="1">
        <f t="shared" ca="1" si="2"/>
        <v>0</v>
      </c>
      <c r="M8" s="1">
        <f t="shared" ca="1" si="3"/>
        <v>1695198136</v>
      </c>
    </row>
    <row r="9" spans="1:13" x14ac:dyDescent="0.25">
      <c r="A9" s="1">
        <f ca="1">OFFSET('data-base'!B$1,(ROW()-1)*3-2,0)</f>
        <v>1</v>
      </c>
      <c r="B9" s="1">
        <f ca="1">OFFSET('data-base'!C$1,(ROW()-1)*3-2,0)</f>
        <v>16</v>
      </c>
      <c r="C9" s="1">
        <f ca="1">OFFSET('data-base'!D$1,(ROW()-1)*3-2,0)</f>
        <v>21.182949000000001</v>
      </c>
      <c r="D9" s="1">
        <f ca="1">OFFSET('data-base'!D$1,(ROW()-1)*3-1,0)</f>
        <v>20.547934999999999</v>
      </c>
      <c r="E9" s="1">
        <f ca="1">OFFSET('data-base'!D$1,(ROW()-1)*3-0,0)</f>
        <v>20.091024000000001</v>
      </c>
      <c r="F9" s="1">
        <f t="shared" ca="1" si="0"/>
        <v>0.4477487698031366</v>
      </c>
      <c r="G9" s="1">
        <f t="shared" ca="1" si="1"/>
        <v>20.607302666666669</v>
      </c>
      <c r="H9" s="1">
        <f ca="1">OFFSET('data-base'!F$1,(ROW()-1)*3-2,0)</f>
        <v>1465</v>
      </c>
      <c r="I9" s="1">
        <f ca="1">OFFSET('data-base'!$G$1,(ROW()-1)*3-2,0)</f>
        <v>2351997712</v>
      </c>
      <c r="J9" s="1">
        <f ca="1">OFFSET('data-base'!$G$1,(ROW()-1)*3-1,0)</f>
        <v>2351997712</v>
      </c>
      <c r="K9" s="1">
        <f ca="1">OFFSET('data-base'!$G$1,(ROW()-1)*3-0,0)</f>
        <v>2351997712</v>
      </c>
      <c r="L9" s="1">
        <f t="shared" ca="1" si="2"/>
        <v>0</v>
      </c>
      <c r="M9" s="1">
        <f t="shared" ca="1" si="3"/>
        <v>2351997712</v>
      </c>
    </row>
    <row r="10" spans="1:13" x14ac:dyDescent="0.25">
      <c r="A10" s="1">
        <f ca="1">OFFSET('data-base'!B$1,(ROW()-1)*3-2,0)</f>
        <v>1</v>
      </c>
      <c r="B10" s="1">
        <f ca="1">OFFSET('data-base'!C$1,(ROW()-1)*3-2,0)</f>
        <v>18</v>
      </c>
      <c r="C10" s="1">
        <f ca="1">OFFSET('data-base'!D$1,(ROW()-1)*3-2,0)</f>
        <v>32.174616999999998</v>
      </c>
      <c r="D10" s="1">
        <f ca="1">OFFSET('data-base'!D$1,(ROW()-1)*3-1,0)</f>
        <v>31.92961</v>
      </c>
      <c r="E10" s="1">
        <f ca="1">OFFSET('data-base'!D$1,(ROW()-1)*3-0,0)</f>
        <v>32.378717000000002</v>
      </c>
      <c r="F10" s="1">
        <f t="shared" ca="1" si="0"/>
        <v>0.1836005136454936</v>
      </c>
      <c r="G10" s="1">
        <f t="shared" ca="1" si="1"/>
        <v>32.160981333333332</v>
      </c>
      <c r="H10" s="1">
        <f ca="1">OFFSET('data-base'!F$1,(ROW()-1)*3-2,0)</f>
        <v>4541</v>
      </c>
      <c r="I10" s="1">
        <f ca="1">OFFSET('data-base'!$G$1,(ROW()-1)*3-2,0)</f>
        <v>2040306416</v>
      </c>
      <c r="J10" s="1">
        <f ca="1">OFFSET('data-base'!$G$1,(ROW()-1)*3-1,0)</f>
        <v>2040306416</v>
      </c>
      <c r="K10" s="1">
        <f ca="1">OFFSET('data-base'!$G$1,(ROW()-1)*3-0,0)</f>
        <v>2040306416</v>
      </c>
      <c r="L10" s="1">
        <f t="shared" ca="1" si="2"/>
        <v>0</v>
      </c>
      <c r="M10" s="1">
        <f t="shared" ca="1" si="3"/>
        <v>2040306416</v>
      </c>
    </row>
    <row r="11" spans="1:13" x14ac:dyDescent="0.25">
      <c r="A11" s="1">
        <f ca="1">OFFSET('data-base'!B$1,(ROW()-1)*3-2,0)</f>
        <v>1</v>
      </c>
      <c r="B11" s="1">
        <f ca="1">OFFSET('data-base'!C$1,(ROW()-1)*3-2,0)</f>
        <v>20</v>
      </c>
      <c r="C11" s="1">
        <f ca="1">OFFSET('data-base'!D$1,(ROW()-1)*3-2,0)</f>
        <v>57.076115000000001</v>
      </c>
      <c r="D11" s="1">
        <f ca="1">OFFSET('data-base'!D$1,(ROW()-1)*3-1,0)</f>
        <v>57.934877999999998</v>
      </c>
      <c r="E11" s="1">
        <f ca="1">OFFSET('data-base'!D$1,(ROW()-1)*3-0,0)</f>
        <v>57.036150999999997</v>
      </c>
      <c r="F11" s="1">
        <f t="shared" ca="1" si="0"/>
        <v>0.41456553321841189</v>
      </c>
      <c r="G11" s="1">
        <f t="shared" ca="1" si="1"/>
        <v>57.349048000000003</v>
      </c>
      <c r="H11" s="1">
        <f ca="1">OFFSET('data-base'!F$1,(ROW()-1)*3-2,0)</f>
        <v>9497</v>
      </c>
      <c r="I11" s="1">
        <f ca="1">OFFSET('data-base'!$G$1,(ROW()-1)*3-2,0)</f>
        <v>2708172112</v>
      </c>
      <c r="J11" s="1">
        <f ca="1">OFFSET('data-base'!$G$1,(ROW()-1)*3-1,0)</f>
        <v>2708172112</v>
      </c>
      <c r="K11" s="1">
        <f ca="1">OFFSET('data-base'!$G$1,(ROW()-1)*3-0,0)</f>
        <v>2708172112</v>
      </c>
      <c r="L11" s="1">
        <f t="shared" ca="1" si="2"/>
        <v>0</v>
      </c>
      <c r="M11" s="1">
        <f t="shared" ca="1" si="3"/>
        <v>2708172112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50</v>
      </c>
      <c r="B2" s="3">
        <f>_xlfn.NUMBERVALUE(MID(A2,FIND("with",A2)+5,2))</f>
        <v>1</v>
      </c>
      <c r="C2" s="3">
        <f>_xlfn.NUMBERVALUE(MID($A2,FIND("and ",$A2)+4,FIND(" columns",A2)-FIND("and ",$A2)-4))</f>
        <v>20</v>
      </c>
      <c r="D2" s="4">
        <f>_xlfn.NUMBERVALUE(MID($A2,FIND("is",$A2)+3,FIND("s in",A2)-FIND("is",$A2)-3))</f>
        <v>24.404184999999998</v>
      </c>
      <c r="E2" s="3">
        <f>_xlfn.NUMBERVALUE(MID($A2,FIND("iteration",$A2)+10,1))</f>
        <v>0</v>
      </c>
      <c r="F2">
        <f>_xlfn.NUMBERVALUE(MID($A2,FIND(". ",$A2)+2,FIND(" PLIs",A2)-FIND(". ",$A2)-2))</f>
        <v>2685</v>
      </c>
      <c r="G2">
        <f>_xlfn.NUMBERVALUE(MID($A2,FIND(":",$A2)+2,FIND(".",A2,FIND(":",$A2)+2)-FIND(":",$A2)-2))</f>
        <v>1936513848</v>
      </c>
    </row>
    <row r="3" spans="1:7" x14ac:dyDescent="0.25">
      <c r="A3" t="s">
        <v>51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20</v>
      </c>
      <c r="D3" s="4">
        <f t="shared" ref="D3:D66" si="2">_xlfn.NUMBERVALUE(MID($A3,FIND("is",$A3)+3,FIND("s in",A3)-FIND("is",$A3)-3))</f>
        <v>25.100436999999999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2685</v>
      </c>
      <c r="G3">
        <f t="shared" ref="G3:G66" si="5">_xlfn.NUMBERVALUE(MID($A3,FIND(":",$A3)+2,FIND(".",A3,FIND(":",$A3)+2)-FIND(":",$A3)-2))</f>
        <v>1788837744</v>
      </c>
    </row>
    <row r="4" spans="1:7" x14ac:dyDescent="0.25">
      <c r="A4" t="s">
        <v>52</v>
      </c>
      <c r="B4" s="3">
        <f t="shared" si="0"/>
        <v>1</v>
      </c>
      <c r="C4" s="3">
        <f t="shared" si="1"/>
        <v>20</v>
      </c>
      <c r="D4" s="4">
        <f t="shared" si="2"/>
        <v>24.175851000000002</v>
      </c>
      <c r="E4" s="3">
        <f t="shared" si="3"/>
        <v>2</v>
      </c>
      <c r="F4">
        <f t="shared" si="4"/>
        <v>2685</v>
      </c>
      <c r="G4">
        <f t="shared" si="5"/>
        <v>1788837968</v>
      </c>
    </row>
    <row r="5" spans="1:7" x14ac:dyDescent="0.25">
      <c r="A5" t="s">
        <v>53</v>
      </c>
      <c r="B5" s="3">
        <f t="shared" si="0"/>
        <v>2</v>
      </c>
      <c r="C5" s="3">
        <f t="shared" si="1"/>
        <v>20</v>
      </c>
      <c r="D5" s="4">
        <f t="shared" si="2"/>
        <v>24.486889000000001</v>
      </c>
      <c r="E5" s="3">
        <f t="shared" si="3"/>
        <v>0</v>
      </c>
      <c r="F5">
        <f t="shared" si="4"/>
        <v>2685</v>
      </c>
      <c r="G5">
        <f t="shared" si="5"/>
        <v>1788839200</v>
      </c>
    </row>
    <row r="6" spans="1:7" x14ac:dyDescent="0.25">
      <c r="A6" t="s">
        <v>54</v>
      </c>
      <c r="B6" s="3">
        <f t="shared" si="0"/>
        <v>2</v>
      </c>
      <c r="C6" s="3">
        <f t="shared" si="1"/>
        <v>20</v>
      </c>
      <c r="D6" s="4">
        <f t="shared" si="2"/>
        <v>23.968216000000002</v>
      </c>
      <c r="E6" s="3">
        <f t="shared" si="3"/>
        <v>1</v>
      </c>
      <c r="F6">
        <f t="shared" si="4"/>
        <v>2685</v>
      </c>
      <c r="G6">
        <f t="shared" si="5"/>
        <v>1788839824</v>
      </c>
    </row>
    <row r="7" spans="1:7" x14ac:dyDescent="0.25">
      <c r="A7" t="s">
        <v>55</v>
      </c>
      <c r="B7" s="3">
        <f t="shared" si="0"/>
        <v>2</v>
      </c>
      <c r="C7" s="3">
        <f t="shared" si="1"/>
        <v>20</v>
      </c>
      <c r="D7" s="4">
        <f t="shared" si="2"/>
        <v>24.251861999999999</v>
      </c>
      <c r="E7" s="3">
        <f t="shared" si="3"/>
        <v>2</v>
      </c>
      <c r="F7">
        <f t="shared" si="4"/>
        <v>2685</v>
      </c>
      <c r="G7">
        <f t="shared" si="5"/>
        <v>1788839920</v>
      </c>
    </row>
    <row r="8" spans="1:7" x14ac:dyDescent="0.25">
      <c r="A8" t="s">
        <v>56</v>
      </c>
      <c r="B8" s="3">
        <f t="shared" si="0"/>
        <v>4</v>
      </c>
      <c r="C8" s="3">
        <f t="shared" si="1"/>
        <v>20</v>
      </c>
      <c r="D8" s="4">
        <f t="shared" si="2"/>
        <v>24.666792999999998</v>
      </c>
      <c r="E8" s="3">
        <f t="shared" si="3"/>
        <v>0</v>
      </c>
      <c r="F8">
        <f t="shared" si="4"/>
        <v>2685</v>
      </c>
      <c r="G8">
        <f t="shared" si="5"/>
        <v>1788842416</v>
      </c>
    </row>
    <row r="9" spans="1:7" x14ac:dyDescent="0.25">
      <c r="A9" t="s">
        <v>57</v>
      </c>
      <c r="B9" s="3">
        <f t="shared" si="0"/>
        <v>4</v>
      </c>
      <c r="C9" s="3">
        <f t="shared" si="1"/>
        <v>20</v>
      </c>
      <c r="D9" s="4">
        <f t="shared" si="2"/>
        <v>24.497603000000002</v>
      </c>
      <c r="E9" s="3">
        <f t="shared" si="3"/>
        <v>1</v>
      </c>
      <c r="F9">
        <f t="shared" si="4"/>
        <v>2685</v>
      </c>
      <c r="G9">
        <f t="shared" si="5"/>
        <v>1788842584</v>
      </c>
    </row>
    <row r="10" spans="1:7" x14ac:dyDescent="0.25">
      <c r="A10" t="s">
        <v>58</v>
      </c>
      <c r="B10" s="3">
        <f t="shared" si="0"/>
        <v>4</v>
      </c>
      <c r="C10" s="3">
        <f t="shared" si="1"/>
        <v>20</v>
      </c>
      <c r="D10" s="4">
        <f t="shared" si="2"/>
        <v>24.177779999999998</v>
      </c>
      <c r="E10" s="3">
        <f t="shared" si="3"/>
        <v>2</v>
      </c>
      <c r="F10">
        <f t="shared" si="4"/>
        <v>2685</v>
      </c>
      <c r="G10">
        <f t="shared" si="5"/>
        <v>1788842648</v>
      </c>
    </row>
    <row r="11" spans="1:7" x14ac:dyDescent="0.25">
      <c r="A11" t="s">
        <v>59</v>
      </c>
      <c r="B11" s="3">
        <f t="shared" si="0"/>
        <v>8</v>
      </c>
      <c r="C11" s="3">
        <f t="shared" si="1"/>
        <v>20</v>
      </c>
      <c r="D11" s="4">
        <f t="shared" si="2"/>
        <v>24.064077999999999</v>
      </c>
      <c r="E11" s="3">
        <f t="shared" si="3"/>
        <v>0</v>
      </c>
      <c r="F11">
        <f t="shared" si="4"/>
        <v>2685</v>
      </c>
      <c r="G11">
        <f t="shared" si="5"/>
        <v>1788847608</v>
      </c>
    </row>
    <row r="12" spans="1:7" x14ac:dyDescent="0.25">
      <c r="A12" t="s">
        <v>60</v>
      </c>
      <c r="B12" s="3">
        <f t="shared" si="0"/>
        <v>8</v>
      </c>
      <c r="C12" s="3">
        <f t="shared" si="1"/>
        <v>20</v>
      </c>
      <c r="D12" s="4">
        <f t="shared" si="2"/>
        <v>24.297958999999999</v>
      </c>
      <c r="E12" s="3">
        <f t="shared" si="3"/>
        <v>1</v>
      </c>
      <c r="F12">
        <f t="shared" si="4"/>
        <v>2685</v>
      </c>
      <c r="G12">
        <f t="shared" si="5"/>
        <v>1788847672</v>
      </c>
    </row>
    <row r="13" spans="1:7" x14ac:dyDescent="0.25">
      <c r="A13" t="s">
        <v>61</v>
      </c>
      <c r="B13" s="3">
        <f t="shared" si="0"/>
        <v>8</v>
      </c>
      <c r="C13" s="3">
        <f t="shared" si="1"/>
        <v>20</v>
      </c>
      <c r="D13" s="4">
        <f t="shared" si="2"/>
        <v>24.256034</v>
      </c>
      <c r="E13" s="3">
        <f t="shared" si="3"/>
        <v>2</v>
      </c>
      <c r="F13">
        <f t="shared" si="4"/>
        <v>2685</v>
      </c>
      <c r="G13">
        <f t="shared" si="5"/>
        <v>1788847640</v>
      </c>
    </row>
    <row r="14" spans="1:7" x14ac:dyDescent="0.25">
      <c r="A14" t="s">
        <v>62</v>
      </c>
      <c r="B14" s="3">
        <f t="shared" si="0"/>
        <v>16</v>
      </c>
      <c r="C14" s="3">
        <f t="shared" si="1"/>
        <v>20</v>
      </c>
      <c r="D14" s="4">
        <f t="shared" si="2"/>
        <v>24.05584</v>
      </c>
      <c r="E14" s="3">
        <f t="shared" si="3"/>
        <v>0</v>
      </c>
      <c r="F14">
        <f t="shared" si="4"/>
        <v>2685</v>
      </c>
      <c r="G14">
        <f t="shared" si="5"/>
        <v>1788858080</v>
      </c>
    </row>
    <row r="15" spans="1:7" x14ac:dyDescent="0.25">
      <c r="A15" t="s">
        <v>63</v>
      </c>
      <c r="B15" s="3">
        <f t="shared" si="0"/>
        <v>16</v>
      </c>
      <c r="C15" s="3">
        <f t="shared" si="1"/>
        <v>20</v>
      </c>
      <c r="D15" s="4">
        <f t="shared" si="2"/>
        <v>24.162987999999999</v>
      </c>
      <c r="E15" s="3">
        <f t="shared" si="3"/>
        <v>1</v>
      </c>
      <c r="F15">
        <f t="shared" si="4"/>
        <v>2685</v>
      </c>
      <c r="G15">
        <f t="shared" si="5"/>
        <v>1788858144</v>
      </c>
    </row>
    <row r="16" spans="1:7" x14ac:dyDescent="0.25">
      <c r="A16" t="s">
        <v>64</v>
      </c>
      <c r="B16" s="3">
        <f t="shared" si="0"/>
        <v>16</v>
      </c>
      <c r="C16" s="3">
        <f t="shared" si="1"/>
        <v>20</v>
      </c>
      <c r="D16" s="4">
        <f t="shared" si="2"/>
        <v>23.828624000000001</v>
      </c>
      <c r="E16" s="3">
        <f t="shared" si="3"/>
        <v>2</v>
      </c>
      <c r="F16">
        <f t="shared" si="4"/>
        <v>2685</v>
      </c>
      <c r="G16">
        <f t="shared" si="5"/>
        <v>1788858176</v>
      </c>
    </row>
    <row r="17" spans="1:7" x14ac:dyDescent="0.25">
      <c r="A17" t="s">
        <v>65</v>
      </c>
      <c r="B17" s="3">
        <f t="shared" si="0"/>
        <v>32</v>
      </c>
      <c r="C17" s="3">
        <f t="shared" si="1"/>
        <v>20</v>
      </c>
      <c r="D17" s="4">
        <f t="shared" si="2"/>
        <v>23.797266</v>
      </c>
      <c r="E17" s="3">
        <f t="shared" si="3"/>
        <v>0</v>
      </c>
      <c r="F17">
        <f t="shared" si="4"/>
        <v>2685</v>
      </c>
      <c r="G17">
        <f t="shared" si="5"/>
        <v>1788879024</v>
      </c>
    </row>
    <row r="18" spans="1:7" x14ac:dyDescent="0.25">
      <c r="A18" t="s">
        <v>66</v>
      </c>
      <c r="B18" s="3">
        <f t="shared" si="0"/>
        <v>32</v>
      </c>
      <c r="C18" s="3">
        <f t="shared" si="1"/>
        <v>20</v>
      </c>
      <c r="D18" s="4">
        <f t="shared" si="2"/>
        <v>24.260891999999998</v>
      </c>
      <c r="E18" s="3">
        <f t="shared" si="3"/>
        <v>1</v>
      </c>
      <c r="F18">
        <f t="shared" si="4"/>
        <v>2685</v>
      </c>
      <c r="G18">
        <f t="shared" si="5"/>
        <v>1788878656</v>
      </c>
    </row>
    <row r="19" spans="1:7" x14ac:dyDescent="0.25">
      <c r="A19" t="s">
        <v>67</v>
      </c>
      <c r="B19" s="3">
        <f t="shared" si="0"/>
        <v>32</v>
      </c>
      <c r="C19" s="3">
        <f t="shared" si="1"/>
        <v>20</v>
      </c>
      <c r="D19" s="4">
        <f t="shared" si="2"/>
        <v>23.754407</v>
      </c>
      <c r="E19" s="3">
        <f t="shared" si="3"/>
        <v>2</v>
      </c>
      <c r="F19">
        <f t="shared" si="4"/>
        <v>2685</v>
      </c>
      <c r="G19">
        <f t="shared" si="5"/>
        <v>1788879544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20</v>
      </c>
      <c r="C2" s="1">
        <f ca="1">OFFSET('data-integrated'!D$1,(ROW()-1)*3-2,0)</f>
        <v>24.404184999999998</v>
      </c>
      <c r="D2" s="1">
        <f ca="1">OFFSET('data-integrated'!D$1,(ROW()-1)*3-1,0)</f>
        <v>25.100436999999999</v>
      </c>
      <c r="E2" s="1">
        <f ca="1">OFFSET('data-integrated'!D$1,(ROW()-1)*3-0,0)</f>
        <v>24.175851000000002</v>
      </c>
      <c r="F2" s="1">
        <f ca="1">_xlfn.STDEV.P(C2:E2)</f>
        <v>0.39324328551956461</v>
      </c>
      <c r="G2" s="1">
        <f ca="1">AVERAGE(C2:E2)</f>
        <v>24.560157666666669</v>
      </c>
      <c r="H2" s="1">
        <f ca="1">OFFSET('data-integrated'!F$1,(ROW()-1)*3-2,0)</f>
        <v>2685</v>
      </c>
      <c r="I2" s="1">
        <f ca="1">OFFSET('data-integrated'!$G$1,(ROW()-1)*3-2,0)</f>
        <v>1936513848</v>
      </c>
      <c r="J2" s="1">
        <f ca="1">OFFSET('data-integrated'!$G$1,(ROW()-1)*3-1,0)</f>
        <v>1788837744</v>
      </c>
      <c r="K2" s="1">
        <f ca="1">OFFSET('data-integrated'!$G$1,(ROW()-1)*3-0,0)</f>
        <v>1788837968</v>
      </c>
      <c r="L2" s="1">
        <f ca="1">_xlfn.STDEV.P(I2:K2)</f>
        <v>69615130.241160303</v>
      </c>
      <c r="M2" s="1">
        <f ca="1">AVERAGE(I2:K2)</f>
        <v>1838063186.6666667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20</v>
      </c>
      <c r="C3" s="1">
        <f ca="1">OFFSET('data-integrated'!D$1,(ROW()-1)*3-2,0)</f>
        <v>24.486889000000001</v>
      </c>
      <c r="D3" s="1">
        <f ca="1">OFFSET('data-integrated'!D$1,(ROW()-1)*3-1,0)</f>
        <v>23.968216000000002</v>
      </c>
      <c r="E3" s="1">
        <f ca="1">OFFSET('data-integrated'!D$1,(ROW()-1)*3-0,0)</f>
        <v>24.251861999999999</v>
      </c>
      <c r="F3" s="1">
        <f t="shared" ref="F3:F66" ca="1" si="0">_xlfn.STDEV.P(C3:E3)</f>
        <v>0.21205723152384001</v>
      </c>
      <c r="G3" s="1">
        <f t="shared" ref="G3:G66" ca="1" si="1">AVERAGE(C3:E3)</f>
        <v>24.23565566666667</v>
      </c>
      <c r="H3" s="1">
        <f ca="1">OFFSET('data-integrated'!F$1,(ROW()-1)*3-2,0)</f>
        <v>2685</v>
      </c>
      <c r="I3" s="1">
        <f ca="1">OFFSET('data-integrated'!$G$1,(ROW()-1)*3-2,0)</f>
        <v>1788839200</v>
      </c>
      <c r="J3" s="1">
        <f ca="1">OFFSET('data-integrated'!$G$1,(ROW()-1)*3-1,0)</f>
        <v>1788839824</v>
      </c>
      <c r="K3" s="1">
        <f ca="1">OFFSET('data-integrated'!$G$1,(ROW()-1)*3-0,0)</f>
        <v>1788839920</v>
      </c>
      <c r="L3" s="1">
        <f t="shared" ref="L3:L66" ca="1" si="2">_xlfn.STDEV.P(I3:K3)</f>
        <v>319.19899749216006</v>
      </c>
      <c r="M3" s="1">
        <f t="shared" ref="M3:M66" ca="1" si="3">AVERAGE(I3:K3)</f>
        <v>1788839648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20</v>
      </c>
      <c r="C4" s="1">
        <f ca="1">OFFSET('data-integrated'!D$1,(ROW()-1)*3-2,0)</f>
        <v>24.666792999999998</v>
      </c>
      <c r="D4" s="1">
        <f ca="1">OFFSET('data-integrated'!D$1,(ROW()-1)*3-1,0)</f>
        <v>24.497603000000002</v>
      </c>
      <c r="E4" s="1">
        <f ca="1">OFFSET('data-integrated'!D$1,(ROW()-1)*3-0,0)</f>
        <v>24.177779999999998</v>
      </c>
      <c r="F4" s="1">
        <f t="shared" ca="1" si="0"/>
        <v>0.20277127826363073</v>
      </c>
      <c r="G4" s="1">
        <f t="shared" ca="1" si="1"/>
        <v>24.447391999999997</v>
      </c>
      <c r="H4" s="1">
        <f ca="1">OFFSET('data-integrated'!F$1,(ROW()-1)*3-2,0)</f>
        <v>2685</v>
      </c>
      <c r="I4" s="1">
        <f ca="1">OFFSET('data-integrated'!$G$1,(ROW()-1)*3-2,0)</f>
        <v>1788842416</v>
      </c>
      <c r="J4" s="1">
        <f ca="1">OFFSET('data-integrated'!$G$1,(ROW()-1)*3-1,0)</f>
        <v>1788842584</v>
      </c>
      <c r="K4" s="1">
        <f ca="1">OFFSET('data-integrated'!$G$1,(ROW()-1)*3-0,0)</f>
        <v>1788842648</v>
      </c>
      <c r="L4" s="1">
        <f t="shared" ca="1" si="2"/>
        <v>97.834327081835426</v>
      </c>
      <c r="M4" s="1">
        <f t="shared" ca="1" si="3"/>
        <v>1788842549.3333333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20</v>
      </c>
      <c r="C5" s="1">
        <f ca="1">OFFSET('data-integrated'!D$1,(ROW()-1)*3-2,0)</f>
        <v>24.064077999999999</v>
      </c>
      <c r="D5" s="1">
        <f ca="1">OFFSET('data-integrated'!D$1,(ROW()-1)*3-1,0)</f>
        <v>24.297958999999999</v>
      </c>
      <c r="E5" s="1">
        <f ca="1">OFFSET('data-integrated'!D$1,(ROW()-1)*3-0,0)</f>
        <v>24.256034</v>
      </c>
      <c r="F5" s="1">
        <f t="shared" ca="1" si="0"/>
        <v>0.10181963013202451</v>
      </c>
      <c r="G5" s="1">
        <f t="shared" ca="1" si="1"/>
        <v>24.206023666666667</v>
      </c>
      <c r="H5" s="1">
        <f ca="1">OFFSET('data-integrated'!F$1,(ROW()-1)*3-2,0)</f>
        <v>2685</v>
      </c>
      <c r="I5" s="1">
        <f ca="1">OFFSET('data-integrated'!$G$1,(ROW()-1)*3-2,0)</f>
        <v>1788847608</v>
      </c>
      <c r="J5" s="1">
        <f ca="1">OFFSET('data-integrated'!$G$1,(ROW()-1)*3-1,0)</f>
        <v>1788847672</v>
      </c>
      <c r="K5" s="1">
        <f ca="1">OFFSET('data-integrated'!$G$1,(ROW()-1)*3-0,0)</f>
        <v>1788847640</v>
      </c>
      <c r="L5" s="1">
        <f t="shared" ca="1" si="2"/>
        <v>26.127890589687233</v>
      </c>
      <c r="M5" s="1">
        <f t="shared" ca="1" si="3"/>
        <v>1788847640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20</v>
      </c>
      <c r="C6" s="1">
        <f ca="1">OFFSET('data-integrated'!D$1,(ROW()-1)*3-2,0)</f>
        <v>24.05584</v>
      </c>
      <c r="D6" s="1">
        <f ca="1">OFFSET('data-integrated'!D$1,(ROW()-1)*3-1,0)</f>
        <v>24.162987999999999</v>
      </c>
      <c r="E6" s="1">
        <f ca="1">OFFSET('data-integrated'!D$1,(ROW()-1)*3-0,0)</f>
        <v>23.828624000000001</v>
      </c>
      <c r="F6" s="1">
        <f t="shared" ca="1" si="0"/>
        <v>0.13940631623503258</v>
      </c>
      <c r="G6" s="1">
        <f t="shared" ca="1" si="1"/>
        <v>24.015817333333334</v>
      </c>
      <c r="H6" s="1">
        <f ca="1">OFFSET('data-integrated'!F$1,(ROW()-1)*3-2,0)</f>
        <v>2685</v>
      </c>
      <c r="I6" s="1">
        <f ca="1">OFFSET('data-integrated'!$G$1,(ROW()-1)*3-2,0)</f>
        <v>1788858080</v>
      </c>
      <c r="J6" s="1">
        <f ca="1">OFFSET('data-integrated'!$G$1,(ROW()-1)*3-1,0)</f>
        <v>1788858144</v>
      </c>
      <c r="K6" s="1">
        <f ca="1">OFFSET('data-integrated'!$G$1,(ROW()-1)*3-0,0)</f>
        <v>1788858176</v>
      </c>
      <c r="L6" s="1">
        <f t="shared" ca="1" si="2"/>
        <v>39.911012125588705</v>
      </c>
      <c r="M6" s="1">
        <f t="shared" ca="1" si="3"/>
        <v>1788858133.3333333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20</v>
      </c>
      <c r="C7" s="1">
        <f ca="1">OFFSET('data-integrated'!D$1,(ROW()-1)*3-2,0)</f>
        <v>23.797266</v>
      </c>
      <c r="D7" s="1">
        <f ca="1">OFFSET('data-integrated'!D$1,(ROW()-1)*3-1,0)</f>
        <v>24.260891999999998</v>
      </c>
      <c r="E7" s="1">
        <f ca="1">OFFSET('data-integrated'!D$1,(ROW()-1)*3-0,0)</f>
        <v>23.754407</v>
      </c>
      <c r="F7" s="1">
        <f t="shared" ca="1" si="0"/>
        <v>0.2293258276344419</v>
      </c>
      <c r="G7" s="1">
        <f t="shared" ca="1" si="1"/>
        <v>23.937521666666669</v>
      </c>
      <c r="H7" s="1">
        <f ca="1">OFFSET('data-integrated'!F$1,(ROW()-1)*3-2,0)</f>
        <v>2685</v>
      </c>
      <c r="I7" s="1">
        <f ca="1">OFFSET('data-integrated'!$G$1,(ROW()-1)*3-2,0)</f>
        <v>1788879024</v>
      </c>
      <c r="J7" s="1">
        <f ca="1">OFFSET('data-integrated'!$G$1,(ROW()-1)*3-1,0)</f>
        <v>1788878656</v>
      </c>
      <c r="K7" s="1">
        <f ca="1">OFFSET('data-integrated'!$G$1,(ROW()-1)*3-0,0)</f>
        <v>1788879544</v>
      </c>
      <c r="L7" s="1">
        <f t="shared" ca="1" si="2"/>
        <v>364.29048238398371</v>
      </c>
      <c r="M7" s="1">
        <f t="shared" ca="1" si="3"/>
        <v>1788879074.6666667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3" sqref="C3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f ca="1">'data-base deinterlac'!G11</f>
        <v>57.349048000000003</v>
      </c>
      <c r="C2">
        <f ca="1">'data-base deinterlac'!M11</f>
        <v>2708172112</v>
      </c>
      <c r="D2">
        <f ca="1">'data-integrated deinterlaced'!G2</f>
        <v>24.560157666666669</v>
      </c>
      <c r="E2">
        <f ca="1">'data-integrated deinterlaced'!M2</f>
        <v>1838063186.6666667</v>
      </c>
    </row>
    <row r="3" spans="1:5" x14ac:dyDescent="0.25">
      <c r="A3">
        <f>A2*2</f>
        <v>2</v>
      </c>
      <c r="B3">
        <f ca="1">B2</f>
        <v>57.349048000000003</v>
      </c>
      <c r="C3">
        <f ca="1">C2</f>
        <v>2708172112</v>
      </c>
      <c r="D3">
        <f ca="1">'data-integrated deinterlaced'!G3</f>
        <v>24.23565566666667</v>
      </c>
      <c r="E3">
        <f ca="1">'data-integrated deinterlaced'!M3</f>
        <v>1788839648</v>
      </c>
    </row>
    <row r="4" spans="1:5" x14ac:dyDescent="0.25">
      <c r="A4">
        <f t="shared" ref="A4:A7" si="0">A3*2</f>
        <v>4</v>
      </c>
      <c r="B4">
        <f t="shared" ref="B4:B7" ca="1" si="1">B3</f>
        <v>57.349048000000003</v>
      </c>
      <c r="C4">
        <f t="shared" ref="C4:C7" ca="1" si="2">C3</f>
        <v>2708172112</v>
      </c>
      <c r="D4">
        <f ca="1">'data-integrated deinterlaced'!G4</f>
        <v>24.447391999999997</v>
      </c>
      <c r="E4">
        <f ca="1">'data-integrated deinterlaced'!M4</f>
        <v>1788842549.3333333</v>
      </c>
    </row>
    <row r="5" spans="1:5" x14ac:dyDescent="0.25">
      <c r="A5">
        <f t="shared" si="0"/>
        <v>8</v>
      </c>
      <c r="B5">
        <f t="shared" ca="1" si="1"/>
        <v>57.349048000000003</v>
      </c>
      <c r="C5">
        <f t="shared" ca="1" si="2"/>
        <v>2708172112</v>
      </c>
      <c r="D5">
        <f ca="1">'data-integrated deinterlaced'!G5</f>
        <v>24.206023666666667</v>
      </c>
      <c r="E5">
        <f ca="1">'data-integrated deinterlaced'!M5</f>
        <v>1788847640</v>
      </c>
    </row>
    <row r="6" spans="1:5" x14ac:dyDescent="0.25">
      <c r="A6">
        <f t="shared" si="0"/>
        <v>16</v>
      </c>
      <c r="B6">
        <f t="shared" ca="1" si="1"/>
        <v>57.349048000000003</v>
      </c>
      <c r="C6">
        <f t="shared" ca="1" si="2"/>
        <v>2708172112</v>
      </c>
      <c r="D6">
        <f ca="1">'data-integrated deinterlaced'!G6</f>
        <v>24.015817333333334</v>
      </c>
      <c r="E6">
        <f ca="1">'data-integrated deinterlaced'!M6</f>
        <v>1788858133.3333333</v>
      </c>
    </row>
    <row r="7" spans="1:5" x14ac:dyDescent="0.25">
      <c r="A7">
        <f t="shared" si="0"/>
        <v>32</v>
      </c>
      <c r="B7">
        <f t="shared" ca="1" si="1"/>
        <v>57.349048000000003</v>
      </c>
      <c r="C7">
        <f t="shared" ca="1" si="2"/>
        <v>2708172112</v>
      </c>
      <c r="D7">
        <f ca="1">'data-integrated deinterlaced'!G7</f>
        <v>23.937521666666669</v>
      </c>
      <c r="E7">
        <f ca="1">'data-integrated deinterlaced'!M7</f>
        <v>1788879074.6666667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2015-11-04T12:32:16Z</cp:lastPrinted>
  <dcterms:created xsi:type="dcterms:W3CDTF">2015-07-03T11:30:21Z</dcterms:created>
  <dcterms:modified xsi:type="dcterms:W3CDTF">2015-11-04T12:32:33Z</dcterms:modified>
</cp:coreProperties>
</file>