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27870" windowHeight="13020" firstSheet="1" activeTab="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integrate" sheetId="28" r:id="rId5"/>
    <sheet name="Chart1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8" l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" i="28"/>
  <c r="A3" i="28" l="1"/>
  <c r="A5" i="28" s="1"/>
  <c r="A9" i="28" s="1"/>
  <c r="A17" i="28" s="1"/>
  <c r="A33" i="28" s="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L14" i="20" s="1"/>
  <c r="G39" i="1"/>
  <c r="J14" i="20" s="1"/>
  <c r="G40" i="1"/>
  <c r="K14" i="20" s="1"/>
  <c r="G41" i="1"/>
  <c r="I15" i="20" s="1"/>
  <c r="L15" i="20" s="1"/>
  <c r="G42" i="1"/>
  <c r="J15" i="20" s="1"/>
  <c r="G43" i="1"/>
  <c r="K15" i="20" s="1"/>
  <c r="G44" i="1"/>
  <c r="I16" i="20" s="1"/>
  <c r="L16" i="20" s="1"/>
  <c r="G45" i="1"/>
  <c r="J16" i="20" s="1"/>
  <c r="G46" i="1"/>
  <c r="K16" i="20" s="1"/>
  <c r="G47" i="1"/>
  <c r="I17" i="20" s="1"/>
  <c r="L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2" i="20" l="1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E3" i="28" s="1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E33" i="28" s="1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E5" i="28" s="1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E17" i="28" s="1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E9" i="28" s="1"/>
  <c r="M10" i="20"/>
  <c r="M241" i="20"/>
  <c r="M233" i="20"/>
  <c r="M225" i="20"/>
  <c r="M249" i="20"/>
  <c r="M245" i="20"/>
  <c r="M237" i="20"/>
  <c r="M229" i="20"/>
  <c r="M2" i="20"/>
  <c r="E2" i="28" s="1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F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G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G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F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F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G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G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L17" i="27" s="1"/>
  <c r="F47" i="9"/>
  <c r="H17" i="27" s="1"/>
  <c r="E47" i="9"/>
  <c r="D47" i="9"/>
  <c r="C17" i="27" s="1"/>
  <c r="F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L16" i="27" s="1"/>
  <c r="F44" i="9"/>
  <c r="H16" i="27" s="1"/>
  <c r="E44" i="9"/>
  <c r="D44" i="9"/>
  <c r="C16" i="27" s="1"/>
  <c r="G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L15" i="27" s="1"/>
  <c r="F41" i="9"/>
  <c r="H15" i="27" s="1"/>
  <c r="E41" i="9"/>
  <c r="D41" i="9"/>
  <c r="C15" i="27" s="1"/>
  <c r="G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L14" i="27" s="1"/>
  <c r="F38" i="9"/>
  <c r="H14" i="27" s="1"/>
  <c r="E38" i="9"/>
  <c r="D38" i="9"/>
  <c r="C14" i="27" s="1"/>
  <c r="F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L13" i="27" s="1"/>
  <c r="F35" i="9"/>
  <c r="H13" i="27" s="1"/>
  <c r="E35" i="9"/>
  <c r="D35" i="9"/>
  <c r="C13" i="27" s="1"/>
  <c r="F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L12" i="27" s="1"/>
  <c r="F32" i="9"/>
  <c r="H12" i="27" s="1"/>
  <c r="E32" i="9"/>
  <c r="D32" i="9"/>
  <c r="C12" i="27" s="1"/>
  <c r="F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L11" i="27" s="1"/>
  <c r="F29" i="9"/>
  <c r="H11" i="27" s="1"/>
  <c r="E29" i="9"/>
  <c r="D29" i="9"/>
  <c r="C11" i="27" s="1"/>
  <c r="F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L10" i="27" s="1"/>
  <c r="F26" i="9"/>
  <c r="H10" i="27" s="1"/>
  <c r="E26" i="9"/>
  <c r="D26" i="9"/>
  <c r="C10" i="27" s="1"/>
  <c r="G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M9" i="27" s="1"/>
  <c r="F23" i="9"/>
  <c r="H9" i="27" s="1"/>
  <c r="E23" i="9"/>
  <c r="D23" i="9"/>
  <c r="C9" i="27" s="1"/>
  <c r="G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L8" i="27" s="1"/>
  <c r="F20" i="9"/>
  <c r="H8" i="27" s="1"/>
  <c r="E20" i="9"/>
  <c r="D20" i="9"/>
  <c r="C8" i="27" s="1"/>
  <c r="F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3" i="20" l="1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C2" i="28" s="1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B2" i="28" s="1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D2" i="28" s="1"/>
  <c r="G6" i="20"/>
  <c r="D17" i="28" s="1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D5" i="28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D3" i="28" s="1"/>
  <c r="F7" i="20"/>
  <c r="G7" i="20"/>
  <c r="D33" i="28" s="1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D9" i="28" s="1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C3" i="28" l="1"/>
  <c r="C5" i="28" s="1"/>
  <c r="C9" i="28" s="1"/>
  <c r="C17" i="28" s="1"/>
  <c r="C33" i="28" s="1"/>
  <c r="B3" i="28"/>
  <c r="B5" i="28" s="1"/>
  <c r="B9" i="28" s="1"/>
  <c r="B17" i="28" s="1"/>
  <c r="B33" i="28" s="1"/>
</calcChain>
</file>

<file path=xl/sharedStrings.xml><?xml version="1.0" encoding="utf-8"?>
<sst xmlns="http://schemas.openxmlformats.org/spreadsheetml/2006/main" count="92" uniqueCount="71">
  <si>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</si>
  <si>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</si>
  <si>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</si>
  <si>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</si>
  <si>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</si>
  <si>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</si>
  <si>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</si>
  <si>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</si>
  <si>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</si>
  <si>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</si>
  <si>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</si>
  <si>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</si>
  <si>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</si>
  <si>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</si>
  <si>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Execution time with 1 threads, and 12 columns is 731.968248s in iteration 0. 372 PLIs cached. Memory used: 21086878384.</t>
  </si>
  <si>
    <t>Execution time with 1 threads, and 12 columns is 728.341906s in iteration 1. 372 PLIs cached. Memory used: 21078699648.</t>
  </si>
  <si>
    <t>Execution time with 1 threads, and 12 columns is 714.662084s in iteration 2. 372 PLIs cached. Memory used: 21078699944.</t>
  </si>
  <si>
    <t>Execution time with 2 threads, and 12 columns is 490.786680s in iteration 0. 372 PLIs cached. Memory used: 21078701832.</t>
  </si>
  <si>
    <t>Execution time with 2 threads, and 12 columns is 492.654888s in iteration 1. 372 PLIs cached. Memory used: 21078701864.</t>
  </si>
  <si>
    <t>Execution time with 2 threads, and 12 columns is 506.703652s in iteration 2. 372 PLIs cached. Memory used: 21078702776.</t>
  </si>
  <si>
    <t>Execution time with 4 threads, and 12 columns is 363.651338s in iteration 0. 372 PLIs cached. Memory used: 21078705240.</t>
  </si>
  <si>
    <t>Execution time with 4 threads, and 12 columns is 366.537953s in iteration 1. 372 PLIs cached. Memory used: 21078705504.</t>
  </si>
  <si>
    <t>Execution time with 4 threads, and 12 columns is 367.475466s in iteration 2. 372 PLIs cached. Memory used: 21078705504.</t>
  </si>
  <si>
    <t>Execution time with 8 threads, and 12 columns is 276.953440s in iteration 0. 372 PLIs cached. Memory used: 21078710496.</t>
  </si>
  <si>
    <t>Execution time with 8 threads, and 12 columns is 263.174320s in iteration 1. 372 PLIs cached. Memory used: 21078710496.</t>
  </si>
  <si>
    <t>Execution time with 8 threads, and 12 columns is 297.442849s in iteration 2. 372 PLIs cached. Memory used: 21078710528.</t>
  </si>
  <si>
    <t>Execution time with 16 threads, and 12 columns is 229.856228s in iteration 0. 372 PLIs cached. Memory used: 21078720736.</t>
  </si>
  <si>
    <t>Execution time with 16 threads, and 12 columns is 234.087130s in iteration 1. 372 PLIs cached. Memory used: 21078720736.</t>
  </si>
  <si>
    <t>Execution time with 16 threads, and 12 columns is 237.031108s in iteration 2. 372 PLIs cached. Memory used: 21078720736.</t>
  </si>
  <si>
    <t>Execution time with 32 threads, and 12 columns is 218.585767s in iteration 0. 372 PLIs cached. Memory used: 21078741504.</t>
  </si>
  <si>
    <t>Execution time with 32 threads, and 12 columns is 209.824446s in iteration 1. 372 PLIs cached. Memory used: 21078741504.</t>
  </si>
  <si>
    <t xml:space="preserve">Execution time with 32 threads, and 12 columns is 219.911441s in iteration 2. 372 PLIs cached. Memory used: 21078741736. </t>
  </si>
  <si>
    <t>PLI build took: 309.104013s</t>
  </si>
  <si>
    <t>Execution time with 1 threads, and 2 columns is 0.409524s in iteration 0. 3 PLIs cached. Memory used: 4441269104.</t>
  </si>
  <si>
    <t>Execution time with 1 threads, and 2 columns is 0.328045s in iteration 1. 3 PLIs cached. Memory used: 4360969232.</t>
  </si>
  <si>
    <t>Execution time with 1 threads, and 2 columns is 0.305645s in iteration 2. 3 PLIs cached. Memory used: 4360969232.</t>
  </si>
  <si>
    <t>Execution time with 1 threads, and 4 columns is 11.399062s in iteration 0. 14 PLIs cached. Memory used: 4551922792.</t>
  </si>
  <si>
    <t>Execution time with 1 threads, and 4 columns is 10.614759s in iteration 1. 14 PLIs cached. Memory used: 4551922792.</t>
  </si>
  <si>
    <t>Execution time with 1 threads, and 4 columns is 7.958743s in iteration 2. 14 PLIs cached. Memory used: 4551922960.</t>
  </si>
  <si>
    <t>Execution time with 1 threads, and 6 columns is 37.218141s in iteration 0. 48 PLIs cached. Memory used: 5862450552.</t>
  </si>
  <si>
    <t>Execution time with 1 threads, and 6 columns is 37.524163s in iteration 1. 48 PLIs cached. Memory used: 5862450800.</t>
  </si>
  <si>
    <t>Execution time with 1 threads, and 6 columns is 37.401895s in iteration 2. 48 PLIs cached. Memory used: 5862450800.</t>
  </si>
  <si>
    <t>Execution time with 1 threads, and 8 columns is 92.482465s in iteration 0. 125 PLIs cached. Memory used: 9589087472.</t>
  </si>
  <si>
    <t>Execution time with 1 threads, and 8 columns is 89.086696s in iteration 1. 125 PLIs cached. Memory used: 9589087472.</t>
  </si>
  <si>
    <t>Execution time with 1 threads, and 8 columns is 89.173158s in iteration 2. 125 PLIs cached. Memory used: 9589087472.</t>
  </si>
  <si>
    <t>Execution time with 1 threads, and 10 columns is 214.985163s in iteration 0. 298 PLIs cached. Memory used: 16501459568.</t>
  </si>
  <si>
    <t>Execution time with 1 threads, and 10 columns is 208.162262s in iteration 1. 298 PLIs cached. Memory used: 16501459568.</t>
  </si>
  <si>
    <t xml:space="preserve">Execution time with 1 threads, and 10 columns is 204.504226s in iteration 2. 298 PLIs cached. Memory used: 16501459568. </t>
  </si>
  <si>
    <t>PLI build took: 319.205480s</t>
  </si>
  <si>
    <t>Execution time with 1 threads, and 10 columns is 180.199795s in iteration 0. 128 PLIs cached. Memory used: 9761593552.</t>
  </si>
  <si>
    <t>Execution time with 1 threads, and 10 columns is 191.894256s in iteration 1. 128 PLIs cached. Memory used: 9753693576.</t>
  </si>
  <si>
    <t>Execution time with 1 threads, and 10 columns is 141.393724s in iteration 2. 128 PLIs cached. Memory used: 9753693592.</t>
  </si>
  <si>
    <t>Execution time with 2 threads, and 10 columns is 133.039538s in iteration 0. 128 PLIs cached. Memory used: 9753695488.</t>
  </si>
  <si>
    <t>Execution time with 2 threads, and 10 columns is 137.482242s in iteration 1. 128 PLIs cached. Memory used: 9753695520.</t>
  </si>
  <si>
    <t>Execution time with 2 threads, and 10 columns is 136.331915s in iteration 2. 128 PLIs cached. Memory used: 9753695520.</t>
  </si>
  <si>
    <t>Execution time with 4 threads, and 10 columns is 97.489152s in iteration 0. 128 PLIs cached. Memory used: 9753698720.</t>
  </si>
  <si>
    <t>Execution time with 4 threads, and 10 columns is 98.653441s in iteration 1. 128 PLIs cached. Memory used: 9753698824.</t>
  </si>
  <si>
    <t>Execution time with 4 threads, and 10 columns is 103.216031s in iteration 2. 128 PLIs cached. Memory used: 9753699392.</t>
  </si>
  <si>
    <t>Execution time with 8 threads, and 10 columns is 80.367077s in iteration 0. 128 PLIs cached. Memory used: 9753705072.</t>
  </si>
  <si>
    <t>Execution time with 8 threads, and 10 columns is 80.541977s in iteration 1. 128 PLIs cached. Memory used: 9753702912.</t>
  </si>
  <si>
    <t>Execution time with 8 threads, and 10 columns is 75.647072s in iteration 2. 128 PLIs cached. Memory used: 9753704448.</t>
  </si>
  <si>
    <t>Execution time with 16 threads, and 10 columns is 61.376596s in iteration 0. 128 PLIs cached. Memory used: 9753715344.</t>
  </si>
  <si>
    <t>Execution time with 16 threads, and 10 columns is 61.453450s in iteration 1. 128 PLIs cached. Memory used: 9753715440.</t>
  </si>
  <si>
    <t>Execution time with 16 threads, and 10 columns is 68.205479s in iteration 2. 128 PLIs cached. Memory used: 9753715472.</t>
  </si>
  <si>
    <t>Execution time with 32 threads, and 10 columns is 56.218123s in iteration 0. 128 PLIs cached. Memory used: 9753736440.</t>
  </si>
  <si>
    <t>Execution time with 32 threads, and 10 columns is 55.714363s in iteration 1. 128 PLIs cached. Memory used: 9753737320.</t>
  </si>
  <si>
    <t>Execution time with 32 threads, and 10 columns is 56.514164s in iteration 2. 128 PLIs cached. Memory used: 9753736808.</t>
  </si>
  <si>
    <t>Baseline Time</t>
  </si>
  <si>
    <t>Baseline Memory</t>
  </si>
  <si>
    <t>PLIManager Time</t>
  </si>
  <si>
    <t>PLIManager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</si>
</sst>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integrate!$B$1</c:f>
              <c:strCache>
                <c:ptCount val="1"/>
                <c:pt idx="0">
                  <c:v>Baseline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integrate!$A$2:$A$33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integrate!$B$2:$B$33</c:f>
              <c:numCache>
                <c:formatCode>General</c:formatCode>
                <c:ptCount val="32"/>
                <c:pt idx="0">
                  <c:v>209.21721700000001</c:v>
                </c:pt>
                <c:pt idx="1">
                  <c:v>209.21721700000001</c:v>
                </c:pt>
                <c:pt idx="3">
                  <c:v>209.21721700000001</c:v>
                </c:pt>
                <c:pt idx="7">
                  <c:v>209.21721700000001</c:v>
                </c:pt>
                <c:pt idx="15">
                  <c:v>209.21721700000001</c:v>
                </c:pt>
                <c:pt idx="31">
                  <c:v>209.21721700000001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8-4C54-90F2-85CDFD6B4F41}"/>
            </c:ext>
          </c:extLst>
        </c:ser>
        <c:ser>
          <c:idx val="1"/>
          <c:order val="1"/>
          <c:tx>
            <c:strRef>
              <c:f>integrate!$D$1</c:f>
              <c:strCache>
                <c:ptCount val="1"/>
                <c:pt idx="0">
                  <c:v>PLIManager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integrate!$A$2:$A$33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integrate!$D$2:$D$33</c:f>
              <c:numCache>
                <c:formatCode>General</c:formatCode>
                <c:ptCount val="32"/>
                <c:pt idx="0">
                  <c:v>171.16259166666669</c:v>
                </c:pt>
                <c:pt idx="1">
                  <c:v>135.61789833333333</c:v>
                </c:pt>
                <c:pt idx="3">
                  <c:v>99.786208000000002</c:v>
                </c:pt>
                <c:pt idx="7">
                  <c:v>78.852041999999997</c:v>
                </c:pt>
                <c:pt idx="15">
                  <c:v>63.678508333333333</c:v>
                </c:pt>
                <c:pt idx="31">
                  <c:v>56.148883333333337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8-4C54-90F2-85CDFD6B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2"/>
          <c:order val="2"/>
          <c:tx>
            <c:strRef>
              <c:f>integrate!$C$1</c:f>
              <c:strCache>
                <c:ptCount val="1"/>
                <c:pt idx="0">
                  <c:v>Baseline Memory</c:v>
                </c:pt>
              </c:strCache>
            </c:strRef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integrate!$C$2:$C$33</c:f>
              <c:numCache>
                <c:formatCode>General</c:formatCode>
                <c:ptCount val="32"/>
                <c:pt idx="0">
                  <c:v>16501459568</c:v>
                </c:pt>
                <c:pt idx="1">
                  <c:v>16501459568</c:v>
                </c:pt>
                <c:pt idx="3">
                  <c:v>16501459568</c:v>
                </c:pt>
                <c:pt idx="7">
                  <c:v>16501459568</c:v>
                </c:pt>
                <c:pt idx="15">
                  <c:v>16501459568</c:v>
                </c:pt>
                <c:pt idx="31">
                  <c:v>16501459568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54C-881F-83D8D3573D08}"/>
            </c:ext>
          </c:extLst>
        </c:ser>
        <c:ser>
          <c:idx val="3"/>
          <c:order val="3"/>
          <c:tx>
            <c:strRef>
              <c:f>integrate!$E$1</c:f>
              <c:strCache>
                <c:ptCount val="1"/>
                <c:pt idx="0">
                  <c:v>PLIManager Memory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integrate!$E$2:$E$33</c:f>
              <c:numCache>
                <c:formatCode>General</c:formatCode>
                <c:ptCount val="32"/>
                <c:pt idx="0">
                  <c:v>9756326906.666666</c:v>
                </c:pt>
                <c:pt idx="1">
                  <c:v>9753695509.333334</c:v>
                </c:pt>
                <c:pt idx="3">
                  <c:v>9753698978.666666</c:v>
                </c:pt>
                <c:pt idx="7">
                  <c:v>9753704144</c:v>
                </c:pt>
                <c:pt idx="15">
                  <c:v>9753715418.666666</c:v>
                </c:pt>
                <c:pt idx="31">
                  <c:v>9753736856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54C-881F-83D8D357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21776"/>
        <c:axId val="373517512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73517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="0" i="0" baseline="0">
                    <a:effectLst/>
                  </a:rPr>
                  <a:t>Memory Consumption in GB</a:t>
                </a:r>
                <a:endParaRPr lang="de-DE" sz="2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659537323834496"/>
              <c:y val="0.18479639068333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521776"/>
        <c:crosses val="max"/>
        <c:crossBetween val="between"/>
      </c:valAx>
      <c:catAx>
        <c:axId val="37352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1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6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32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33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0.409524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4441269104</v>
      </c>
    </row>
    <row r="3" spans="1:7" x14ac:dyDescent="0.25">
      <c r="A3" t="s">
        <v>34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0.32804499999999998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4360969232</v>
      </c>
    </row>
    <row r="4" spans="1:7" x14ac:dyDescent="0.25">
      <c r="A4" t="s">
        <v>35</v>
      </c>
      <c r="B4" s="3">
        <f t="shared" si="0"/>
        <v>1</v>
      </c>
      <c r="C4" s="3">
        <f t="shared" si="1"/>
        <v>2</v>
      </c>
      <c r="D4" s="4">
        <f t="shared" si="2"/>
        <v>0.305645</v>
      </c>
      <c r="E4" s="3">
        <f t="shared" si="3"/>
        <v>2</v>
      </c>
      <c r="F4">
        <f t="shared" si="4"/>
        <v>3</v>
      </c>
      <c r="G4">
        <f t="shared" si="5"/>
        <v>4360969232</v>
      </c>
    </row>
    <row r="5" spans="1:7" x14ac:dyDescent="0.25">
      <c r="A5" t="s">
        <v>36</v>
      </c>
      <c r="B5" s="3">
        <f t="shared" si="0"/>
        <v>1</v>
      </c>
      <c r="C5" s="3">
        <f t="shared" si="1"/>
        <v>4</v>
      </c>
      <c r="D5" s="4">
        <f t="shared" si="2"/>
        <v>11.399062000000001</v>
      </c>
      <c r="E5" s="3">
        <f t="shared" si="3"/>
        <v>0</v>
      </c>
      <c r="F5">
        <f t="shared" si="4"/>
        <v>14</v>
      </c>
      <c r="G5">
        <f t="shared" si="5"/>
        <v>4551922792</v>
      </c>
    </row>
    <row r="6" spans="1:7" x14ac:dyDescent="0.25">
      <c r="A6" t="s">
        <v>37</v>
      </c>
      <c r="B6" s="3">
        <f t="shared" si="0"/>
        <v>1</v>
      </c>
      <c r="C6" s="3">
        <f t="shared" si="1"/>
        <v>4</v>
      </c>
      <c r="D6" s="4">
        <f t="shared" si="2"/>
        <v>10.614758999999999</v>
      </c>
      <c r="E6" s="3">
        <f t="shared" si="3"/>
        <v>1</v>
      </c>
      <c r="F6">
        <f t="shared" si="4"/>
        <v>14</v>
      </c>
      <c r="G6">
        <f t="shared" si="5"/>
        <v>4551922792</v>
      </c>
    </row>
    <row r="7" spans="1:7" x14ac:dyDescent="0.25">
      <c r="A7" t="s">
        <v>38</v>
      </c>
      <c r="B7" s="3">
        <f t="shared" si="0"/>
        <v>1</v>
      </c>
      <c r="C7" s="3">
        <f t="shared" si="1"/>
        <v>4</v>
      </c>
      <c r="D7" s="4">
        <f t="shared" si="2"/>
        <v>7.9587430000000001</v>
      </c>
      <c r="E7" s="3">
        <f t="shared" si="3"/>
        <v>2</v>
      </c>
      <c r="F7">
        <f t="shared" si="4"/>
        <v>14</v>
      </c>
      <c r="G7">
        <f t="shared" si="5"/>
        <v>4551922960</v>
      </c>
    </row>
    <row r="8" spans="1:7" x14ac:dyDescent="0.25">
      <c r="A8" t="s">
        <v>39</v>
      </c>
      <c r="B8" s="3">
        <f t="shared" si="0"/>
        <v>1</v>
      </c>
      <c r="C8" s="3">
        <f t="shared" si="1"/>
        <v>6</v>
      </c>
      <c r="D8" s="4">
        <f t="shared" si="2"/>
        <v>37.218141000000003</v>
      </c>
      <c r="E8" s="3">
        <f t="shared" si="3"/>
        <v>0</v>
      </c>
      <c r="F8">
        <f t="shared" si="4"/>
        <v>48</v>
      </c>
      <c r="G8">
        <f t="shared" si="5"/>
        <v>5862450552</v>
      </c>
    </row>
    <row r="9" spans="1:7" x14ac:dyDescent="0.25">
      <c r="A9" t="s">
        <v>40</v>
      </c>
      <c r="B9" s="3">
        <f t="shared" si="0"/>
        <v>1</v>
      </c>
      <c r="C9" s="3">
        <f t="shared" si="1"/>
        <v>6</v>
      </c>
      <c r="D9" s="4">
        <f t="shared" si="2"/>
        <v>37.524163000000001</v>
      </c>
      <c r="E9" s="3">
        <f t="shared" si="3"/>
        <v>1</v>
      </c>
      <c r="F9">
        <f t="shared" si="4"/>
        <v>48</v>
      </c>
      <c r="G9">
        <f t="shared" si="5"/>
        <v>5862450800</v>
      </c>
    </row>
    <row r="10" spans="1:7" x14ac:dyDescent="0.25">
      <c r="A10" t="s">
        <v>41</v>
      </c>
      <c r="B10" s="3">
        <f t="shared" si="0"/>
        <v>1</v>
      </c>
      <c r="C10" s="3">
        <f t="shared" si="1"/>
        <v>6</v>
      </c>
      <c r="D10" s="4">
        <f t="shared" si="2"/>
        <v>37.401895000000003</v>
      </c>
      <c r="E10" s="3">
        <f t="shared" si="3"/>
        <v>2</v>
      </c>
      <c r="F10">
        <f t="shared" si="4"/>
        <v>48</v>
      </c>
      <c r="G10">
        <f t="shared" si="5"/>
        <v>5862450800</v>
      </c>
    </row>
    <row r="11" spans="1:7" x14ac:dyDescent="0.25">
      <c r="A11" t="s">
        <v>42</v>
      </c>
      <c r="B11" s="3">
        <f t="shared" si="0"/>
        <v>1</v>
      </c>
      <c r="C11" s="3">
        <f t="shared" si="1"/>
        <v>8</v>
      </c>
      <c r="D11" s="4">
        <f t="shared" si="2"/>
        <v>92.482465000000005</v>
      </c>
      <c r="E11" s="3">
        <f t="shared" si="3"/>
        <v>0</v>
      </c>
      <c r="F11">
        <f t="shared" si="4"/>
        <v>125</v>
      </c>
      <c r="G11">
        <f t="shared" si="5"/>
        <v>9589087472</v>
      </c>
    </row>
    <row r="12" spans="1:7" x14ac:dyDescent="0.25">
      <c r="A12" t="s">
        <v>43</v>
      </c>
      <c r="B12" s="3">
        <f t="shared" si="0"/>
        <v>1</v>
      </c>
      <c r="C12" s="3">
        <f t="shared" si="1"/>
        <v>8</v>
      </c>
      <c r="D12" s="4">
        <f t="shared" si="2"/>
        <v>89.086696000000003</v>
      </c>
      <c r="E12" s="3">
        <f t="shared" si="3"/>
        <v>1</v>
      </c>
      <c r="F12">
        <f t="shared" si="4"/>
        <v>125</v>
      </c>
      <c r="G12">
        <f t="shared" si="5"/>
        <v>9589087472</v>
      </c>
    </row>
    <row r="13" spans="1:7" x14ac:dyDescent="0.25">
      <c r="A13" t="s">
        <v>44</v>
      </c>
      <c r="B13" s="3">
        <f t="shared" si="0"/>
        <v>1</v>
      </c>
      <c r="C13" s="3">
        <f t="shared" si="1"/>
        <v>8</v>
      </c>
      <c r="D13" s="4">
        <f t="shared" si="2"/>
        <v>89.173158000000001</v>
      </c>
      <c r="E13" s="3">
        <f t="shared" si="3"/>
        <v>2</v>
      </c>
      <c r="F13">
        <f t="shared" si="4"/>
        <v>125</v>
      </c>
      <c r="G13">
        <f t="shared" si="5"/>
        <v>9589087472</v>
      </c>
    </row>
    <row r="14" spans="1:7" x14ac:dyDescent="0.25">
      <c r="A14" t="s">
        <v>45</v>
      </c>
      <c r="B14" s="3">
        <f t="shared" si="0"/>
        <v>1</v>
      </c>
      <c r="C14" s="3">
        <f t="shared" si="1"/>
        <v>10</v>
      </c>
      <c r="D14" s="4">
        <f t="shared" si="2"/>
        <v>214.985163</v>
      </c>
      <c r="E14" s="3">
        <f t="shared" si="3"/>
        <v>0</v>
      </c>
      <c r="F14">
        <f t="shared" si="4"/>
        <v>298</v>
      </c>
      <c r="G14">
        <f t="shared" si="5"/>
        <v>16501459568</v>
      </c>
    </row>
    <row r="15" spans="1:7" x14ac:dyDescent="0.25">
      <c r="A15" t="s">
        <v>46</v>
      </c>
      <c r="B15" s="3">
        <f t="shared" si="0"/>
        <v>1</v>
      </c>
      <c r="C15" s="3">
        <f t="shared" si="1"/>
        <v>10</v>
      </c>
      <c r="D15" s="4">
        <f t="shared" si="2"/>
        <v>208.162262</v>
      </c>
      <c r="E15" s="3">
        <f t="shared" si="3"/>
        <v>1</v>
      </c>
      <c r="F15">
        <f t="shared" si="4"/>
        <v>298</v>
      </c>
      <c r="G15">
        <f t="shared" si="5"/>
        <v>16501459568</v>
      </c>
    </row>
    <row r="16" spans="1:7" x14ac:dyDescent="0.25">
      <c r="A16" t="s">
        <v>47</v>
      </c>
      <c r="B16" s="3">
        <f t="shared" si="0"/>
        <v>1</v>
      </c>
      <c r="C16" s="3">
        <f t="shared" si="1"/>
        <v>10</v>
      </c>
      <c r="D16" s="4">
        <f t="shared" si="2"/>
        <v>204.50422599999999</v>
      </c>
      <c r="E16" s="3">
        <f t="shared" si="3"/>
        <v>2</v>
      </c>
      <c r="F16">
        <f t="shared" si="4"/>
        <v>298</v>
      </c>
      <c r="G16">
        <f t="shared" si="5"/>
        <v>16501459568</v>
      </c>
    </row>
    <row r="17" spans="2:7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  <c r="G17" t="e">
        <f t="shared" si="5"/>
        <v>#VALUE!</v>
      </c>
    </row>
    <row r="18" spans="2:7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  <c r="G18" t="e">
        <f t="shared" si="5"/>
        <v>#VALUE!</v>
      </c>
    </row>
    <row r="19" spans="2:7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  <c r="G19" t="e">
        <f t="shared" si="5"/>
        <v>#VALUE!</v>
      </c>
    </row>
    <row r="20" spans="2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2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2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2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2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2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2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2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2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2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2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2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2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N2" sqref="N2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0.409524</v>
      </c>
      <c r="D2" s="1">
        <f ca="1">OFFSET('data-base'!D$1,(ROW()-1)*3-1,0)</f>
        <v>0.32804499999999998</v>
      </c>
      <c r="E2" s="1">
        <f ca="1">OFFSET('data-base'!D$1,(ROW()-1)*3-0,0)</f>
        <v>0.305645</v>
      </c>
      <c r="F2" s="1">
        <f ca="1">_xlfn.STDEV.P(C2:E2)</f>
        <v>4.4636101584554527E-2</v>
      </c>
      <c r="G2" s="1">
        <f ca="1">AVERAGE(C2:E2)</f>
        <v>0.34773799999999994</v>
      </c>
      <c r="H2" s="1">
        <f ca="1">OFFSET('data-base'!F$1,(ROW()-1)*3-2,0)</f>
        <v>3</v>
      </c>
      <c r="I2" s="1">
        <f ca="1">OFFSET('data-base'!$G$1,(ROW()-1)*3-2,0)</f>
        <v>4441269104</v>
      </c>
      <c r="J2" s="1">
        <f ca="1">OFFSET('data-base'!$G$1,(ROW()-1)*3-1,0)</f>
        <v>4360969232</v>
      </c>
      <c r="K2" s="1">
        <f ca="1">OFFSET('data-base'!$G$1,(ROW()-1)*3-0,0)</f>
        <v>4360969232</v>
      </c>
      <c r="L2" s="1">
        <f ca="1">_xlfn.STDEV.P(I2:K2)</f>
        <v>37853722.679741181</v>
      </c>
      <c r="M2" s="1">
        <f ca="1">AVERAGE(I2:K2)</f>
        <v>4387735856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11.399062000000001</v>
      </c>
      <c r="D3" s="1">
        <f ca="1">OFFSET('data-base'!D$1,(ROW()-1)*3-1,0)</f>
        <v>10.614758999999999</v>
      </c>
      <c r="E3" s="1">
        <f ca="1">OFFSET('data-base'!D$1,(ROW()-1)*3-0,0)</f>
        <v>7.9587430000000001</v>
      </c>
      <c r="F3" s="1">
        <f t="shared" ref="F3:F66" ca="1" si="0">_xlfn.STDEV.P(C3:E3)</f>
        <v>1.4721619404364339</v>
      </c>
      <c r="G3" s="1">
        <f t="shared" ref="G3:G66" ca="1" si="1">AVERAGE(C3:E3)</f>
        <v>9.9908546666666656</v>
      </c>
      <c r="H3" s="1">
        <f ca="1">OFFSET('data-base'!F$1,(ROW()-1)*3-2,0)</f>
        <v>14</v>
      </c>
      <c r="I3" s="1">
        <f ca="1">OFFSET('data-base'!$G$1,(ROW()-1)*3-2,0)</f>
        <v>4551922792</v>
      </c>
      <c r="J3" s="1">
        <f ca="1">OFFSET('data-base'!$G$1,(ROW()-1)*3-1,0)</f>
        <v>4551922792</v>
      </c>
      <c r="K3" s="1">
        <f ca="1">OFFSET('data-base'!$G$1,(ROW()-1)*3-0,0)</f>
        <v>4551922960</v>
      </c>
      <c r="L3" s="1">
        <f t="shared" ref="L3:L66" ca="1" si="2">_xlfn.STDEV.P(I3:K3)</f>
        <v>79.195959492893323</v>
      </c>
      <c r="M3" s="1">
        <f t="shared" ref="M3:M66" ca="1" si="3">AVERAGE(I3:K3)</f>
        <v>4551922848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37.218141000000003</v>
      </c>
      <c r="D4" s="1">
        <f ca="1">OFFSET('data-base'!D$1,(ROW()-1)*3-1,0)</f>
        <v>37.524163000000001</v>
      </c>
      <c r="E4" s="1">
        <f ca="1">OFFSET('data-base'!D$1,(ROW()-1)*3-0,0)</f>
        <v>37.401895000000003</v>
      </c>
      <c r="F4" s="1">
        <f t="shared" ca="1" si="0"/>
        <v>0.12577071767660694</v>
      </c>
      <c r="G4" s="1">
        <f t="shared" ca="1" si="1"/>
        <v>37.381399666666674</v>
      </c>
      <c r="H4" s="1">
        <f ca="1">OFFSET('data-base'!F$1,(ROW()-1)*3-2,0)</f>
        <v>48</v>
      </c>
      <c r="I4" s="1">
        <f ca="1">OFFSET('data-base'!$G$1,(ROW()-1)*3-2,0)</f>
        <v>5862450552</v>
      </c>
      <c r="J4" s="1">
        <f ca="1">OFFSET('data-base'!$G$1,(ROW()-1)*3-1,0)</f>
        <v>5862450800</v>
      </c>
      <c r="K4" s="1">
        <f ca="1">OFFSET('data-base'!$G$1,(ROW()-1)*3-0,0)</f>
        <v>5862450800</v>
      </c>
      <c r="L4" s="1">
        <f t="shared" ca="1" si="2"/>
        <v>116.90832115617586</v>
      </c>
      <c r="M4" s="1">
        <f t="shared" ca="1" si="3"/>
        <v>5862450717.333333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92.482465000000005</v>
      </c>
      <c r="D5" s="1">
        <f ca="1">OFFSET('data-base'!D$1,(ROW()-1)*3-1,0)</f>
        <v>89.086696000000003</v>
      </c>
      <c r="E5" s="1">
        <f ca="1">OFFSET('data-base'!D$1,(ROW()-1)*3-0,0)</f>
        <v>89.173158000000001</v>
      </c>
      <c r="F5" s="1">
        <f t="shared" ca="1" si="0"/>
        <v>1.5807957067760399</v>
      </c>
      <c r="G5" s="1">
        <f t="shared" ca="1" si="1"/>
        <v>90.247439666666665</v>
      </c>
      <c r="H5" s="1">
        <f ca="1">OFFSET('data-base'!F$1,(ROW()-1)*3-2,0)</f>
        <v>125</v>
      </c>
      <c r="I5" s="1">
        <f ca="1">OFFSET('data-base'!$G$1,(ROW()-1)*3-2,0)</f>
        <v>9589087472</v>
      </c>
      <c r="J5" s="1">
        <f ca="1">OFFSET('data-base'!$G$1,(ROW()-1)*3-1,0)</f>
        <v>9589087472</v>
      </c>
      <c r="K5" s="1">
        <f ca="1">OFFSET('data-base'!$G$1,(ROW()-1)*3-0,0)</f>
        <v>9589087472</v>
      </c>
      <c r="L5" s="1">
        <f t="shared" ca="1" si="2"/>
        <v>0</v>
      </c>
      <c r="M5" s="1">
        <f t="shared" ca="1" si="3"/>
        <v>9589087472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214.985163</v>
      </c>
      <c r="D6" s="1">
        <f ca="1">OFFSET('data-base'!D$1,(ROW()-1)*3-1,0)</f>
        <v>208.162262</v>
      </c>
      <c r="E6" s="1">
        <f ca="1">OFFSET('data-base'!D$1,(ROW()-1)*3-0,0)</f>
        <v>204.50422599999999</v>
      </c>
      <c r="F6" s="1">
        <f t="shared" ca="1" si="0"/>
        <v>4.3433633387434565</v>
      </c>
      <c r="G6" s="1">
        <f t="shared" ca="1" si="1"/>
        <v>209.21721700000001</v>
      </c>
      <c r="H6" s="1">
        <f ca="1">OFFSET('data-base'!F$1,(ROW()-1)*3-2,0)</f>
        <v>298</v>
      </c>
      <c r="I6" s="1">
        <f ca="1">OFFSET('data-base'!$G$1,(ROW()-1)*3-2,0)</f>
        <v>16501459568</v>
      </c>
      <c r="J6" s="1">
        <f ca="1">OFFSET('data-base'!$G$1,(ROW()-1)*3-1,0)</f>
        <v>16501459568</v>
      </c>
      <c r="K6" s="1">
        <f ca="1">OFFSET('data-base'!$G$1,(ROW()-1)*3-0,0)</f>
        <v>16501459568</v>
      </c>
      <c r="L6" s="1">
        <f t="shared" ca="1" si="2"/>
        <v>0</v>
      </c>
      <c r="M6" s="1">
        <f t="shared" ca="1" si="3"/>
        <v>16501459568</v>
      </c>
    </row>
    <row r="7" spans="1:13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  <c r="I7" s="1" t="e">
        <f ca="1">OFFSET('data-base'!$G$1,(ROW()-1)*3-2,0)</f>
        <v>#VALUE!</v>
      </c>
      <c r="J7" s="1" t="e">
        <f ca="1">OFFSET('data-base'!$G$1,(ROW()-1)*3-1,0)</f>
        <v>#VALUE!</v>
      </c>
      <c r="K7" s="1" t="e">
        <f ca="1">OFFSET('data-base'!$G$1,(ROW()-1)*3-0,0)</f>
        <v>#VALUE!</v>
      </c>
      <c r="L7" s="1" t="e">
        <f t="shared" ca="1" si="2"/>
        <v>#VALUE!</v>
      </c>
      <c r="M7" s="1" t="e">
        <f t="shared" ca="1" si="3"/>
        <v>#VALUE!</v>
      </c>
    </row>
    <row r="8" spans="1:13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  <c r="I8" s="1" t="e">
        <f ca="1">OFFSET('data-base'!$G$1,(ROW()-1)*3-2,0)</f>
        <v>#VALUE!</v>
      </c>
      <c r="J8" s="1" t="e">
        <f ca="1">OFFSET('data-base'!$G$1,(ROW()-1)*3-1,0)</f>
        <v>#VALUE!</v>
      </c>
      <c r="K8" s="1" t="e">
        <f ca="1">OFFSET('data-base'!$G$1,(ROW()-1)*3-0,0)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  <c r="I9" s="1" t="e">
        <f ca="1">OFFSET('data-base'!$G$1,(ROW()-1)*3-2,0)</f>
        <v>#VALUE!</v>
      </c>
      <c r="J9" s="1" t="e">
        <f ca="1">OFFSET('data-base'!$G$1,(ROW()-1)*3-1,0)</f>
        <v>#VALUE!</v>
      </c>
      <c r="K9" s="1" t="e">
        <f ca="1">OFFSET('data-base'!$G$1,(ROW()-1)*3-0,0)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  <c r="I10" s="1" t="e">
        <f ca="1">OFFSET('data-base'!$G$1,(ROW()-1)*3-2,0)</f>
        <v>#VALUE!</v>
      </c>
      <c r="J10" s="1" t="e">
        <f ca="1">OFFSET('data-base'!$G$1,(ROW()-1)*3-1,0)</f>
        <v>#VALUE!</v>
      </c>
      <c r="K10" s="1" t="e">
        <f ca="1">OFFSET('data-base'!$G$1,(ROW()-1)*3-0,0)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37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49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180.19979499999999</v>
      </c>
      <c r="E2" s="3">
        <f>_xlfn.NUMBERVALUE(MID($A2,FIND("iteration",$A2)+10,1))</f>
        <v>0</v>
      </c>
      <c r="F2">
        <f>_xlfn.NUMBERVALUE(MID($A2,FIND(". ",$A2)+2,FIND(" PLIs",A2)-FIND(". ",$A2)-2))</f>
        <v>128</v>
      </c>
      <c r="G2">
        <f>_xlfn.NUMBERVALUE(MID($A2,FIND(":",$A2)+2,FIND(".",A2,FIND(":",$A2)+2)-FIND(":",$A2)-2))</f>
        <v>9761593552</v>
      </c>
    </row>
    <row r="3" spans="1:7" x14ac:dyDescent="0.25">
      <c r="A3" t="s">
        <v>50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191.89425600000001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128</v>
      </c>
      <c r="G3">
        <f t="shared" ref="G3:G66" si="5">_xlfn.NUMBERVALUE(MID($A3,FIND(":",$A3)+2,FIND(".",A3,FIND(":",$A3)+2)-FIND(":",$A3)-2))</f>
        <v>9753693576</v>
      </c>
    </row>
    <row r="4" spans="1:7" x14ac:dyDescent="0.25">
      <c r="A4" t="s">
        <v>51</v>
      </c>
      <c r="B4" s="3">
        <f t="shared" si="0"/>
        <v>1</v>
      </c>
      <c r="C4" s="3">
        <f t="shared" si="1"/>
        <v>10</v>
      </c>
      <c r="D4" s="4">
        <f t="shared" si="2"/>
        <v>141.39372399999999</v>
      </c>
      <c r="E4" s="3">
        <f t="shared" si="3"/>
        <v>2</v>
      </c>
      <c r="F4">
        <f t="shared" si="4"/>
        <v>128</v>
      </c>
      <c r="G4">
        <f t="shared" si="5"/>
        <v>9753693592</v>
      </c>
    </row>
    <row r="5" spans="1:7" x14ac:dyDescent="0.25">
      <c r="A5" t="s">
        <v>52</v>
      </c>
      <c r="B5" s="3">
        <f t="shared" si="0"/>
        <v>2</v>
      </c>
      <c r="C5" s="3">
        <f t="shared" si="1"/>
        <v>10</v>
      </c>
      <c r="D5" s="4">
        <f t="shared" si="2"/>
        <v>133.03953799999999</v>
      </c>
      <c r="E5" s="3">
        <f t="shared" si="3"/>
        <v>0</v>
      </c>
      <c r="F5">
        <f t="shared" si="4"/>
        <v>128</v>
      </c>
      <c r="G5">
        <f t="shared" si="5"/>
        <v>9753695488</v>
      </c>
    </row>
    <row r="6" spans="1:7" x14ac:dyDescent="0.25">
      <c r="A6" t="s">
        <v>53</v>
      </c>
      <c r="B6" s="3">
        <f t="shared" si="0"/>
        <v>2</v>
      </c>
      <c r="C6" s="3">
        <f t="shared" si="1"/>
        <v>10</v>
      </c>
      <c r="D6" s="4">
        <f t="shared" si="2"/>
        <v>137.48224200000001</v>
      </c>
      <c r="E6" s="3">
        <f t="shared" si="3"/>
        <v>1</v>
      </c>
      <c r="F6">
        <f t="shared" si="4"/>
        <v>128</v>
      </c>
      <c r="G6">
        <f t="shared" si="5"/>
        <v>9753695520</v>
      </c>
    </row>
    <row r="7" spans="1:7" x14ac:dyDescent="0.25">
      <c r="A7" t="s">
        <v>54</v>
      </c>
      <c r="B7" s="3">
        <f t="shared" si="0"/>
        <v>2</v>
      </c>
      <c r="C7" s="3">
        <f t="shared" si="1"/>
        <v>10</v>
      </c>
      <c r="D7" s="4">
        <f t="shared" si="2"/>
        <v>136.33191500000001</v>
      </c>
      <c r="E7" s="3">
        <f t="shared" si="3"/>
        <v>2</v>
      </c>
      <c r="F7">
        <f t="shared" si="4"/>
        <v>128</v>
      </c>
      <c r="G7">
        <f t="shared" si="5"/>
        <v>9753695520</v>
      </c>
    </row>
    <row r="8" spans="1:7" x14ac:dyDescent="0.25">
      <c r="A8" t="s">
        <v>55</v>
      </c>
      <c r="B8" s="3">
        <f t="shared" si="0"/>
        <v>4</v>
      </c>
      <c r="C8" s="3">
        <f t="shared" si="1"/>
        <v>10</v>
      </c>
      <c r="D8" s="4">
        <f t="shared" si="2"/>
        <v>97.489152000000004</v>
      </c>
      <c r="E8" s="3">
        <f t="shared" si="3"/>
        <v>0</v>
      </c>
      <c r="F8">
        <f t="shared" si="4"/>
        <v>128</v>
      </c>
      <c r="G8">
        <f t="shared" si="5"/>
        <v>9753698720</v>
      </c>
    </row>
    <row r="9" spans="1:7" x14ac:dyDescent="0.25">
      <c r="A9" t="s">
        <v>56</v>
      </c>
      <c r="B9" s="3">
        <f t="shared" si="0"/>
        <v>4</v>
      </c>
      <c r="C9" s="3">
        <f t="shared" si="1"/>
        <v>10</v>
      </c>
      <c r="D9" s="4">
        <f t="shared" si="2"/>
        <v>98.653441000000001</v>
      </c>
      <c r="E9" s="3">
        <f t="shared" si="3"/>
        <v>1</v>
      </c>
      <c r="F9">
        <f t="shared" si="4"/>
        <v>128</v>
      </c>
      <c r="G9">
        <f t="shared" si="5"/>
        <v>9753698824</v>
      </c>
    </row>
    <row r="10" spans="1:7" x14ac:dyDescent="0.25">
      <c r="A10" t="s">
        <v>57</v>
      </c>
      <c r="B10" s="3">
        <f t="shared" si="0"/>
        <v>4</v>
      </c>
      <c r="C10" s="3">
        <f t="shared" si="1"/>
        <v>10</v>
      </c>
      <c r="D10" s="4">
        <f t="shared" si="2"/>
        <v>103.216031</v>
      </c>
      <c r="E10" s="3">
        <f t="shared" si="3"/>
        <v>2</v>
      </c>
      <c r="F10">
        <f t="shared" si="4"/>
        <v>128</v>
      </c>
      <c r="G10">
        <f t="shared" si="5"/>
        <v>9753699392</v>
      </c>
    </row>
    <row r="11" spans="1:7" x14ac:dyDescent="0.25">
      <c r="A11" t="s">
        <v>58</v>
      </c>
      <c r="B11" s="3">
        <f t="shared" si="0"/>
        <v>8</v>
      </c>
      <c r="C11" s="3">
        <f t="shared" si="1"/>
        <v>10</v>
      </c>
      <c r="D11" s="4">
        <f t="shared" si="2"/>
        <v>80.367076999999995</v>
      </c>
      <c r="E11" s="3">
        <f t="shared" si="3"/>
        <v>0</v>
      </c>
      <c r="F11">
        <f t="shared" si="4"/>
        <v>128</v>
      </c>
      <c r="G11">
        <f t="shared" si="5"/>
        <v>9753705072</v>
      </c>
    </row>
    <row r="12" spans="1:7" x14ac:dyDescent="0.25">
      <c r="A12" t="s">
        <v>59</v>
      </c>
      <c r="B12" s="3">
        <f t="shared" si="0"/>
        <v>8</v>
      </c>
      <c r="C12" s="3">
        <f t="shared" si="1"/>
        <v>10</v>
      </c>
      <c r="D12" s="4">
        <f t="shared" si="2"/>
        <v>80.541977000000003</v>
      </c>
      <c r="E12" s="3">
        <f t="shared" si="3"/>
        <v>1</v>
      </c>
      <c r="F12">
        <f t="shared" si="4"/>
        <v>128</v>
      </c>
      <c r="G12">
        <f t="shared" si="5"/>
        <v>9753702912</v>
      </c>
    </row>
    <row r="13" spans="1:7" x14ac:dyDescent="0.25">
      <c r="A13" t="s">
        <v>60</v>
      </c>
      <c r="B13" s="3">
        <f t="shared" si="0"/>
        <v>8</v>
      </c>
      <c r="C13" s="3">
        <f t="shared" si="1"/>
        <v>10</v>
      </c>
      <c r="D13" s="4">
        <f t="shared" si="2"/>
        <v>75.647071999999994</v>
      </c>
      <c r="E13" s="3">
        <f t="shared" si="3"/>
        <v>2</v>
      </c>
      <c r="F13">
        <f t="shared" si="4"/>
        <v>128</v>
      </c>
      <c r="G13">
        <f t="shared" si="5"/>
        <v>9753704448</v>
      </c>
    </row>
    <row r="14" spans="1:7" x14ac:dyDescent="0.25">
      <c r="A14" t="s">
        <v>61</v>
      </c>
      <c r="B14" s="3">
        <f t="shared" si="0"/>
        <v>16</v>
      </c>
      <c r="C14" s="3">
        <f t="shared" si="1"/>
        <v>10</v>
      </c>
      <c r="D14" s="4">
        <f t="shared" si="2"/>
        <v>61.376595999999999</v>
      </c>
      <c r="E14" s="3">
        <f t="shared" si="3"/>
        <v>0</v>
      </c>
      <c r="F14">
        <f t="shared" si="4"/>
        <v>128</v>
      </c>
      <c r="G14">
        <f t="shared" si="5"/>
        <v>9753715344</v>
      </c>
    </row>
    <row r="15" spans="1:7" x14ac:dyDescent="0.25">
      <c r="A15" t="s">
        <v>62</v>
      </c>
      <c r="B15" s="3">
        <f t="shared" si="0"/>
        <v>16</v>
      </c>
      <c r="C15" s="3">
        <f t="shared" si="1"/>
        <v>10</v>
      </c>
      <c r="D15" s="4">
        <f t="shared" si="2"/>
        <v>61.453449999999997</v>
      </c>
      <c r="E15" s="3">
        <f t="shared" si="3"/>
        <v>1</v>
      </c>
      <c r="F15">
        <f t="shared" si="4"/>
        <v>128</v>
      </c>
      <c r="G15">
        <f t="shared" si="5"/>
        <v>9753715440</v>
      </c>
    </row>
    <row r="16" spans="1:7" x14ac:dyDescent="0.25">
      <c r="A16" t="s">
        <v>63</v>
      </c>
      <c r="B16" s="3">
        <f t="shared" si="0"/>
        <v>16</v>
      </c>
      <c r="C16" s="3">
        <f t="shared" si="1"/>
        <v>10</v>
      </c>
      <c r="D16" s="4">
        <f t="shared" si="2"/>
        <v>68.205478999999997</v>
      </c>
      <c r="E16" s="3">
        <f t="shared" si="3"/>
        <v>2</v>
      </c>
      <c r="F16">
        <f t="shared" si="4"/>
        <v>128</v>
      </c>
      <c r="G16">
        <f t="shared" si="5"/>
        <v>9753715472</v>
      </c>
    </row>
    <row r="17" spans="1:7" x14ac:dyDescent="0.25">
      <c r="A17" t="s">
        <v>64</v>
      </c>
      <c r="B17" s="3">
        <f t="shared" si="0"/>
        <v>32</v>
      </c>
      <c r="C17" s="3">
        <f t="shared" si="1"/>
        <v>10</v>
      </c>
      <c r="D17" s="4">
        <f t="shared" si="2"/>
        <v>56.218122999999999</v>
      </c>
      <c r="E17" s="3">
        <f t="shared" si="3"/>
        <v>0</v>
      </c>
      <c r="F17">
        <f t="shared" si="4"/>
        <v>128</v>
      </c>
      <c r="G17">
        <f t="shared" si="5"/>
        <v>9753736440</v>
      </c>
    </row>
    <row r="18" spans="1:7" x14ac:dyDescent="0.25">
      <c r="A18" t="s">
        <v>65</v>
      </c>
      <c r="B18" s="3">
        <f t="shared" si="0"/>
        <v>32</v>
      </c>
      <c r="C18" s="3">
        <f t="shared" si="1"/>
        <v>10</v>
      </c>
      <c r="D18" s="4">
        <f t="shared" si="2"/>
        <v>55.714362999999999</v>
      </c>
      <c r="E18" s="3">
        <f t="shared" si="3"/>
        <v>1</v>
      </c>
      <c r="F18">
        <f t="shared" si="4"/>
        <v>128</v>
      </c>
      <c r="G18">
        <f t="shared" si="5"/>
        <v>9753737320</v>
      </c>
    </row>
    <row r="19" spans="1:7" x14ac:dyDescent="0.25">
      <c r="A19" t="s">
        <v>66</v>
      </c>
      <c r="B19" s="3">
        <f t="shared" si="0"/>
        <v>32</v>
      </c>
      <c r="C19" s="3">
        <f t="shared" si="1"/>
        <v>10</v>
      </c>
      <c r="D19" s="4">
        <f t="shared" si="2"/>
        <v>56.514164000000001</v>
      </c>
      <c r="E19" s="3">
        <f t="shared" si="3"/>
        <v>2</v>
      </c>
      <c r="F19">
        <f t="shared" si="4"/>
        <v>128</v>
      </c>
      <c r="G19">
        <f t="shared" si="5"/>
        <v>9753736808</v>
      </c>
    </row>
    <row r="20" spans="1:7" x14ac:dyDescent="0.25">
      <c r="A20" t="s">
        <v>14</v>
      </c>
      <c r="B20" s="3">
        <f t="shared" si="0"/>
        <v>1</v>
      </c>
      <c r="C20" s="3">
        <f t="shared" si="1"/>
        <v>12</v>
      </c>
      <c r="D20" s="4">
        <f t="shared" si="2"/>
        <v>731.96824800000002</v>
      </c>
      <c r="E20" s="3">
        <f t="shared" si="3"/>
        <v>0</v>
      </c>
      <c r="F20">
        <f t="shared" si="4"/>
        <v>372</v>
      </c>
      <c r="G20">
        <f t="shared" si="5"/>
        <v>21086878384</v>
      </c>
    </row>
    <row r="21" spans="1:7" x14ac:dyDescent="0.25">
      <c r="A21" t="s">
        <v>15</v>
      </c>
      <c r="B21" s="3">
        <f t="shared" si="0"/>
        <v>1</v>
      </c>
      <c r="C21" s="3">
        <f t="shared" si="1"/>
        <v>12</v>
      </c>
      <c r="D21" s="4">
        <f t="shared" si="2"/>
        <v>728.34190599999999</v>
      </c>
      <c r="E21" s="3">
        <f t="shared" si="3"/>
        <v>1</v>
      </c>
      <c r="F21">
        <f t="shared" si="4"/>
        <v>372</v>
      </c>
      <c r="G21">
        <f t="shared" si="5"/>
        <v>21078699648</v>
      </c>
    </row>
    <row r="22" spans="1:7" x14ac:dyDescent="0.25">
      <c r="A22" t="s">
        <v>16</v>
      </c>
      <c r="B22" s="3">
        <f t="shared" si="0"/>
        <v>1</v>
      </c>
      <c r="C22" s="3">
        <f t="shared" si="1"/>
        <v>12</v>
      </c>
      <c r="D22" s="4">
        <f t="shared" si="2"/>
        <v>714.66208400000005</v>
      </c>
      <c r="E22" s="3">
        <f t="shared" si="3"/>
        <v>2</v>
      </c>
      <c r="F22">
        <f t="shared" si="4"/>
        <v>372</v>
      </c>
      <c r="G22">
        <f t="shared" si="5"/>
        <v>21078699944</v>
      </c>
    </row>
    <row r="23" spans="1:7" x14ac:dyDescent="0.25">
      <c r="A23" t="s">
        <v>17</v>
      </c>
      <c r="B23" s="3">
        <f t="shared" si="0"/>
        <v>2</v>
      </c>
      <c r="C23" s="3">
        <f t="shared" si="1"/>
        <v>12</v>
      </c>
      <c r="D23" s="4">
        <f t="shared" si="2"/>
        <v>490.78667999999999</v>
      </c>
      <c r="E23" s="3">
        <f t="shared" si="3"/>
        <v>0</v>
      </c>
      <c r="F23">
        <f t="shared" si="4"/>
        <v>372</v>
      </c>
      <c r="G23">
        <f t="shared" si="5"/>
        <v>21078701832</v>
      </c>
    </row>
    <row r="24" spans="1:7" x14ac:dyDescent="0.25">
      <c r="A24" t="s">
        <v>18</v>
      </c>
      <c r="B24" s="3">
        <f t="shared" si="0"/>
        <v>2</v>
      </c>
      <c r="C24" s="3">
        <f t="shared" si="1"/>
        <v>12</v>
      </c>
      <c r="D24" s="4">
        <f t="shared" si="2"/>
        <v>492.65488800000003</v>
      </c>
      <c r="E24" s="3">
        <f t="shared" si="3"/>
        <v>1</v>
      </c>
      <c r="F24">
        <f t="shared" si="4"/>
        <v>372</v>
      </c>
      <c r="G24">
        <f t="shared" si="5"/>
        <v>21078701864</v>
      </c>
    </row>
    <row r="25" spans="1:7" x14ac:dyDescent="0.25">
      <c r="A25" t="s">
        <v>19</v>
      </c>
      <c r="B25" s="3">
        <f t="shared" si="0"/>
        <v>2</v>
      </c>
      <c r="C25" s="3">
        <f t="shared" si="1"/>
        <v>12</v>
      </c>
      <c r="D25" s="4">
        <f t="shared" si="2"/>
        <v>506.70365199999998</v>
      </c>
      <c r="E25" s="3">
        <f t="shared" si="3"/>
        <v>2</v>
      </c>
      <c r="F25">
        <f t="shared" si="4"/>
        <v>372</v>
      </c>
      <c r="G25">
        <f t="shared" si="5"/>
        <v>21078702776</v>
      </c>
    </row>
    <row r="26" spans="1:7" x14ac:dyDescent="0.25">
      <c r="A26" t="s">
        <v>20</v>
      </c>
      <c r="B26" s="3">
        <f t="shared" si="0"/>
        <v>4</v>
      </c>
      <c r="C26" s="3">
        <f t="shared" si="1"/>
        <v>12</v>
      </c>
      <c r="D26" s="4">
        <f t="shared" si="2"/>
        <v>363.65133800000001</v>
      </c>
      <c r="E26" s="3">
        <f t="shared" si="3"/>
        <v>0</v>
      </c>
      <c r="F26">
        <f t="shared" si="4"/>
        <v>372</v>
      </c>
      <c r="G26">
        <f t="shared" si="5"/>
        <v>21078705240</v>
      </c>
    </row>
    <row r="27" spans="1:7" x14ac:dyDescent="0.25">
      <c r="A27" t="s">
        <v>21</v>
      </c>
      <c r="B27" s="3">
        <f t="shared" si="0"/>
        <v>4</v>
      </c>
      <c r="C27" s="3">
        <f t="shared" si="1"/>
        <v>12</v>
      </c>
      <c r="D27" s="4">
        <f t="shared" si="2"/>
        <v>366.53795300000002</v>
      </c>
      <c r="E27" s="3">
        <f t="shared" si="3"/>
        <v>1</v>
      </c>
      <c r="F27">
        <f t="shared" si="4"/>
        <v>372</v>
      </c>
      <c r="G27">
        <f t="shared" si="5"/>
        <v>21078705504</v>
      </c>
    </row>
    <row r="28" spans="1:7" x14ac:dyDescent="0.25">
      <c r="A28" t="s">
        <v>22</v>
      </c>
      <c r="B28" s="3">
        <f t="shared" si="0"/>
        <v>4</v>
      </c>
      <c r="C28" s="3">
        <f t="shared" si="1"/>
        <v>12</v>
      </c>
      <c r="D28" s="4">
        <f t="shared" si="2"/>
        <v>367.47546599999998</v>
      </c>
      <c r="E28" s="3">
        <f t="shared" si="3"/>
        <v>2</v>
      </c>
      <c r="F28">
        <f t="shared" si="4"/>
        <v>372</v>
      </c>
      <c r="G28">
        <f t="shared" si="5"/>
        <v>21078705504</v>
      </c>
    </row>
    <row r="29" spans="1:7" x14ac:dyDescent="0.25">
      <c r="A29" t="s">
        <v>23</v>
      </c>
      <c r="B29" s="3">
        <f t="shared" si="0"/>
        <v>8</v>
      </c>
      <c r="C29" s="3">
        <f t="shared" si="1"/>
        <v>12</v>
      </c>
      <c r="D29" s="4">
        <f t="shared" si="2"/>
        <v>276.95344</v>
      </c>
      <c r="E29" s="3">
        <f t="shared" si="3"/>
        <v>0</v>
      </c>
      <c r="F29">
        <f t="shared" si="4"/>
        <v>372</v>
      </c>
      <c r="G29">
        <f t="shared" si="5"/>
        <v>21078710496</v>
      </c>
    </row>
    <row r="30" spans="1:7" x14ac:dyDescent="0.25">
      <c r="A30" t="s">
        <v>24</v>
      </c>
      <c r="B30" s="3">
        <f t="shared" si="0"/>
        <v>8</v>
      </c>
      <c r="C30" s="3">
        <f t="shared" si="1"/>
        <v>12</v>
      </c>
      <c r="D30" s="4">
        <f t="shared" si="2"/>
        <v>263.17432000000002</v>
      </c>
      <c r="E30" s="3">
        <f t="shared" si="3"/>
        <v>1</v>
      </c>
      <c r="F30">
        <f t="shared" si="4"/>
        <v>372</v>
      </c>
      <c r="G30">
        <f t="shared" si="5"/>
        <v>21078710496</v>
      </c>
    </row>
    <row r="31" spans="1:7" x14ac:dyDescent="0.25">
      <c r="A31" t="s">
        <v>25</v>
      </c>
      <c r="B31" s="3">
        <f t="shared" si="0"/>
        <v>8</v>
      </c>
      <c r="C31" s="3">
        <f t="shared" si="1"/>
        <v>12</v>
      </c>
      <c r="D31" s="4">
        <f t="shared" si="2"/>
        <v>297.44284900000002</v>
      </c>
      <c r="E31" s="3">
        <f t="shared" si="3"/>
        <v>2</v>
      </c>
      <c r="F31">
        <f t="shared" si="4"/>
        <v>372</v>
      </c>
      <c r="G31">
        <f t="shared" si="5"/>
        <v>21078710528</v>
      </c>
    </row>
    <row r="32" spans="1:7" x14ac:dyDescent="0.25">
      <c r="A32" t="s">
        <v>26</v>
      </c>
      <c r="B32" s="3">
        <f t="shared" si="0"/>
        <v>16</v>
      </c>
      <c r="C32" s="3">
        <f t="shared" si="1"/>
        <v>12</v>
      </c>
      <c r="D32" s="4">
        <f t="shared" si="2"/>
        <v>229.85622799999999</v>
      </c>
      <c r="E32" s="3">
        <f t="shared" si="3"/>
        <v>0</v>
      </c>
      <c r="F32">
        <f t="shared" si="4"/>
        <v>372</v>
      </c>
      <c r="G32">
        <f t="shared" si="5"/>
        <v>21078720736</v>
      </c>
    </row>
    <row r="33" spans="1:7" x14ac:dyDescent="0.25">
      <c r="A33" t="s">
        <v>27</v>
      </c>
      <c r="B33" s="3">
        <f t="shared" si="0"/>
        <v>16</v>
      </c>
      <c r="C33" s="3">
        <f t="shared" si="1"/>
        <v>12</v>
      </c>
      <c r="D33" s="4">
        <f t="shared" si="2"/>
        <v>234.08713</v>
      </c>
      <c r="E33" s="3">
        <f t="shared" si="3"/>
        <v>1</v>
      </c>
      <c r="F33">
        <f t="shared" si="4"/>
        <v>372</v>
      </c>
      <c r="G33">
        <f t="shared" si="5"/>
        <v>21078720736</v>
      </c>
    </row>
    <row r="34" spans="1:7" x14ac:dyDescent="0.25">
      <c r="A34" t="s">
        <v>28</v>
      </c>
      <c r="B34" s="3">
        <f t="shared" si="0"/>
        <v>16</v>
      </c>
      <c r="C34" s="3">
        <f t="shared" si="1"/>
        <v>12</v>
      </c>
      <c r="D34" s="4">
        <f t="shared" si="2"/>
        <v>237.03110799999999</v>
      </c>
      <c r="E34" s="3">
        <f t="shared" si="3"/>
        <v>2</v>
      </c>
      <c r="F34">
        <f t="shared" si="4"/>
        <v>372</v>
      </c>
      <c r="G34">
        <f t="shared" si="5"/>
        <v>21078720736</v>
      </c>
    </row>
    <row r="35" spans="1:7" x14ac:dyDescent="0.25">
      <c r="A35" t="s">
        <v>29</v>
      </c>
      <c r="B35" s="3">
        <f t="shared" si="0"/>
        <v>32</v>
      </c>
      <c r="C35" s="3">
        <f t="shared" si="1"/>
        <v>12</v>
      </c>
      <c r="D35" s="4">
        <f t="shared" si="2"/>
        <v>218.585767</v>
      </c>
      <c r="E35" s="3">
        <f t="shared" si="3"/>
        <v>0</v>
      </c>
      <c r="F35">
        <f t="shared" si="4"/>
        <v>372</v>
      </c>
      <c r="G35">
        <f t="shared" si="5"/>
        <v>21078741504</v>
      </c>
    </row>
    <row r="36" spans="1:7" x14ac:dyDescent="0.25">
      <c r="A36" t="s">
        <v>30</v>
      </c>
      <c r="B36" s="3">
        <f t="shared" si="0"/>
        <v>32</v>
      </c>
      <c r="C36" s="3">
        <f t="shared" si="1"/>
        <v>12</v>
      </c>
      <c r="D36" s="4">
        <f t="shared" si="2"/>
        <v>209.82444599999999</v>
      </c>
      <c r="E36" s="3">
        <f t="shared" si="3"/>
        <v>1</v>
      </c>
      <c r="F36">
        <f t="shared" si="4"/>
        <v>372</v>
      </c>
      <c r="G36">
        <f t="shared" si="5"/>
        <v>21078741504</v>
      </c>
    </row>
    <row r="37" spans="1:7" x14ac:dyDescent="0.25">
      <c r="A37" t="s">
        <v>31</v>
      </c>
      <c r="B37" s="3">
        <f t="shared" si="0"/>
        <v>32</v>
      </c>
      <c r="C37" s="3">
        <f t="shared" si="1"/>
        <v>12</v>
      </c>
      <c r="D37" s="4">
        <f t="shared" si="2"/>
        <v>219.911441</v>
      </c>
      <c r="E37" s="3">
        <f t="shared" si="3"/>
        <v>2</v>
      </c>
      <c r="F37">
        <f t="shared" si="4"/>
        <v>372</v>
      </c>
      <c r="G37">
        <f t="shared" si="5"/>
        <v>21078741736</v>
      </c>
    </row>
    <row r="38" spans="1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1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1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1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1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1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1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1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1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1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1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10</v>
      </c>
      <c r="C2" s="1">
        <f ca="1">OFFSET('data-integrated'!D$1,(ROW()-1)*3-2,0)</f>
        <v>180.19979499999999</v>
      </c>
      <c r="D2" s="1">
        <f ca="1">OFFSET('data-integrated'!D$1,(ROW()-1)*3-1,0)</f>
        <v>191.89425600000001</v>
      </c>
      <c r="E2" s="1">
        <f ca="1">OFFSET('data-integrated'!D$1,(ROW()-1)*3-0,0)</f>
        <v>141.39372399999999</v>
      </c>
      <c r="F2" s="1">
        <f ca="1">_xlfn.STDEV.P(C2:E2)</f>
        <v>21.584395847258921</v>
      </c>
      <c r="G2" s="1">
        <f ca="1">AVERAGE(C2:E2)</f>
        <v>171.16259166666669</v>
      </c>
      <c r="H2" s="1">
        <f ca="1">OFFSET('data-integrated'!F$1,(ROW()-1)*3-2,0)</f>
        <v>128</v>
      </c>
      <c r="I2" s="1">
        <f ca="1">OFFSET('data-integrated'!$G$1,(ROW()-1)*3-2,0)</f>
        <v>9761593552</v>
      </c>
      <c r="J2" s="1">
        <f ca="1">OFFSET('data-integrated'!$G$1,(ROW()-1)*3-1,0)</f>
        <v>9753693576</v>
      </c>
      <c r="K2" s="1">
        <f ca="1">OFFSET('data-integrated'!$G$1,(ROW()-1)*3-0,0)</f>
        <v>9753693592</v>
      </c>
      <c r="L2" s="1">
        <f ca="1">_xlfn.STDEV.P(I2:K2)</f>
        <v>3724080.6293102135</v>
      </c>
      <c r="M2" s="1">
        <f ca="1">AVERAGE(I2:K2)</f>
        <v>9756326906.666666</v>
      </c>
    </row>
    <row r="3" spans="1:13" x14ac:dyDescent="0.25">
      <c r="A3" s="1">
        <f ca="1">OFFSET('data-integrated'!B$1,(ROW()-1)*3-2,0)</f>
        <v>2</v>
      </c>
      <c r="B3" s="1">
        <f ca="1">OFFSET('data-integrated'!C$1,(ROW()-1)*3-2,0)</f>
        <v>10</v>
      </c>
      <c r="C3" s="1">
        <f ca="1">OFFSET('data-integrated'!D$1,(ROW()-1)*3-2,0)</f>
        <v>133.03953799999999</v>
      </c>
      <c r="D3" s="1">
        <f ca="1">OFFSET('data-integrated'!D$1,(ROW()-1)*3-1,0)</f>
        <v>137.48224200000001</v>
      </c>
      <c r="E3" s="1">
        <f ca="1">OFFSET('data-integrated'!D$1,(ROW()-1)*3-0,0)</f>
        <v>136.33191500000001</v>
      </c>
      <c r="F3" s="1">
        <f t="shared" ref="F3:F66" ca="1" si="0">_xlfn.STDEV.P(C3:E3)</f>
        <v>1.8826877167341343</v>
      </c>
      <c r="G3" s="1">
        <f t="shared" ref="G3:G66" ca="1" si="1">AVERAGE(C3:E3)</f>
        <v>135.61789833333333</v>
      </c>
      <c r="H3" s="1">
        <f ca="1">OFFSET('data-integrated'!F$1,(ROW()-1)*3-2,0)</f>
        <v>128</v>
      </c>
      <c r="I3" s="1">
        <f ca="1">OFFSET('data-integrated'!$G$1,(ROW()-1)*3-2,0)</f>
        <v>9753695488</v>
      </c>
      <c r="J3" s="1">
        <f ca="1">OFFSET('data-integrated'!$G$1,(ROW()-1)*3-1,0)</f>
        <v>9753695520</v>
      </c>
      <c r="K3" s="1">
        <f ca="1">OFFSET('data-integrated'!$G$1,(ROW()-1)*3-0,0)</f>
        <v>9753695520</v>
      </c>
      <c r="L3" s="1">
        <f t="shared" ref="L3:L66" ca="1" si="2">_xlfn.STDEV.P(I3:K3)</f>
        <v>15.084944665313028</v>
      </c>
      <c r="M3" s="1">
        <f t="shared" ref="M3:M66" ca="1" si="3">AVERAGE(I3:K3)</f>
        <v>9753695509.333334</v>
      </c>
    </row>
    <row r="4" spans="1:13" x14ac:dyDescent="0.25">
      <c r="A4" s="1">
        <f ca="1">OFFSET('data-integrated'!B$1,(ROW()-1)*3-2,0)</f>
        <v>4</v>
      </c>
      <c r="B4" s="1">
        <f ca="1">OFFSET('data-integrated'!C$1,(ROW()-1)*3-2,0)</f>
        <v>10</v>
      </c>
      <c r="C4" s="1">
        <f ca="1">OFFSET('data-integrated'!D$1,(ROW()-1)*3-2,0)</f>
        <v>97.489152000000004</v>
      </c>
      <c r="D4" s="1">
        <f ca="1">OFFSET('data-integrated'!D$1,(ROW()-1)*3-1,0)</f>
        <v>98.653441000000001</v>
      </c>
      <c r="E4" s="1">
        <f ca="1">OFFSET('data-integrated'!D$1,(ROW()-1)*3-0,0)</f>
        <v>103.216031</v>
      </c>
      <c r="F4" s="1">
        <f t="shared" ca="1" si="0"/>
        <v>2.4713905097302331</v>
      </c>
      <c r="G4" s="1">
        <f t="shared" ca="1" si="1"/>
        <v>99.786208000000002</v>
      </c>
      <c r="H4" s="1">
        <f ca="1">OFFSET('data-integrated'!F$1,(ROW()-1)*3-2,0)</f>
        <v>128</v>
      </c>
      <c r="I4" s="1">
        <f ca="1">OFFSET('data-integrated'!$G$1,(ROW()-1)*3-2,0)</f>
        <v>9753698720</v>
      </c>
      <c r="J4" s="1">
        <f ca="1">OFFSET('data-integrated'!$G$1,(ROW()-1)*3-1,0)</f>
        <v>9753698824</v>
      </c>
      <c r="K4" s="1">
        <f ca="1">OFFSET('data-integrated'!$G$1,(ROW()-1)*3-0,0)</f>
        <v>9753699392</v>
      </c>
      <c r="L4" s="1">
        <f t="shared" ca="1" si="2"/>
        <v>295.33860040449991</v>
      </c>
      <c r="M4" s="1">
        <f t="shared" ca="1" si="3"/>
        <v>9753698978.666666</v>
      </c>
    </row>
    <row r="5" spans="1:13" x14ac:dyDescent="0.25">
      <c r="A5" s="1">
        <f ca="1">OFFSET('data-integrated'!B$1,(ROW()-1)*3-2,0)</f>
        <v>8</v>
      </c>
      <c r="B5" s="1">
        <f ca="1">OFFSET('data-integrated'!C$1,(ROW()-1)*3-2,0)</f>
        <v>10</v>
      </c>
      <c r="C5" s="1">
        <f ca="1">OFFSET('data-integrated'!D$1,(ROW()-1)*3-2,0)</f>
        <v>80.367076999999995</v>
      </c>
      <c r="D5" s="1">
        <f ca="1">OFFSET('data-integrated'!D$1,(ROW()-1)*3-1,0)</f>
        <v>80.541977000000003</v>
      </c>
      <c r="E5" s="1">
        <f ca="1">OFFSET('data-integrated'!D$1,(ROW()-1)*3-0,0)</f>
        <v>75.647071999999994</v>
      </c>
      <c r="F5" s="1">
        <f t="shared" ca="1" si="0"/>
        <v>2.2673805779908256</v>
      </c>
      <c r="G5" s="1">
        <f t="shared" ca="1" si="1"/>
        <v>78.852041999999997</v>
      </c>
      <c r="H5" s="1">
        <f ca="1">OFFSET('data-integrated'!F$1,(ROW()-1)*3-2,0)</f>
        <v>128</v>
      </c>
      <c r="I5" s="1">
        <f ca="1">OFFSET('data-integrated'!$G$1,(ROW()-1)*3-2,0)</f>
        <v>9753705072</v>
      </c>
      <c r="J5" s="1">
        <f ca="1">OFFSET('data-integrated'!$G$1,(ROW()-1)*3-1,0)</f>
        <v>9753702912</v>
      </c>
      <c r="K5" s="1">
        <f ca="1">OFFSET('data-integrated'!$G$1,(ROW()-1)*3-0,0)</f>
        <v>9753704448</v>
      </c>
      <c r="L5" s="1">
        <f t="shared" ca="1" si="2"/>
        <v>907.63869463570143</v>
      </c>
      <c r="M5" s="1">
        <f t="shared" ca="1" si="3"/>
        <v>9753704144</v>
      </c>
    </row>
    <row r="6" spans="1:13" x14ac:dyDescent="0.25">
      <c r="A6" s="1">
        <f ca="1">OFFSET('data-integrated'!B$1,(ROW()-1)*3-2,0)</f>
        <v>16</v>
      </c>
      <c r="B6" s="1">
        <f ca="1">OFFSET('data-integrated'!C$1,(ROW()-1)*3-2,0)</f>
        <v>10</v>
      </c>
      <c r="C6" s="1">
        <f ca="1">OFFSET('data-integrated'!D$1,(ROW()-1)*3-2,0)</f>
        <v>61.376595999999999</v>
      </c>
      <c r="D6" s="1">
        <f ca="1">OFFSET('data-integrated'!D$1,(ROW()-1)*3-1,0)</f>
        <v>61.453449999999997</v>
      </c>
      <c r="E6" s="1">
        <f ca="1">OFFSET('data-integrated'!D$1,(ROW()-1)*3-0,0)</f>
        <v>68.205478999999997</v>
      </c>
      <c r="F6" s="1">
        <f t="shared" ca="1" si="0"/>
        <v>3.2012054184816412</v>
      </c>
      <c r="G6" s="1">
        <f t="shared" ca="1" si="1"/>
        <v>63.678508333333333</v>
      </c>
      <c r="H6" s="1">
        <f ca="1">OFFSET('data-integrated'!F$1,(ROW()-1)*3-2,0)</f>
        <v>128</v>
      </c>
      <c r="I6" s="1">
        <f ca="1">OFFSET('data-integrated'!$G$1,(ROW()-1)*3-2,0)</f>
        <v>9753715344</v>
      </c>
      <c r="J6" s="1">
        <f ca="1">OFFSET('data-integrated'!$G$1,(ROW()-1)*3-1,0)</f>
        <v>9753715440</v>
      </c>
      <c r="K6" s="1">
        <f ca="1">OFFSET('data-integrated'!$G$1,(ROW()-1)*3-0,0)</f>
        <v>9753715472</v>
      </c>
      <c r="L6" s="1">
        <f t="shared" ca="1" si="2"/>
        <v>54.389541478323039</v>
      </c>
      <c r="M6" s="1">
        <f t="shared" ca="1" si="3"/>
        <v>9753715418.666666</v>
      </c>
    </row>
    <row r="7" spans="1:13" x14ac:dyDescent="0.25">
      <c r="A7" s="1">
        <f ca="1">OFFSET('data-integrated'!B$1,(ROW()-1)*3-2,0)</f>
        <v>32</v>
      </c>
      <c r="B7" s="1">
        <f ca="1">OFFSET('data-integrated'!C$1,(ROW()-1)*3-2,0)</f>
        <v>10</v>
      </c>
      <c r="C7" s="1">
        <f ca="1">OFFSET('data-integrated'!D$1,(ROW()-1)*3-2,0)</f>
        <v>56.218122999999999</v>
      </c>
      <c r="D7" s="1">
        <f ca="1">OFFSET('data-integrated'!D$1,(ROW()-1)*3-1,0)</f>
        <v>55.714362999999999</v>
      </c>
      <c r="E7" s="1">
        <f ca="1">OFFSET('data-integrated'!D$1,(ROW()-1)*3-0,0)</f>
        <v>56.514164000000001</v>
      </c>
      <c r="F7" s="1">
        <f t="shared" ca="1" si="0"/>
        <v>0.33016764275171295</v>
      </c>
      <c r="G7" s="1">
        <f t="shared" ca="1" si="1"/>
        <v>56.148883333333337</v>
      </c>
      <c r="H7" s="1">
        <f ca="1">OFFSET('data-integrated'!F$1,(ROW()-1)*3-2,0)</f>
        <v>128</v>
      </c>
      <c r="I7" s="1">
        <f ca="1">OFFSET('data-integrated'!$G$1,(ROW()-1)*3-2,0)</f>
        <v>9753736440</v>
      </c>
      <c r="J7" s="1">
        <f ca="1">OFFSET('data-integrated'!$G$1,(ROW()-1)*3-1,0)</f>
        <v>9753737320</v>
      </c>
      <c r="K7" s="1">
        <f ca="1">OFFSET('data-integrated'!$G$1,(ROW()-1)*3-0,0)</f>
        <v>9753736808</v>
      </c>
      <c r="L7" s="1">
        <f t="shared" ca="1" si="2"/>
        <v>360.85823624612846</v>
      </c>
      <c r="M7" s="1">
        <f t="shared" ca="1" si="3"/>
        <v>9753736856</v>
      </c>
    </row>
    <row r="8" spans="1:13" x14ac:dyDescent="0.25">
      <c r="A8" s="1">
        <f ca="1">OFFSET('data-integrated'!B$1,(ROW()-1)*3-2,0)</f>
        <v>1</v>
      </c>
      <c r="B8" s="1">
        <f ca="1">OFFSET('data-integrated'!C$1,(ROW()-1)*3-2,0)</f>
        <v>12</v>
      </c>
      <c r="C8" s="1">
        <f ca="1">OFFSET('data-integrated'!D$1,(ROW()-1)*3-2,0)</f>
        <v>731.96824800000002</v>
      </c>
      <c r="D8" s="1">
        <f ca="1">OFFSET('data-integrated'!D$1,(ROW()-1)*3-1,0)</f>
        <v>728.34190599999999</v>
      </c>
      <c r="E8" s="1">
        <f ca="1">OFFSET('data-integrated'!D$1,(ROW()-1)*3-0,0)</f>
        <v>714.66208400000005</v>
      </c>
      <c r="F8" s="1">
        <f t="shared" ca="1" si="0"/>
        <v>7.4520034490922233</v>
      </c>
      <c r="G8" s="1">
        <f t="shared" ca="1" si="1"/>
        <v>724.99074600000006</v>
      </c>
      <c r="H8" s="1">
        <f ca="1">OFFSET('data-integrated'!F$1,(ROW()-1)*3-2,0)</f>
        <v>372</v>
      </c>
      <c r="I8" s="1">
        <f ca="1">OFFSET('data-integrated'!$G$1,(ROW()-1)*3-2,0)</f>
        <v>21086878384</v>
      </c>
      <c r="J8" s="1">
        <f ca="1">OFFSET('data-integrated'!$G$1,(ROW()-1)*3-1,0)</f>
        <v>21078699648</v>
      </c>
      <c r="K8" s="1">
        <f ca="1">OFFSET('data-integrated'!$G$1,(ROW()-1)*3-0,0)</f>
        <v>21078699944</v>
      </c>
      <c r="L8" s="1">
        <f t="shared" ca="1" si="2"/>
        <v>3855423.3587810649</v>
      </c>
      <c r="M8" s="1">
        <f t="shared" ca="1" si="3"/>
        <v>21081425992</v>
      </c>
    </row>
    <row r="9" spans="1:13" x14ac:dyDescent="0.25">
      <c r="A9" s="1">
        <f ca="1">OFFSET('data-integrated'!B$1,(ROW()-1)*3-2,0)</f>
        <v>2</v>
      </c>
      <c r="B9" s="1">
        <f ca="1">OFFSET('data-integrated'!C$1,(ROW()-1)*3-2,0)</f>
        <v>12</v>
      </c>
      <c r="C9" s="1">
        <f ca="1">OFFSET('data-integrated'!D$1,(ROW()-1)*3-2,0)</f>
        <v>490.78667999999999</v>
      </c>
      <c r="D9" s="1">
        <f ca="1">OFFSET('data-integrated'!D$1,(ROW()-1)*3-1,0)</f>
        <v>492.65488800000003</v>
      </c>
      <c r="E9" s="1">
        <f ca="1">OFFSET('data-integrated'!D$1,(ROW()-1)*3-0,0)</f>
        <v>506.70365199999998</v>
      </c>
      <c r="F9" s="1">
        <f t="shared" ca="1" si="0"/>
        <v>7.104051807147667</v>
      </c>
      <c r="G9" s="1">
        <f t="shared" ca="1" si="1"/>
        <v>496.71507333333329</v>
      </c>
      <c r="H9" s="1">
        <f ca="1">OFFSET('data-integrated'!F$1,(ROW()-1)*3-2,0)</f>
        <v>372</v>
      </c>
      <c r="I9" s="1">
        <f ca="1">OFFSET('data-integrated'!$G$1,(ROW()-1)*3-2,0)</f>
        <v>21078701832</v>
      </c>
      <c r="J9" s="1">
        <f ca="1">OFFSET('data-integrated'!$G$1,(ROW()-1)*3-1,0)</f>
        <v>21078701864</v>
      </c>
      <c r="K9" s="1">
        <f ca="1">OFFSET('data-integrated'!$G$1,(ROW()-1)*3-0,0)</f>
        <v>21078702776</v>
      </c>
      <c r="L9" s="1">
        <f t="shared" ca="1" si="2"/>
        <v>437.65841576381104</v>
      </c>
      <c r="M9" s="1">
        <f t="shared" ca="1" si="3"/>
        <v>21078702157.333332</v>
      </c>
    </row>
    <row r="10" spans="1:13" x14ac:dyDescent="0.25">
      <c r="A10" s="1">
        <f ca="1">OFFSET('data-integrated'!B$1,(ROW()-1)*3-2,0)</f>
        <v>4</v>
      </c>
      <c r="B10" s="1">
        <f ca="1">OFFSET('data-integrated'!C$1,(ROW()-1)*3-2,0)</f>
        <v>12</v>
      </c>
      <c r="C10" s="1">
        <f ca="1">OFFSET('data-integrated'!D$1,(ROW()-1)*3-2,0)</f>
        <v>363.65133800000001</v>
      </c>
      <c r="D10" s="1">
        <f ca="1">OFFSET('data-integrated'!D$1,(ROW()-1)*3-1,0)</f>
        <v>366.53795300000002</v>
      </c>
      <c r="E10" s="1">
        <f ca="1">OFFSET('data-integrated'!D$1,(ROW()-1)*3-0,0)</f>
        <v>367.47546599999998</v>
      </c>
      <c r="F10" s="1">
        <f t="shared" ca="1" si="0"/>
        <v>1.6273848054053461</v>
      </c>
      <c r="G10" s="1">
        <f t="shared" ca="1" si="1"/>
        <v>365.88825233333336</v>
      </c>
      <c r="H10" s="1">
        <f ca="1">OFFSET('data-integrated'!F$1,(ROW()-1)*3-2,0)</f>
        <v>372</v>
      </c>
      <c r="I10" s="1">
        <f ca="1">OFFSET('data-integrated'!$G$1,(ROW()-1)*3-2,0)</f>
        <v>21078705240</v>
      </c>
      <c r="J10" s="1">
        <f ca="1">OFFSET('data-integrated'!$G$1,(ROW()-1)*3-1,0)</f>
        <v>21078705504</v>
      </c>
      <c r="K10" s="1">
        <f ca="1">OFFSET('data-integrated'!$G$1,(ROW()-1)*3-0,0)</f>
        <v>21078705504</v>
      </c>
      <c r="L10" s="1">
        <f t="shared" ca="1" si="2"/>
        <v>124.45079348883236</v>
      </c>
      <c r="M10" s="1">
        <f t="shared" ca="1" si="3"/>
        <v>21078705416</v>
      </c>
    </row>
    <row r="11" spans="1:13" x14ac:dyDescent="0.25">
      <c r="A11" s="1">
        <f ca="1">OFFSET('data-integrated'!B$1,(ROW()-1)*3-2,0)</f>
        <v>8</v>
      </c>
      <c r="B11" s="1">
        <f ca="1">OFFSET('data-integrated'!C$1,(ROW()-1)*3-2,0)</f>
        <v>12</v>
      </c>
      <c r="C11" s="1">
        <f ca="1">OFFSET('data-integrated'!D$1,(ROW()-1)*3-2,0)</f>
        <v>276.95344</v>
      </c>
      <c r="D11" s="1">
        <f ca="1">OFFSET('data-integrated'!D$1,(ROW()-1)*3-1,0)</f>
        <v>263.17432000000002</v>
      </c>
      <c r="E11" s="1">
        <f ca="1">OFFSET('data-integrated'!D$1,(ROW()-1)*3-0,0)</f>
        <v>297.44284900000002</v>
      </c>
      <c r="F11" s="1">
        <f t="shared" ca="1" si="0"/>
        <v>14.079189169233363</v>
      </c>
      <c r="G11" s="1">
        <f t="shared" ca="1" si="1"/>
        <v>279.19020300000005</v>
      </c>
      <c r="H11" s="1">
        <f ca="1">OFFSET('data-integrated'!F$1,(ROW()-1)*3-2,0)</f>
        <v>372</v>
      </c>
      <c r="I11" s="1">
        <f ca="1">OFFSET('data-integrated'!$G$1,(ROW()-1)*3-2,0)</f>
        <v>21078710496</v>
      </c>
      <c r="J11" s="1">
        <f ca="1">OFFSET('data-integrated'!$G$1,(ROW()-1)*3-1,0)</f>
        <v>21078710496</v>
      </c>
      <c r="K11" s="1">
        <f ca="1">OFFSET('data-integrated'!$G$1,(ROW()-1)*3-0,0)</f>
        <v>21078710528</v>
      </c>
      <c r="L11" s="1">
        <f t="shared" ca="1" si="2"/>
        <v>15.084944665313067</v>
      </c>
      <c r="M11" s="1">
        <f t="shared" ca="1" si="3"/>
        <v>21078710506.666668</v>
      </c>
    </row>
    <row r="12" spans="1:13" x14ac:dyDescent="0.25">
      <c r="A12" s="1">
        <f ca="1">OFFSET('data-integrated'!B$1,(ROW()-1)*3-2,0)</f>
        <v>16</v>
      </c>
      <c r="B12" s="1">
        <f ca="1">OFFSET('data-integrated'!C$1,(ROW()-1)*3-2,0)</f>
        <v>12</v>
      </c>
      <c r="C12" s="1">
        <f ca="1">OFFSET('data-integrated'!D$1,(ROW()-1)*3-2,0)</f>
        <v>229.85622799999999</v>
      </c>
      <c r="D12" s="1">
        <f ca="1">OFFSET('data-integrated'!D$1,(ROW()-1)*3-1,0)</f>
        <v>234.08713</v>
      </c>
      <c r="E12" s="1">
        <f ca="1">OFFSET('data-integrated'!D$1,(ROW()-1)*3-0,0)</f>
        <v>237.03110799999999</v>
      </c>
      <c r="F12" s="1">
        <f t="shared" ca="1" si="0"/>
        <v>2.94479656366744</v>
      </c>
      <c r="G12" s="1">
        <f t="shared" ca="1" si="1"/>
        <v>233.65815533333333</v>
      </c>
      <c r="H12" s="1">
        <f ca="1">OFFSET('data-integrated'!F$1,(ROW()-1)*3-2,0)</f>
        <v>372</v>
      </c>
      <c r="I12" s="1">
        <f ca="1">OFFSET('data-integrated'!$G$1,(ROW()-1)*3-2,0)</f>
        <v>21078720736</v>
      </c>
      <c r="J12" s="1">
        <f ca="1">OFFSET('data-integrated'!$G$1,(ROW()-1)*3-1,0)</f>
        <v>21078720736</v>
      </c>
      <c r="K12" s="1">
        <f ca="1">OFFSET('data-integrated'!$G$1,(ROW()-1)*3-0,0)</f>
        <v>21078720736</v>
      </c>
      <c r="L12" s="1">
        <f t="shared" ca="1" si="2"/>
        <v>0</v>
      </c>
      <c r="M12" s="1">
        <f t="shared" ca="1" si="3"/>
        <v>21078720736</v>
      </c>
    </row>
    <row r="13" spans="1:13" x14ac:dyDescent="0.25">
      <c r="A13" s="1">
        <f ca="1">OFFSET('data-integrated'!B$1,(ROW()-1)*3-2,0)</f>
        <v>32</v>
      </c>
      <c r="B13" s="1">
        <f ca="1">OFFSET('data-integrated'!C$1,(ROW()-1)*3-2,0)</f>
        <v>12</v>
      </c>
      <c r="C13" s="1">
        <f ca="1">OFFSET('data-integrated'!D$1,(ROW()-1)*3-2,0)</f>
        <v>218.585767</v>
      </c>
      <c r="D13" s="1">
        <f ca="1">OFFSET('data-integrated'!D$1,(ROW()-1)*3-1,0)</f>
        <v>209.82444599999999</v>
      </c>
      <c r="E13" s="1">
        <f ca="1">OFFSET('data-integrated'!D$1,(ROW()-1)*3-0,0)</f>
        <v>219.911441</v>
      </c>
      <c r="F13" s="1">
        <f t="shared" ca="1" si="0"/>
        <v>4.4754344959684849</v>
      </c>
      <c r="G13" s="1">
        <f t="shared" ca="1" si="1"/>
        <v>216.10721799999999</v>
      </c>
      <c r="H13" s="1">
        <f ca="1">OFFSET('data-integrated'!F$1,(ROW()-1)*3-2,0)</f>
        <v>372</v>
      </c>
      <c r="I13" s="1">
        <f ca="1">OFFSET('data-integrated'!$G$1,(ROW()-1)*3-2,0)</f>
        <v>21078741504</v>
      </c>
      <c r="J13" s="1">
        <f ca="1">OFFSET('data-integrated'!$G$1,(ROW()-1)*3-1,0)</f>
        <v>21078741504</v>
      </c>
      <c r="K13" s="1">
        <f ca="1">OFFSET('data-integrated'!$G$1,(ROW()-1)*3-0,0)</f>
        <v>21078741736</v>
      </c>
      <c r="L13" s="1">
        <f t="shared" ca="1" si="2"/>
        <v>109.36584882351936</v>
      </c>
      <c r="M13" s="1">
        <f t="shared" ca="1" si="3"/>
        <v>21078741581.333332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" sqref="F1"/>
    </sheetView>
  </sheetViews>
  <sheetFormatPr defaultRowHeight="15" x14ac:dyDescent="0.25"/>
  <cols>
    <col min="3" max="3" width="13.140625" bestFit="1" customWidth="1"/>
    <col min="4" max="4" width="15" bestFit="1" customWidth="1"/>
    <col min="5" max="5" width="18.42578125" bestFit="1" customWidth="1"/>
    <col min="6" max="6" width="15" bestFit="1" customWidth="1"/>
    <col min="7" max="7" width="18.42578125" bestFit="1" customWidth="1"/>
  </cols>
  <sheetData>
    <row r="1" spans="1:6" x14ac:dyDescent="0.25">
      <c r="A1" t="s">
        <v>0</v>
      </c>
      <c r="B1" t="s">
        <v>67</v>
      </c>
      <c r="C1" t="s">
        <v>68</v>
      </c>
      <c r="D1" t="s">
        <v>69</v>
      </c>
      <c r="E1" t="s">
        <v>70</v>
      </c>
    </row>
    <row r="2" spans="1:6" x14ac:dyDescent="0.25">
      <c r="A2">
        <v>1</v>
      </c>
      <c r="B2">
        <f ca="1">'data-base deinterlac'!G6</f>
        <v>209.21721700000001</v>
      </c>
      <c r="C2">
        <f ca="1">'data-base deinterlac'!M6</f>
        <v>16501459568</v>
      </c>
      <c r="D2">
        <f ca="1">'data-integrated deinterlaced'!G2</f>
        <v>171.16259166666669</v>
      </c>
      <c r="E2">
        <f ca="1">'data-integrated deinterlaced'!M2</f>
        <v>9756326906.666666</v>
      </c>
      <c r="F2">
        <v>1</v>
      </c>
    </row>
    <row r="3" spans="1:6" x14ac:dyDescent="0.25">
      <c r="A3">
        <f>A2*2</f>
        <v>2</v>
      </c>
      <c r="B3">
        <f ca="1">B2</f>
        <v>209.21721700000001</v>
      </c>
      <c r="C3">
        <f ca="1">C2</f>
        <v>16501459568</v>
      </c>
      <c r="D3">
        <f ca="1">'data-integrated deinterlaced'!G3</f>
        <v>135.61789833333333</v>
      </c>
      <c r="E3">
        <f ca="1">'data-integrated deinterlaced'!M3</f>
        <v>9753695509.333334</v>
      </c>
      <c r="F3">
        <f>F2+1</f>
        <v>2</v>
      </c>
    </row>
    <row r="4" spans="1:6" x14ac:dyDescent="0.25">
      <c r="F4">
        <f t="shared" ref="F4:F34" si="0">F3+1</f>
        <v>3</v>
      </c>
    </row>
    <row r="5" spans="1:6" x14ac:dyDescent="0.25">
      <c r="A5">
        <f>A3*2</f>
        <v>4</v>
      </c>
      <c r="B5">
        <f ca="1">B3</f>
        <v>209.21721700000001</v>
      </c>
      <c r="C5">
        <f ca="1">C3</f>
        <v>16501459568</v>
      </c>
      <c r="D5">
        <f ca="1">'data-integrated deinterlaced'!G4</f>
        <v>99.786208000000002</v>
      </c>
      <c r="E5">
        <f ca="1">'data-integrated deinterlaced'!M4</f>
        <v>9753698978.666666</v>
      </c>
      <c r="F5">
        <f t="shared" si="0"/>
        <v>4</v>
      </c>
    </row>
    <row r="6" spans="1:6" x14ac:dyDescent="0.25">
      <c r="F6">
        <f t="shared" si="0"/>
        <v>5</v>
      </c>
    </row>
    <row r="7" spans="1:6" x14ac:dyDescent="0.25">
      <c r="F7">
        <f t="shared" si="0"/>
        <v>6</v>
      </c>
    </row>
    <row r="8" spans="1:6" x14ac:dyDescent="0.25">
      <c r="F8">
        <f t="shared" si="0"/>
        <v>7</v>
      </c>
    </row>
    <row r="9" spans="1:6" x14ac:dyDescent="0.25">
      <c r="A9">
        <f>A5*2</f>
        <v>8</v>
      </c>
      <c r="B9">
        <f ca="1">B5</f>
        <v>209.21721700000001</v>
      </c>
      <c r="C9">
        <f ca="1">C5</f>
        <v>16501459568</v>
      </c>
      <c r="D9">
        <f ca="1">'data-integrated deinterlaced'!G5</f>
        <v>78.852041999999997</v>
      </c>
      <c r="E9">
        <f ca="1">'data-integrated deinterlaced'!M5</f>
        <v>9753704144</v>
      </c>
      <c r="F9">
        <f t="shared" si="0"/>
        <v>8</v>
      </c>
    </row>
    <row r="10" spans="1:6" x14ac:dyDescent="0.25">
      <c r="F10">
        <f t="shared" si="0"/>
        <v>9</v>
      </c>
    </row>
    <row r="11" spans="1:6" x14ac:dyDescent="0.25">
      <c r="F11">
        <f t="shared" si="0"/>
        <v>10</v>
      </c>
    </row>
    <row r="12" spans="1:6" x14ac:dyDescent="0.25">
      <c r="F12">
        <f t="shared" si="0"/>
        <v>11</v>
      </c>
    </row>
    <row r="13" spans="1:6" x14ac:dyDescent="0.25">
      <c r="F13">
        <f t="shared" si="0"/>
        <v>12</v>
      </c>
    </row>
    <row r="14" spans="1:6" x14ac:dyDescent="0.25">
      <c r="F14">
        <f t="shared" si="0"/>
        <v>13</v>
      </c>
    </row>
    <row r="15" spans="1:6" x14ac:dyDescent="0.25">
      <c r="F15">
        <f t="shared" si="0"/>
        <v>14</v>
      </c>
    </row>
    <row r="16" spans="1:6" x14ac:dyDescent="0.25">
      <c r="F16">
        <f t="shared" si="0"/>
        <v>15</v>
      </c>
    </row>
    <row r="17" spans="1:6" x14ac:dyDescent="0.25">
      <c r="A17">
        <f>A9*2</f>
        <v>16</v>
      </c>
      <c r="B17">
        <f ca="1">B9</f>
        <v>209.21721700000001</v>
      </c>
      <c r="C17">
        <f ca="1">C9</f>
        <v>16501459568</v>
      </c>
      <c r="D17">
        <f ca="1">'data-integrated deinterlaced'!G6</f>
        <v>63.678508333333333</v>
      </c>
      <c r="E17">
        <f ca="1">'data-integrated deinterlaced'!M6</f>
        <v>9753715418.666666</v>
      </c>
      <c r="F17">
        <f t="shared" si="0"/>
        <v>16</v>
      </c>
    </row>
    <row r="18" spans="1:6" x14ac:dyDescent="0.25">
      <c r="F18">
        <f t="shared" si="0"/>
        <v>17</v>
      </c>
    </row>
    <row r="19" spans="1:6" x14ac:dyDescent="0.25">
      <c r="F19">
        <f t="shared" si="0"/>
        <v>18</v>
      </c>
    </row>
    <row r="20" spans="1:6" x14ac:dyDescent="0.25">
      <c r="F20">
        <f t="shared" si="0"/>
        <v>19</v>
      </c>
    </row>
    <row r="21" spans="1:6" x14ac:dyDescent="0.25">
      <c r="F21">
        <f t="shared" si="0"/>
        <v>20</v>
      </c>
    </row>
    <row r="22" spans="1:6" x14ac:dyDescent="0.25">
      <c r="F22">
        <f t="shared" si="0"/>
        <v>21</v>
      </c>
    </row>
    <row r="23" spans="1:6" x14ac:dyDescent="0.25">
      <c r="F23">
        <f t="shared" si="0"/>
        <v>22</v>
      </c>
    </row>
    <row r="24" spans="1:6" x14ac:dyDescent="0.25">
      <c r="F24">
        <f t="shared" si="0"/>
        <v>23</v>
      </c>
    </row>
    <row r="25" spans="1:6" x14ac:dyDescent="0.25">
      <c r="F25">
        <f t="shared" si="0"/>
        <v>24</v>
      </c>
    </row>
    <row r="26" spans="1:6" x14ac:dyDescent="0.25">
      <c r="F26">
        <f t="shared" si="0"/>
        <v>25</v>
      </c>
    </row>
    <row r="27" spans="1:6" x14ac:dyDescent="0.25">
      <c r="F27">
        <f t="shared" si="0"/>
        <v>26</v>
      </c>
    </row>
    <row r="28" spans="1:6" x14ac:dyDescent="0.25">
      <c r="F28">
        <f t="shared" si="0"/>
        <v>27</v>
      </c>
    </row>
    <row r="29" spans="1:6" x14ac:dyDescent="0.25">
      <c r="F29">
        <f t="shared" si="0"/>
        <v>28</v>
      </c>
    </row>
    <row r="30" spans="1:6" x14ac:dyDescent="0.25">
      <c r="F30">
        <f t="shared" si="0"/>
        <v>29</v>
      </c>
    </row>
    <row r="31" spans="1:6" x14ac:dyDescent="0.25">
      <c r="F31">
        <f t="shared" si="0"/>
        <v>30</v>
      </c>
    </row>
    <row r="32" spans="1:6" x14ac:dyDescent="0.25">
      <c r="F32">
        <f t="shared" si="0"/>
        <v>31</v>
      </c>
    </row>
    <row r="33" spans="1:6" x14ac:dyDescent="0.25">
      <c r="A33">
        <f>A17*2</f>
        <v>32</v>
      </c>
      <c r="B33">
        <f ca="1">B17</f>
        <v>209.21721700000001</v>
      </c>
      <c r="C33">
        <f ca="1">C17</f>
        <v>16501459568</v>
      </c>
      <c r="D33">
        <f ca="1">'data-integrated deinterlaced'!G7</f>
        <v>56.148883333333337</v>
      </c>
      <c r="E33">
        <f ca="1">'data-integrated deinterlaced'!M7</f>
        <v>9753736856</v>
      </c>
      <c r="F33">
        <f t="shared" si="0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</vt:lpstr>
      <vt:lpstr>data-integrated</vt:lpstr>
      <vt:lpstr>data-integrated deinterlaced</vt:lpstr>
      <vt:lpstr>integrate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2015-11-04T12:28:21Z</cp:lastPrinted>
  <dcterms:created xsi:type="dcterms:W3CDTF">2015-07-03T11:30:21Z</dcterms:created>
  <dcterms:modified xsi:type="dcterms:W3CDTF">2015-11-06T12:27:27Z</dcterms:modified>
</cp:coreProperties>
</file>