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kty\02. NaturalnieApp\NaturalnieApp\Faktury i cenniki\Yope\"/>
    </mc:Choice>
  </mc:AlternateContent>
  <xr:revisionPtr revIDLastSave="0" documentId="8_{C5C714F2-99D1-456F-B43B-4F0A9C56F53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ZAMÓWIENIE" sheetId="1" r:id="rId1"/>
    <sheet name="GRATIS _PROMOCJA" sheetId="3" r:id="rId2"/>
  </sheets>
  <definedNames>
    <definedName name="_xlnm._FilterDatabase" localSheetId="1" hidden="1">'GRATIS _PROMOCJA'!$A$10:$G$175</definedName>
    <definedName name="_xlnm._FilterDatabase" localSheetId="0" hidden="1">ZAMÓWIENIE!$A$10:$R$175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5" i="3" l="1"/>
  <c r="H138" i="3"/>
  <c r="H145" i="3"/>
  <c r="H153" i="3"/>
  <c r="H157" i="3"/>
  <c r="H161" i="3"/>
  <c r="G105" i="3"/>
  <c r="H105" i="3" s="1"/>
  <c r="H30" i="3"/>
  <c r="H40" i="3"/>
  <c r="H49" i="3"/>
  <c r="H52" i="3"/>
  <c r="H68" i="3"/>
  <c r="H76" i="3"/>
  <c r="H83" i="3"/>
  <c r="H92" i="3"/>
  <c r="H99" i="3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P106" i="1" l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K108" i="1"/>
  <c r="L108" i="1" s="1"/>
  <c r="M108" i="1" s="1"/>
  <c r="O108" i="1" s="1"/>
  <c r="J108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21" i="1"/>
  <c r="P22" i="1"/>
  <c r="K23" i="1"/>
  <c r="L23" i="1" s="1"/>
  <c r="M23" i="1" s="1"/>
  <c r="O23" i="1" s="1"/>
  <c r="K24" i="1"/>
  <c r="L24" i="1" s="1"/>
  <c r="M24" i="1" s="1"/>
  <c r="K25" i="1"/>
  <c r="L25" i="1" s="1"/>
  <c r="M25" i="1" s="1"/>
  <c r="O25" i="1" s="1"/>
  <c r="K26" i="1"/>
  <c r="L26" i="1" s="1"/>
  <c r="M26" i="1" s="1"/>
  <c r="O26" i="1" s="1"/>
  <c r="K27" i="1"/>
  <c r="L27" i="1" s="1"/>
  <c r="M27" i="1" s="1"/>
  <c r="K28" i="1"/>
  <c r="L28" i="1" s="1"/>
  <c r="M28" i="1" s="1"/>
  <c r="O28" i="1" s="1"/>
  <c r="K29" i="1"/>
  <c r="L29" i="1" s="1"/>
  <c r="M29" i="1" s="1"/>
  <c r="J29" i="1"/>
  <c r="J28" i="1"/>
  <c r="J27" i="1"/>
  <c r="J26" i="1"/>
  <c r="J25" i="1"/>
  <c r="J24" i="1"/>
  <c r="J23" i="1"/>
  <c r="O29" i="1" l="1"/>
  <c r="O24" i="1"/>
  <c r="O27" i="1"/>
  <c r="G175" i="3"/>
  <c r="H175" i="3" s="1"/>
  <c r="G174" i="3"/>
  <c r="H174" i="3" s="1"/>
  <c r="G173" i="3"/>
  <c r="H173" i="3" s="1"/>
  <c r="G172" i="3"/>
  <c r="H172" i="3" s="1"/>
  <c r="G171" i="3"/>
  <c r="H171" i="3" s="1"/>
  <c r="G170" i="3"/>
  <c r="H170" i="3" s="1"/>
  <c r="G169" i="3"/>
  <c r="H169" i="3" s="1"/>
  <c r="G168" i="3"/>
  <c r="H168" i="3" s="1"/>
  <c r="G167" i="3"/>
  <c r="H167" i="3" s="1"/>
  <c r="G166" i="3"/>
  <c r="H166" i="3" s="1"/>
  <c r="G165" i="3"/>
  <c r="H165" i="3" s="1"/>
  <c r="G164" i="3"/>
  <c r="H164" i="3" s="1"/>
  <c r="G163" i="3"/>
  <c r="H163" i="3" s="1"/>
  <c r="G162" i="3"/>
  <c r="H162" i="3" s="1"/>
  <c r="K174" i="1"/>
  <c r="L174" i="1" s="1"/>
  <c r="M174" i="1" s="1"/>
  <c r="J174" i="1"/>
  <c r="K173" i="1"/>
  <c r="L173" i="1" s="1"/>
  <c r="M173" i="1" s="1"/>
  <c r="J173" i="1"/>
  <c r="K172" i="1"/>
  <c r="L172" i="1" s="1"/>
  <c r="M172" i="1" s="1"/>
  <c r="J172" i="1"/>
  <c r="K171" i="1"/>
  <c r="L171" i="1" s="1"/>
  <c r="M171" i="1" s="1"/>
  <c r="J171" i="1"/>
  <c r="K170" i="1"/>
  <c r="L170" i="1" s="1"/>
  <c r="M170" i="1" s="1"/>
  <c r="J170" i="1"/>
  <c r="K169" i="1"/>
  <c r="L169" i="1" s="1"/>
  <c r="M169" i="1" s="1"/>
  <c r="O169" i="1" s="1"/>
  <c r="J169" i="1"/>
  <c r="K168" i="1"/>
  <c r="L168" i="1" s="1"/>
  <c r="M168" i="1" s="1"/>
  <c r="J168" i="1"/>
  <c r="K167" i="1"/>
  <c r="L167" i="1" s="1"/>
  <c r="M167" i="1" s="1"/>
  <c r="J167" i="1"/>
  <c r="K166" i="1"/>
  <c r="L166" i="1" s="1"/>
  <c r="M166" i="1" s="1"/>
  <c r="J166" i="1"/>
  <c r="K165" i="1"/>
  <c r="L165" i="1" s="1"/>
  <c r="M165" i="1" s="1"/>
  <c r="J165" i="1"/>
  <c r="K164" i="1"/>
  <c r="L164" i="1" s="1"/>
  <c r="M164" i="1" s="1"/>
  <c r="J164" i="1"/>
  <c r="K163" i="1"/>
  <c r="L163" i="1" s="1"/>
  <c r="M163" i="1" s="1"/>
  <c r="J163" i="1"/>
  <c r="K162" i="1"/>
  <c r="L162" i="1" s="1"/>
  <c r="M162" i="1" s="1"/>
  <c r="J162" i="1"/>
  <c r="K161" i="1"/>
  <c r="L161" i="1" s="1"/>
  <c r="M161" i="1" s="1"/>
  <c r="O161" i="1" s="1"/>
  <c r="J161" i="1"/>
  <c r="O170" i="1" l="1"/>
  <c r="O165" i="1"/>
  <c r="O173" i="1"/>
  <c r="O174" i="1"/>
  <c r="O171" i="1"/>
  <c r="O164" i="1"/>
  <c r="O172" i="1"/>
  <c r="O168" i="1"/>
  <c r="O166" i="1"/>
  <c r="O162" i="1"/>
  <c r="O167" i="1"/>
  <c r="O163" i="1"/>
  <c r="G151" i="3"/>
  <c r="H151" i="3" s="1"/>
  <c r="G152" i="3"/>
  <c r="H152" i="3" s="1"/>
  <c r="K155" i="1"/>
  <c r="L155" i="1" s="1"/>
  <c r="M155" i="1" s="1"/>
  <c r="J155" i="1"/>
  <c r="K154" i="1"/>
  <c r="L154" i="1" s="1"/>
  <c r="M154" i="1" s="1"/>
  <c r="J154" i="1"/>
  <c r="O154" i="1" l="1"/>
  <c r="O155" i="1"/>
  <c r="G134" i="3" l="1"/>
  <c r="H134" i="3" s="1"/>
  <c r="G135" i="3"/>
  <c r="H135" i="3" s="1"/>
  <c r="G136" i="3"/>
  <c r="H136" i="3" s="1"/>
  <c r="K139" i="1" l="1"/>
  <c r="L139" i="1" s="1"/>
  <c r="M139" i="1" s="1"/>
  <c r="K140" i="1"/>
  <c r="L140" i="1" s="1"/>
  <c r="M140" i="1" s="1"/>
  <c r="J139" i="1"/>
  <c r="J140" i="1"/>
  <c r="G160" i="3" l="1"/>
  <c r="H160" i="3" s="1"/>
  <c r="G159" i="3"/>
  <c r="H159" i="3" s="1"/>
  <c r="G158" i="3"/>
  <c r="H158" i="3" s="1"/>
  <c r="J84" i="1" l="1"/>
  <c r="J85" i="1"/>
  <c r="K83" i="1"/>
  <c r="L83" i="1" s="1"/>
  <c r="M83" i="1" s="1"/>
  <c r="K84" i="1"/>
  <c r="L84" i="1" s="1"/>
  <c r="M84" i="1" s="1"/>
  <c r="K85" i="1"/>
  <c r="L85" i="1" s="1"/>
  <c r="M85" i="1" s="1"/>
  <c r="J83" i="1"/>
  <c r="O83" i="1" l="1"/>
  <c r="O84" i="1"/>
  <c r="O85" i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50" i="3"/>
  <c r="H50" i="3" s="1"/>
  <c r="G51" i="3"/>
  <c r="H51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100" i="3"/>
  <c r="H100" i="3" s="1"/>
  <c r="G101" i="3"/>
  <c r="H101" i="3" s="1"/>
  <c r="G102" i="3"/>
  <c r="H102" i="3" s="1"/>
  <c r="G103" i="3"/>
  <c r="H103" i="3" s="1"/>
  <c r="G104" i="3"/>
  <c r="H104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0" i="3"/>
  <c r="H130" i="3" s="1"/>
  <c r="G131" i="3"/>
  <c r="H131" i="3" s="1"/>
  <c r="G132" i="3"/>
  <c r="H132" i="3" s="1"/>
  <c r="G133" i="3"/>
  <c r="H133" i="3" s="1"/>
  <c r="G137" i="3"/>
  <c r="H137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146" i="3"/>
  <c r="H146" i="3" s="1"/>
  <c r="G147" i="3"/>
  <c r="H147" i="3" s="1"/>
  <c r="G148" i="3"/>
  <c r="H148" i="3" s="1"/>
  <c r="G149" i="3"/>
  <c r="H149" i="3" s="1"/>
  <c r="G150" i="3"/>
  <c r="H150" i="3" s="1"/>
  <c r="G154" i="3"/>
  <c r="H154" i="3" s="1"/>
  <c r="G155" i="3"/>
  <c r="H155" i="3" s="1"/>
  <c r="G156" i="3"/>
  <c r="H156" i="3" s="1"/>
  <c r="G12" i="3"/>
  <c r="H12" i="3" s="1"/>
  <c r="D177" i="3" l="1"/>
  <c r="K152" i="1" l="1"/>
  <c r="L152" i="1" s="1"/>
  <c r="M152" i="1" s="1"/>
  <c r="J152" i="1"/>
  <c r="J153" i="1"/>
  <c r="K153" i="1"/>
  <c r="L153" i="1" s="1"/>
  <c r="M153" i="1" s="1"/>
  <c r="O152" i="1" l="1"/>
  <c r="K67" i="1" l="1"/>
  <c r="L67" i="1" s="1"/>
  <c r="J67" i="1"/>
  <c r="M67" i="1" l="1"/>
  <c r="O67" i="1" s="1"/>
  <c r="K146" i="1"/>
  <c r="L146" i="1" s="1"/>
  <c r="J146" i="1"/>
  <c r="M146" i="1" l="1"/>
  <c r="O146" i="1" s="1"/>
  <c r="O153" i="1"/>
  <c r="K159" i="1"/>
  <c r="L159" i="1" s="1"/>
  <c r="K158" i="1"/>
  <c r="L158" i="1" s="1"/>
  <c r="K157" i="1"/>
  <c r="L157" i="1" s="1"/>
  <c r="J159" i="1"/>
  <c r="J158" i="1"/>
  <c r="J157" i="1"/>
  <c r="G175" i="1"/>
  <c r="K151" i="1"/>
  <c r="L151" i="1" s="1"/>
  <c r="K150" i="1"/>
  <c r="L150" i="1" s="1"/>
  <c r="K149" i="1"/>
  <c r="L149" i="1" s="1"/>
  <c r="J150" i="1"/>
  <c r="J151" i="1"/>
  <c r="J149" i="1"/>
  <c r="M149" i="1" l="1"/>
  <c r="O149" i="1" s="1"/>
  <c r="M150" i="1"/>
  <c r="O150" i="1" s="1"/>
  <c r="M151" i="1"/>
  <c r="O151" i="1" s="1"/>
  <c r="M157" i="1"/>
  <c r="M159" i="1"/>
  <c r="O159" i="1" s="1"/>
  <c r="M158" i="1"/>
  <c r="O158" i="1" s="1"/>
  <c r="K147" i="1"/>
  <c r="L147" i="1" s="1"/>
  <c r="K145" i="1"/>
  <c r="L145" i="1" s="1"/>
  <c r="K144" i="1"/>
  <c r="L144" i="1" s="1"/>
  <c r="K143" i="1"/>
  <c r="L143" i="1" s="1"/>
  <c r="K142" i="1"/>
  <c r="L142" i="1" s="1"/>
  <c r="K138" i="1"/>
  <c r="L138" i="1" s="1"/>
  <c r="K137" i="1"/>
  <c r="L137" i="1" s="1"/>
  <c r="K136" i="1"/>
  <c r="L136" i="1" s="1"/>
  <c r="K135" i="1"/>
  <c r="L135" i="1" s="1"/>
  <c r="K134" i="1"/>
  <c r="L134" i="1" s="1"/>
  <c r="K133" i="1"/>
  <c r="L133" i="1" s="1"/>
  <c r="K132" i="1"/>
  <c r="L132" i="1" s="1"/>
  <c r="K131" i="1"/>
  <c r="L131" i="1" s="1"/>
  <c r="K130" i="1"/>
  <c r="L130" i="1" s="1"/>
  <c r="K129" i="1"/>
  <c r="L129" i="1" s="1"/>
  <c r="K128" i="1"/>
  <c r="L128" i="1" s="1"/>
  <c r="K127" i="1"/>
  <c r="L127" i="1" s="1"/>
  <c r="K126" i="1"/>
  <c r="L126" i="1" s="1"/>
  <c r="K125" i="1"/>
  <c r="L125" i="1" s="1"/>
  <c r="K124" i="1"/>
  <c r="L124" i="1" s="1"/>
  <c r="K123" i="1"/>
  <c r="L123" i="1" s="1"/>
  <c r="K122" i="1"/>
  <c r="L122" i="1" s="1"/>
  <c r="K121" i="1"/>
  <c r="L121" i="1" s="1"/>
  <c r="K120" i="1"/>
  <c r="L120" i="1" s="1"/>
  <c r="K119" i="1"/>
  <c r="L119" i="1" s="1"/>
  <c r="K117" i="1"/>
  <c r="L117" i="1" s="1"/>
  <c r="K116" i="1"/>
  <c r="L116" i="1" s="1"/>
  <c r="K115" i="1"/>
  <c r="L115" i="1" s="1"/>
  <c r="K114" i="1"/>
  <c r="L114" i="1" s="1"/>
  <c r="K113" i="1"/>
  <c r="L113" i="1" s="1"/>
  <c r="K112" i="1"/>
  <c r="L112" i="1" s="1"/>
  <c r="K111" i="1"/>
  <c r="L111" i="1" s="1"/>
  <c r="K110" i="1"/>
  <c r="L110" i="1" s="1"/>
  <c r="K109" i="1"/>
  <c r="L109" i="1" s="1"/>
  <c r="K107" i="1"/>
  <c r="L107" i="1" s="1"/>
  <c r="K106" i="1"/>
  <c r="L106" i="1" s="1"/>
  <c r="K105" i="1"/>
  <c r="L105" i="1" s="1"/>
  <c r="K104" i="1"/>
  <c r="L104" i="1" s="1"/>
  <c r="K103" i="1"/>
  <c r="L103" i="1" s="1"/>
  <c r="K101" i="1"/>
  <c r="L101" i="1" s="1"/>
  <c r="K100" i="1"/>
  <c r="L100" i="1" s="1"/>
  <c r="K99" i="1"/>
  <c r="L99" i="1" s="1"/>
  <c r="K98" i="1"/>
  <c r="L98" i="1" s="1"/>
  <c r="K97" i="1"/>
  <c r="L97" i="1" s="1"/>
  <c r="K96" i="1"/>
  <c r="L96" i="1" s="1"/>
  <c r="K94" i="1"/>
  <c r="L94" i="1" s="1"/>
  <c r="K93" i="1"/>
  <c r="L93" i="1" s="1"/>
  <c r="K92" i="1"/>
  <c r="L92" i="1" s="1"/>
  <c r="K91" i="1"/>
  <c r="L91" i="1" s="1"/>
  <c r="K90" i="1"/>
  <c r="L90" i="1" s="1"/>
  <c r="K89" i="1"/>
  <c r="L89" i="1" s="1"/>
  <c r="K88" i="1"/>
  <c r="L88" i="1" s="1"/>
  <c r="K87" i="1"/>
  <c r="L87" i="1" s="1"/>
  <c r="K82" i="1"/>
  <c r="L82" i="1" s="1"/>
  <c r="K81" i="1"/>
  <c r="L81" i="1" s="1"/>
  <c r="K80" i="1"/>
  <c r="L80" i="1" s="1"/>
  <c r="K79" i="1"/>
  <c r="L79" i="1" s="1"/>
  <c r="K78" i="1"/>
  <c r="L78" i="1" s="1"/>
  <c r="K77" i="1"/>
  <c r="L77" i="1" s="1"/>
  <c r="K75" i="1"/>
  <c r="L75" i="1" s="1"/>
  <c r="K74" i="1"/>
  <c r="L74" i="1" s="1"/>
  <c r="K73" i="1"/>
  <c r="L73" i="1" s="1"/>
  <c r="K72" i="1"/>
  <c r="L72" i="1" s="1"/>
  <c r="K71" i="1"/>
  <c r="L71" i="1" s="1"/>
  <c r="K70" i="1"/>
  <c r="L70" i="1" s="1"/>
  <c r="K69" i="1"/>
  <c r="L69" i="1" s="1"/>
  <c r="K66" i="1"/>
  <c r="L66" i="1" s="1"/>
  <c r="K65" i="1"/>
  <c r="L65" i="1" s="1"/>
  <c r="K64" i="1"/>
  <c r="L64" i="1" s="1"/>
  <c r="K63" i="1"/>
  <c r="L63" i="1" s="1"/>
  <c r="K62" i="1"/>
  <c r="L62" i="1" s="1"/>
  <c r="K61" i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  <c r="K51" i="1"/>
  <c r="L51" i="1" s="1"/>
  <c r="K50" i="1"/>
  <c r="L50" i="1" s="1"/>
  <c r="K48" i="1"/>
  <c r="L48" i="1" s="1"/>
  <c r="K47" i="1"/>
  <c r="L47" i="1" s="1"/>
  <c r="K46" i="1"/>
  <c r="L46" i="1" s="1"/>
  <c r="K45" i="1"/>
  <c r="L45" i="1" s="1"/>
  <c r="K44" i="1"/>
  <c r="L44" i="1" s="1"/>
  <c r="K43" i="1"/>
  <c r="L43" i="1" s="1"/>
  <c r="K42" i="1"/>
  <c r="L42" i="1" s="1"/>
  <c r="K41" i="1"/>
  <c r="L41" i="1" s="1"/>
  <c r="K39" i="1"/>
  <c r="L39" i="1" s="1"/>
  <c r="K38" i="1"/>
  <c r="L38" i="1" s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O157" i="1" l="1"/>
  <c r="M35" i="1"/>
  <c r="M81" i="1"/>
  <c r="M137" i="1"/>
  <c r="M20" i="1"/>
  <c r="M55" i="1"/>
  <c r="M63" i="1"/>
  <c r="M73" i="1"/>
  <c r="M82" i="1"/>
  <c r="M94" i="1"/>
  <c r="M104" i="1"/>
  <c r="M113" i="1"/>
  <c r="M122" i="1"/>
  <c r="M130" i="1"/>
  <c r="M138" i="1"/>
  <c r="M13" i="1"/>
  <c r="M21" i="1"/>
  <c r="M37" i="1"/>
  <c r="M46" i="1"/>
  <c r="M56" i="1"/>
  <c r="M64" i="1"/>
  <c r="M74" i="1"/>
  <c r="M87" i="1"/>
  <c r="M96" i="1"/>
  <c r="M105" i="1"/>
  <c r="M114" i="1"/>
  <c r="M123" i="1"/>
  <c r="M131" i="1"/>
  <c r="M142" i="1"/>
  <c r="M62" i="1"/>
  <c r="M112" i="1"/>
  <c r="M36" i="1"/>
  <c r="M22" i="1"/>
  <c r="M57" i="1"/>
  <c r="M88" i="1"/>
  <c r="M97" i="1"/>
  <c r="M106" i="1"/>
  <c r="M115" i="1"/>
  <c r="M124" i="1"/>
  <c r="M132" i="1"/>
  <c r="M143" i="1"/>
  <c r="M15" i="1"/>
  <c r="M31" i="1"/>
  <c r="M39" i="1"/>
  <c r="M48" i="1"/>
  <c r="M58" i="1"/>
  <c r="M66" i="1"/>
  <c r="M77" i="1"/>
  <c r="M89" i="1"/>
  <c r="M98" i="1"/>
  <c r="M107" i="1"/>
  <c r="M116" i="1"/>
  <c r="M125" i="1"/>
  <c r="M133" i="1"/>
  <c r="M144" i="1"/>
  <c r="M44" i="1"/>
  <c r="M121" i="1"/>
  <c r="M50" i="1"/>
  <c r="M54" i="1"/>
  <c r="M93" i="1"/>
  <c r="M129" i="1"/>
  <c r="M12" i="1"/>
  <c r="M14" i="1"/>
  <c r="M47" i="1"/>
  <c r="M75" i="1"/>
  <c r="M32" i="1"/>
  <c r="M59" i="1"/>
  <c r="M78" i="1"/>
  <c r="M99" i="1"/>
  <c r="M117" i="1"/>
  <c r="M134" i="1"/>
  <c r="M145" i="1"/>
  <c r="M17" i="1"/>
  <c r="M33" i="1"/>
  <c r="M42" i="1"/>
  <c r="M51" i="1"/>
  <c r="M60" i="1"/>
  <c r="M70" i="1"/>
  <c r="M79" i="1"/>
  <c r="M91" i="1"/>
  <c r="M100" i="1"/>
  <c r="M110" i="1"/>
  <c r="M119" i="1"/>
  <c r="M127" i="1"/>
  <c r="M135" i="1"/>
  <c r="M147" i="1"/>
  <c r="M19" i="1"/>
  <c r="M72" i="1"/>
  <c r="M103" i="1"/>
  <c r="M45" i="1"/>
  <c r="M38" i="1"/>
  <c r="M65" i="1"/>
  <c r="M16" i="1"/>
  <c r="M41" i="1"/>
  <c r="M69" i="1"/>
  <c r="M90" i="1"/>
  <c r="M109" i="1"/>
  <c r="M126" i="1"/>
  <c r="M18" i="1"/>
  <c r="M34" i="1"/>
  <c r="M43" i="1"/>
  <c r="M53" i="1"/>
  <c r="M61" i="1"/>
  <c r="M71" i="1"/>
  <c r="M80" i="1"/>
  <c r="M92" i="1"/>
  <c r="M101" i="1"/>
  <c r="M111" i="1"/>
  <c r="M120" i="1"/>
  <c r="M128" i="1"/>
  <c r="M136" i="1"/>
  <c r="J147" i="1"/>
  <c r="J145" i="1"/>
  <c r="J144" i="1"/>
  <c r="J143" i="1"/>
  <c r="J142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7" i="1"/>
  <c r="J116" i="1"/>
  <c r="J115" i="1"/>
  <c r="J114" i="1"/>
  <c r="J113" i="1"/>
  <c r="J112" i="1"/>
  <c r="J111" i="1"/>
  <c r="J110" i="1"/>
  <c r="J109" i="1"/>
  <c r="J107" i="1"/>
  <c r="J106" i="1"/>
  <c r="J105" i="1"/>
  <c r="J104" i="1"/>
  <c r="J103" i="1"/>
  <c r="J97" i="1"/>
  <c r="J98" i="1"/>
  <c r="J99" i="1"/>
  <c r="J100" i="1"/>
  <c r="J101" i="1"/>
  <c r="J96" i="1"/>
  <c r="J94" i="1"/>
  <c r="J93" i="1"/>
  <c r="J92" i="1"/>
  <c r="J91" i="1"/>
  <c r="J90" i="1"/>
  <c r="J89" i="1"/>
  <c r="J88" i="1"/>
  <c r="J87" i="1"/>
  <c r="J82" i="1"/>
  <c r="J81" i="1"/>
  <c r="J80" i="1"/>
  <c r="J79" i="1"/>
  <c r="J78" i="1"/>
  <c r="J77" i="1"/>
  <c r="J75" i="1"/>
  <c r="J74" i="1"/>
  <c r="J73" i="1"/>
  <c r="J72" i="1"/>
  <c r="J71" i="1"/>
  <c r="J70" i="1"/>
  <c r="J69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1" i="1"/>
  <c r="J50" i="1"/>
  <c r="J42" i="1"/>
  <c r="J43" i="1"/>
  <c r="J44" i="1"/>
  <c r="J45" i="1"/>
  <c r="J46" i="1"/>
  <c r="J47" i="1"/>
  <c r="J48" i="1"/>
  <c r="J41" i="1"/>
  <c r="J32" i="1"/>
  <c r="J33" i="1"/>
  <c r="J34" i="1"/>
  <c r="J35" i="1"/>
  <c r="J36" i="1"/>
  <c r="J37" i="1"/>
  <c r="J38" i="1"/>
  <c r="J39" i="1"/>
  <c r="J31" i="1"/>
  <c r="J13" i="1"/>
  <c r="J14" i="1"/>
  <c r="J15" i="1"/>
  <c r="J16" i="1"/>
  <c r="J17" i="1"/>
  <c r="J18" i="1"/>
  <c r="J19" i="1"/>
  <c r="J20" i="1"/>
  <c r="J21" i="1"/>
  <c r="J22" i="1"/>
  <c r="J12" i="1"/>
  <c r="M175" i="1" l="1"/>
  <c r="O31" i="1"/>
  <c r="O32" i="1"/>
  <c r="O33" i="1"/>
  <c r="O34" i="1"/>
  <c r="O35" i="1"/>
  <c r="O36" i="1"/>
  <c r="O37" i="1"/>
  <c r="O38" i="1"/>
  <c r="O39" i="1"/>
  <c r="O41" i="1"/>
  <c r="O42" i="1"/>
  <c r="O43" i="1"/>
  <c r="O44" i="1"/>
  <c r="O45" i="1"/>
  <c r="O46" i="1"/>
  <c r="O47" i="1"/>
  <c r="O48" i="1"/>
  <c r="O50" i="1"/>
  <c r="O51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9" i="1"/>
  <c r="O70" i="1"/>
  <c r="O71" i="1"/>
  <c r="O72" i="1"/>
  <c r="O73" i="1"/>
  <c r="O74" i="1"/>
  <c r="O75" i="1"/>
  <c r="O77" i="1"/>
  <c r="O78" i="1"/>
  <c r="O79" i="1"/>
  <c r="O80" i="1"/>
  <c r="O81" i="1"/>
  <c r="O82" i="1"/>
  <c r="O87" i="1"/>
  <c r="O88" i="1"/>
  <c r="O89" i="1"/>
  <c r="O90" i="1"/>
  <c r="O91" i="1"/>
  <c r="O92" i="1"/>
  <c r="O93" i="1"/>
  <c r="O94" i="1"/>
  <c r="O96" i="1"/>
  <c r="O97" i="1"/>
  <c r="O98" i="1"/>
  <c r="O99" i="1"/>
  <c r="O100" i="1"/>
  <c r="O101" i="1"/>
  <c r="O103" i="1"/>
  <c r="O104" i="1"/>
  <c r="O105" i="1"/>
  <c r="O106" i="1"/>
  <c r="O107" i="1"/>
  <c r="O109" i="1"/>
  <c r="O110" i="1"/>
  <c r="O111" i="1"/>
  <c r="O112" i="1"/>
  <c r="O113" i="1"/>
  <c r="O114" i="1"/>
  <c r="O115" i="1"/>
  <c r="O116" i="1"/>
  <c r="O117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42" i="1"/>
  <c r="O143" i="1"/>
  <c r="O144" i="1"/>
  <c r="O145" i="1"/>
  <c r="O147" i="1"/>
  <c r="P13" i="1"/>
  <c r="O13" i="1" s="1"/>
  <c r="P14" i="1"/>
  <c r="O14" i="1" s="1"/>
  <c r="P15" i="1"/>
  <c r="O15" i="1" s="1"/>
  <c r="P16" i="1"/>
  <c r="O16" i="1" s="1"/>
  <c r="P17" i="1"/>
  <c r="O17" i="1" s="1"/>
  <c r="P18" i="1"/>
  <c r="O18" i="1" s="1"/>
  <c r="P19" i="1"/>
  <c r="O19" i="1" s="1"/>
  <c r="P20" i="1"/>
  <c r="O20" i="1" s="1"/>
  <c r="O21" i="1"/>
  <c r="O22" i="1"/>
  <c r="P12" i="1"/>
  <c r="O12" i="1" s="1"/>
  <c r="M177" i="1" l="1"/>
  <c r="E175" i="1"/>
</calcChain>
</file>

<file path=xl/sharedStrings.xml><?xml version="1.0" encoding="utf-8"?>
<sst xmlns="http://schemas.openxmlformats.org/spreadsheetml/2006/main" count="694" uniqueCount="224">
  <si>
    <t>Zamówienie YOPE</t>
  </si>
  <si>
    <t>NIP</t>
  </si>
  <si>
    <t>Nazwa Firmy</t>
  </si>
  <si>
    <t>Kod pocztowy</t>
  </si>
  <si>
    <t>Miejscowość</t>
  </si>
  <si>
    <t>Ulica</t>
  </si>
  <si>
    <t>Numer Lokalu</t>
  </si>
  <si>
    <t>Telefon</t>
  </si>
  <si>
    <t>Adres dostawy (proszę podać jeśli jest inny niż na fakturze)</t>
  </si>
  <si>
    <t>Imię</t>
  </si>
  <si>
    <t>Nazwisko</t>
  </si>
  <si>
    <t>Nazwa Produktu</t>
  </si>
  <si>
    <t>EAN</t>
  </si>
  <si>
    <t>Kategoria</t>
  </si>
  <si>
    <t>Ilość</t>
  </si>
  <si>
    <t>YOPE Mydło Dziecięcie Antybakteryjne Ananas i Kokos 400ml</t>
  </si>
  <si>
    <t>YOPE PL</t>
  </si>
  <si>
    <t>YOPE Mydło Dziecięcie Antybakteryjne Ananas i Kokos Refill 400ml</t>
  </si>
  <si>
    <t>YOPE Mydło Dziecięce Jaśmin 400ml</t>
  </si>
  <si>
    <t>YOPE Mydło Dziecięce Kokos i Mięta 400ml</t>
  </si>
  <si>
    <t>YOPE Mydło Dziecięce Nagietek 400ml</t>
  </si>
  <si>
    <t>Yope Żel pod prysznic dla dzieci Pomarańcza i Jabłko 400ml</t>
  </si>
  <si>
    <t>Yope Żel pod prysznic dla dzieci Rumianek i Pokrzywa 400ml</t>
  </si>
  <si>
    <t>Yope Żel pod prysznic dla dzieci Żurawina i Lawenda 400ml</t>
  </si>
  <si>
    <t>Yope Mydło Kokos 400ml + Żel Żurawina 400ml</t>
  </si>
  <si>
    <t>Yope Mydło Jaśmin 400ml + Żel Pomarańcza 400ml</t>
  </si>
  <si>
    <t>Yope Mydło Nagietek 400ml - Żel Rumianek 400ml</t>
  </si>
  <si>
    <t>Seria Kosmetyków dla dzieci</t>
  </si>
  <si>
    <t>8</t>
  </si>
  <si>
    <t>Seria Mydeł Klasycznych</t>
  </si>
  <si>
    <t>YOPE Mydło Figa 500ml</t>
  </si>
  <si>
    <t>YOPE Mydło Wanilia 500ml</t>
  </si>
  <si>
    <t>YOPE Mydło Werbena 500ml</t>
  </si>
  <si>
    <t>YOPE Refill Mydło Figa 500ml</t>
  </si>
  <si>
    <t>YOPE Refill Mydło Wanilia 500ml</t>
  </si>
  <si>
    <t>YOPE Refill Mydło Werbena 500ml</t>
  </si>
  <si>
    <t>YOPE Mydło Jagody Goji 500ml</t>
  </si>
  <si>
    <t>YOPE Mydło Lipa 500ml</t>
  </si>
  <si>
    <t>Seria Kosmetyków kuchennych</t>
  </si>
  <si>
    <t>YOPE Mydło Kuchenne Goździk 500ml</t>
  </si>
  <si>
    <t>YOPE Mydło Kuchenne Mineralne 500ml</t>
  </si>
  <si>
    <t>YOPE Mydło Kuchenne Miód i Bergamotka 500ml</t>
  </si>
  <si>
    <t>YOPE Mydło Kuchenne Natka Pietruszki 500ml</t>
  </si>
  <si>
    <t>YOPE Balsam Kuchenny Do Rąk Miód &amp; Bergamotka 300ml</t>
  </si>
  <si>
    <t>YOPE Balsam Kuchenny Do Rąk Mineralny 300ml</t>
  </si>
  <si>
    <t>YOPE Balsam Kuchenny Do Rąk Goździk 300ml</t>
  </si>
  <si>
    <t>YOPE Balsam Kuchenny Do Rąk Natka Pietruszki 300ml</t>
  </si>
  <si>
    <t>Seria Mydeł TGA</t>
  </si>
  <si>
    <t>YOPE Mydło TGA Imbir &amp; Drzewo Sandałowe 500ml</t>
  </si>
  <si>
    <t>YOPE Mydło TGA Herbata I Mięta 500ml</t>
  </si>
  <si>
    <t>Seria Żeli pod prysznic</t>
  </si>
  <si>
    <t>YOPE Żel Geranium 400ml</t>
  </si>
  <si>
    <t>YOPE Żel Kadzidłowiec i Rozmaryn 400ml</t>
  </si>
  <si>
    <t>YOPE Żel Dziurawiec 400ml</t>
  </si>
  <si>
    <t>YOPE Żel Kadzidłowiec I Róża 400ml</t>
  </si>
  <si>
    <t>YOPE Żel Lipa 400ml</t>
  </si>
  <si>
    <t>YOPE Żel Kokos i Sól Morska 400ml</t>
  </si>
  <si>
    <t>YOPE Żel Yunnan 400ml</t>
  </si>
  <si>
    <t>YOPE Żel Jagody Goji 400ml</t>
  </si>
  <si>
    <t>YOPE Żel Geranium Refill 800ml</t>
  </si>
  <si>
    <t>YOPE Żel Kadzidłowiec i Rozmaryn Refill 800ml</t>
  </si>
  <si>
    <t>YOPE Żel Dziurawiec Refill 800ml</t>
  </si>
  <si>
    <t>YOPE Żel Kadzidłowiec I Róża Refill 800ml</t>
  </si>
  <si>
    <t>YOPE Żel Kokos i Sól Morska Refill 800ml</t>
  </si>
  <si>
    <t>YOPE Żel Yunnan Refill 800ml</t>
  </si>
  <si>
    <t>Seria Maseł do Ciała</t>
  </si>
  <si>
    <t>YOPE Masło do Ciała Geranium 200ml</t>
  </si>
  <si>
    <t>YOPE Masło do Ciała Lipa 200ml</t>
  </si>
  <si>
    <t>YOPE Masło do Ciała Kadzidłowiec i Rozmaryn 200ml</t>
  </si>
  <si>
    <t>YOPE Masło do Ciała Dziurawiec 200ml</t>
  </si>
  <si>
    <t>YOPE Masło do Ciała Kadzidłowiec I Róża 200ml</t>
  </si>
  <si>
    <t>YOPE Masło do Ciała Kokos i Sól Morska 200ml</t>
  </si>
  <si>
    <t>YOPE Masło do Ciała Yunnan 200ml</t>
  </si>
  <si>
    <t>YOPE Odżywka Do Włosów Normalnych Mleko Owsiane 170ml</t>
  </si>
  <si>
    <t>YOPE Odżywka Do Włosów Suchych Orientalny Ogród 170ml</t>
  </si>
  <si>
    <t>YOPE Odżywka Do Włosów Przetłuszczających Się Świeża Trawa 170ml</t>
  </si>
  <si>
    <t>YOPE Szampon Do Włosów Normalnych Mleko Owsiane 300ml</t>
  </si>
  <si>
    <t>YOPE Szampon Do Włosów Suchych Orientalny Ogród 300ml</t>
  </si>
  <si>
    <t>YOPE Szampon Do Włosów Przetłuszczających Się Świeża Trawa 300ml</t>
  </si>
  <si>
    <t>Seria Odżywek i Szamponów</t>
  </si>
  <si>
    <t xml:space="preserve">Seria Balsamów oraz Kremów </t>
  </si>
  <si>
    <t>YOPE Balsam Do Rąk i Ciała Werbena 300ml</t>
  </si>
  <si>
    <t>YOPE Balsam Do Rąk i Ciała Wanilia 300ml</t>
  </si>
  <si>
    <t>YOPE Balsam Do Rąk i Ciała Figa 300ml</t>
  </si>
  <si>
    <t>YOPE Balsam Do Rąk i Ciała Lipa 300ml</t>
  </si>
  <si>
    <t>YOPE Balsam Do Rąk i Ciała Jagody Goji 300ml</t>
  </si>
  <si>
    <t>YOPE Krem Do Rąk Herbata i Mięta 100ml</t>
  </si>
  <si>
    <t>YOPE Krem Do Rąk Imbir i Drzewo Sandałowe 100ml</t>
  </si>
  <si>
    <t>YOPE Krem Do Rąk Lipa 50ml</t>
  </si>
  <si>
    <t>Seria Travel Size</t>
  </si>
  <si>
    <t>YOPE Żel Yunnan 40ml</t>
  </si>
  <si>
    <t>Yope Mydło Werbena 40 ml</t>
  </si>
  <si>
    <t>YOPE Balsam Do Rąk i Ciała Werbena 40ml</t>
  </si>
  <si>
    <t>YOPE Odżywka Do Włosów Normalnych Mleko Owsiane 40ml</t>
  </si>
  <si>
    <t>YOPE Szampon Do Włosów Normalnych Mleko Owsiane 40ml</t>
  </si>
  <si>
    <t>Yope Zestaw Travel Size - Żel/Balsam/Szampon/Odżywka</t>
  </si>
  <si>
    <t>Cena</t>
  </si>
  <si>
    <t>Ilość kartonów</t>
  </si>
  <si>
    <t>Razem</t>
  </si>
  <si>
    <t>Seria środki czystości</t>
  </si>
  <si>
    <t>Płyn do mycia szyb i luster 750 ml</t>
  </si>
  <si>
    <t>Płyn do mycia łazienki Zielona herbata 750 ml</t>
  </si>
  <si>
    <t>Płyn do mycia łazienki Bambus 750 ml</t>
  </si>
  <si>
    <t>Płyn do mycia łazienki Francuska lawenda 750 ml</t>
  </si>
  <si>
    <t>Uniwersalny płyn do czyszczenia Francuska lawenda 750 ml</t>
  </si>
  <si>
    <t>Uniwersalny płyn do czyszczenia Bambus 750 ml</t>
  </si>
  <si>
    <t>Uniwersalny płyn do czyszczenia Zielona herbata 750 ml</t>
  </si>
  <si>
    <t>Płyn do mycia podłóg Zielona herbata 1000ml</t>
  </si>
  <si>
    <t>Płyn do mycia podłóg Bambus 1000ml</t>
  </si>
  <si>
    <t>Płyn do mycia podłóg Francuska lawenda 1000ml</t>
  </si>
  <si>
    <t>Płyn do mycia naczyń Bergamotka 750ml</t>
  </si>
  <si>
    <t>Płyn do mycia naczyń Ogórek 750ml</t>
  </si>
  <si>
    <t>Płyn do mycia naczyń Mięta 750ml</t>
  </si>
  <si>
    <r>
      <t xml:space="preserve">YOPE Naturalny, uniwersalny płyn antybakteryjny,Rozmaryn i bergamotka 750 ml </t>
    </r>
    <r>
      <rPr>
        <b/>
        <sz val="11"/>
        <color rgb="FFFF0000"/>
        <rFont val="Calibri"/>
        <family val="2"/>
        <charset val="238"/>
        <scheme val="minor"/>
      </rPr>
      <t>NOWOŚĆ!!</t>
    </r>
  </si>
  <si>
    <r>
      <t xml:space="preserve">Naturalnie łagodne, antybakteryjne mydło w płynie </t>
    </r>
    <r>
      <rPr>
        <b/>
        <sz val="11"/>
        <color rgb="FFFF0000"/>
        <rFont val="Calibri"/>
        <family val="2"/>
        <charset val="238"/>
      </rPr>
      <t xml:space="preserve"> NOWOŚĆ</t>
    </r>
  </si>
  <si>
    <t>Mydło nagietek + żel pod prysznic rumianek i pokrzywa 400 ml + 400 ml Nowość - Dzień dziecka</t>
  </si>
  <si>
    <t>Mydło jaśmin + żel pod prysznic pomarańcza i jabłk 400 ml + 400 ml Nowość - Dzień dziecka</t>
  </si>
  <si>
    <t>Mydło kokos i mięta + żel pod prysznic żurawina i lawenda 400 ml + 400 ml Nowość - Dzień dziecka</t>
  </si>
  <si>
    <t>Mydło Werbena + Balsam Werbena 300ml</t>
  </si>
  <si>
    <t>Mydło Wanilia + Balasam Wanilia 300ml</t>
  </si>
  <si>
    <t>Mydło Figa + Balsam Figa 300ml</t>
  </si>
  <si>
    <t>Masło Geranium 200 ml + Żel Geranium 400 ml</t>
  </si>
  <si>
    <t>Masło Dziurawiec 200 ml + żel Dziurawiec 400 ml</t>
  </si>
  <si>
    <t>Masło Kadzidlowiec 200 ml+ Żel Kadzidłowiec 400 ml</t>
  </si>
  <si>
    <t xml:space="preserve">Masło  Kokos 200 ml + Żel Kokos 400 ml </t>
  </si>
  <si>
    <t>Masło Yunnan 200 ml + Żel Yunnan 400 ml</t>
  </si>
  <si>
    <t>Masło Róża 200 ml + Żel Róża 400 ml</t>
  </si>
  <si>
    <t>Zestawy YOPE</t>
  </si>
  <si>
    <t>Świeca Sojowa Wanilia 200g.</t>
  </si>
  <si>
    <t>Świeca Sojowa Werbena 200g.</t>
  </si>
  <si>
    <t>Świeca Sojowa Figa 200g.</t>
  </si>
  <si>
    <t>Świeca Sojowa Ciasteczka 200g.</t>
  </si>
  <si>
    <t>Świeca Sojowa Bobonierka  200g.</t>
  </si>
  <si>
    <t>Świece</t>
  </si>
  <si>
    <t>Mydło Zimowa Bombonierka 500 ml + Balsam Zimowa Bombonierka 300 ml</t>
  </si>
  <si>
    <t>Mydło Zimowa Bombonierka 500 ml + żel Zimowa Bombonierka 400 ml</t>
  </si>
  <si>
    <t>Mydło Zimowe Ciasteczka 500 ml  + balsam Zimowe ciasteczka 300 ml</t>
  </si>
  <si>
    <t>Mydło Zimowe Ciasteczka 500 ml + żel Zimowe Ciasteczka 400 ml</t>
  </si>
  <si>
    <t>Mydło Zimowa Herbata 500 ml  + balsam Zimowa Herbata 300 ml</t>
  </si>
  <si>
    <t>Balsam + Mydło + Żel Kwiat Lipy</t>
  </si>
  <si>
    <t>Mydło Zimowa Bombonierka 500 ml  + żel Zimowa Bombonierka 400 ml  + balsam Zimowa Bombonierka 300 ml</t>
  </si>
  <si>
    <t xml:space="preserve">Mydło Zimowe Ciasteczka 500 ml  + żel Zimowe Ciasteczka 400 ml + balsam Zimowe Ciasteczka 300 ml </t>
  </si>
  <si>
    <t>wartość po rabacie</t>
  </si>
  <si>
    <t>Wartość po rabacie</t>
  </si>
  <si>
    <t>VAT</t>
  </si>
  <si>
    <t>Rabat [%]</t>
  </si>
  <si>
    <r>
      <t xml:space="preserve">Bag in box 3L  </t>
    </r>
    <r>
      <rPr>
        <b/>
        <sz val="11"/>
        <color rgb="FFFF0000"/>
        <rFont val="Calibri"/>
        <family val="2"/>
        <charset val="238"/>
        <scheme val="minor"/>
      </rPr>
      <t xml:space="preserve">NOWOŚĆ </t>
    </r>
  </si>
  <si>
    <t>nie dotyczy</t>
  </si>
  <si>
    <t>dodatkowy
 rabat promocyjny</t>
  </si>
  <si>
    <t>rabat podstawowy</t>
  </si>
  <si>
    <r>
      <t xml:space="preserve">Yope Płyn do higieny intymnej dla Dzieci Naturalny 300 ml </t>
    </r>
    <r>
      <rPr>
        <b/>
        <sz val="11"/>
        <color rgb="FFFF0000"/>
        <rFont val="Calibri"/>
        <family val="2"/>
        <charset val="238"/>
        <scheme val="minor"/>
      </rPr>
      <t>NOWOŚĆ</t>
    </r>
  </si>
  <si>
    <r>
      <t xml:space="preserve">Yope Żel do higieny intymnej Aloes i Lukrecja 300 ml </t>
    </r>
    <r>
      <rPr>
        <b/>
        <sz val="11"/>
        <color rgb="FFFF0000"/>
        <rFont val="Calibri"/>
        <family val="2"/>
        <charset val="238"/>
        <scheme val="minor"/>
      </rPr>
      <t>NOWOŚĆ</t>
    </r>
  </si>
  <si>
    <r>
      <t xml:space="preserve">Yope Żel do higieny intymnej Geranium i Żurawina 300 ml </t>
    </r>
    <r>
      <rPr>
        <b/>
        <sz val="11"/>
        <color rgb="FFFF0000"/>
        <rFont val="Calibri"/>
        <family val="2"/>
        <charset val="238"/>
        <scheme val="minor"/>
      </rPr>
      <t>NOWOŚĆ</t>
    </r>
  </si>
  <si>
    <r>
      <t xml:space="preserve">Seria do higieny intymnej </t>
    </r>
    <r>
      <rPr>
        <b/>
        <sz val="11"/>
        <color rgb="FFFF0000"/>
        <rFont val="Calibri"/>
        <family val="2"/>
        <charset val="238"/>
        <scheme val="minor"/>
      </rPr>
      <t xml:space="preserve">NOWOŚĆ </t>
    </r>
  </si>
  <si>
    <t xml:space="preserve">Świeca Sojowa Kadzidło 200g </t>
  </si>
  <si>
    <t>Cena detaliczna
 netto</t>
  </si>
  <si>
    <t>Cena detaliczna
 brutto</t>
  </si>
  <si>
    <t>Wartość 
zamówienia</t>
  </si>
  <si>
    <t xml:space="preserve">   Kod pocztowy</t>
  </si>
  <si>
    <t>Ilość zbiorcza
 w kartonie</t>
  </si>
  <si>
    <t>cena na FV</t>
  </si>
  <si>
    <t>zamówienie 
klienta</t>
  </si>
  <si>
    <t>koszt</t>
  </si>
  <si>
    <t>YOPE REFILL ŻEL POD PRYSZNIC LIPA 800ml</t>
  </si>
  <si>
    <t xml:space="preserve">cena 100 </t>
  </si>
  <si>
    <t>Cena netto z rabatem 35%</t>
  </si>
  <si>
    <t>cena po rabacie</t>
  </si>
  <si>
    <t xml:space="preserve">wartość gratisu 
w cenach zakupu </t>
  </si>
  <si>
    <t>Dwupaki szampon i odżywka</t>
  </si>
  <si>
    <t xml:space="preserve">Yope Zestaw Róża i Kadzidłowiec ze świeczką (żel 400 ml  + masło 200 ml + świeczka sojowa 60g) </t>
  </si>
  <si>
    <t xml:space="preserve">Yope Zestaw Dziurawiec ze świeczką (żel 400 ml  + masło 200 ml + świeczka sojowa 60g) </t>
  </si>
  <si>
    <t>YOPE Dwupak Mleko Owsiane (szampon 300ml + odżywka 170ml)</t>
  </si>
  <si>
    <t>YOPE Dwupak Świeża Trawa (szampon 300ml + odzywka 170ml)</t>
  </si>
  <si>
    <t>YOPE Dwupak Orientalny Ogród (szampon 300 ml + odżywka 170ml)</t>
  </si>
  <si>
    <r>
      <t xml:space="preserve">Bag in box   </t>
    </r>
    <r>
      <rPr>
        <b/>
        <sz val="11"/>
        <color rgb="FFFF0000"/>
        <rFont val="Calibri"/>
        <family val="2"/>
        <charset val="238"/>
        <scheme val="minor"/>
      </rPr>
      <t xml:space="preserve">NOWOŚĆ </t>
    </r>
  </si>
  <si>
    <r>
      <t xml:space="preserve">Płyn czyszczący rozmaryn i bergamotka bag in box 3 L </t>
    </r>
    <r>
      <rPr>
        <b/>
        <sz val="11"/>
        <color rgb="FFFF0000"/>
        <rFont val="Calibri"/>
        <family val="2"/>
        <charset val="238"/>
        <scheme val="minor"/>
      </rPr>
      <t xml:space="preserve">NOWOŚĆ </t>
    </r>
  </si>
  <si>
    <r>
      <t xml:space="preserve">Antybakteryjne mydło do rąk dla dzieci Ananas i Kokos  3 L </t>
    </r>
    <r>
      <rPr>
        <b/>
        <sz val="11"/>
        <color rgb="FFFF0000"/>
        <rFont val="Calibri"/>
        <family val="2"/>
        <charset val="238"/>
        <scheme val="minor"/>
      </rPr>
      <t xml:space="preserve">NOWOŚĆ </t>
    </r>
  </si>
  <si>
    <r>
      <t>Płyn do mycia naczyń Ogórek  3 L</t>
    </r>
    <r>
      <rPr>
        <b/>
        <sz val="11"/>
        <color rgb="FFFF0000"/>
        <rFont val="Calibri"/>
        <family val="2"/>
        <charset val="238"/>
        <scheme val="minor"/>
      </rPr>
      <t xml:space="preserve">NOWOŚĆ </t>
    </r>
  </si>
  <si>
    <r>
      <t xml:space="preserve">Żel pod prysznic Kokos i Sól Morska  3 L </t>
    </r>
    <r>
      <rPr>
        <b/>
        <sz val="11"/>
        <color rgb="FFFF0000"/>
        <rFont val="Calibri"/>
        <family val="2"/>
        <charset val="238"/>
        <scheme val="minor"/>
      </rPr>
      <t xml:space="preserve">NOWOŚĆ </t>
    </r>
  </si>
  <si>
    <r>
      <t xml:space="preserve">Mydło w płynie Werbana  3 L </t>
    </r>
    <r>
      <rPr>
        <b/>
        <sz val="11"/>
        <color rgb="FFFF0000"/>
        <rFont val="Calibri"/>
        <family val="2"/>
        <charset val="238"/>
        <scheme val="minor"/>
      </rPr>
      <t xml:space="preserve">NOWOŚĆ </t>
    </r>
  </si>
  <si>
    <t xml:space="preserve">Yope Płyn do mycia podłóg Bag in Box Bambus 3 L NOWOŚĆ </t>
  </si>
  <si>
    <t xml:space="preserve">Yope Mydło w płynie Werbana 10 L NOWOŚĆ </t>
  </si>
  <si>
    <r>
      <t xml:space="preserve">Yope Płyn do mycia podłóg Bag in Box Bambus 3 L </t>
    </r>
    <r>
      <rPr>
        <b/>
        <sz val="11"/>
        <color rgb="FFFF0000"/>
        <rFont val="Calibri"/>
        <family val="2"/>
        <charset val="238"/>
        <scheme val="minor"/>
      </rPr>
      <t xml:space="preserve">NOWOŚĆ </t>
    </r>
  </si>
  <si>
    <r>
      <t xml:space="preserve">Yope Mydło w płynie Werbana 10 L </t>
    </r>
    <r>
      <rPr>
        <b/>
        <sz val="11"/>
        <color rgb="FFFF0000"/>
        <rFont val="Calibri"/>
        <family val="2"/>
        <charset val="238"/>
        <scheme val="minor"/>
      </rPr>
      <t xml:space="preserve">NOWOŚĆ </t>
    </r>
  </si>
  <si>
    <t>Yope Naturalny Balsam do rąk i ciała Zimowy Poncz 300 ml</t>
  </si>
  <si>
    <t>Yope Naturalny Żel pod prysznic Zimowy Poncz 400 ml</t>
  </si>
  <si>
    <t>Yope Naturalne Mydło w płynie Zimowy Poncz 500 ml</t>
  </si>
  <si>
    <t>Yope Naturalna Świeca Zimowy Poncz 200 g</t>
  </si>
  <si>
    <t>Yope Naturalny Balsam do rąk i ciała Zimowy Rarytas 300 ml</t>
  </si>
  <si>
    <t>Yope Naturalny Żel pod prysznic Zimowy Rarytas 400 ml</t>
  </si>
  <si>
    <t>Yope Naturalne Mydło w płynie Zimowy Rarytas 500 ml</t>
  </si>
  <si>
    <t>Yope Naturalna Świeca Zimowy Rarytas 200 g</t>
  </si>
  <si>
    <t xml:space="preserve">Yope Dwupak Zimowy Poncz (mydło 500 ml  + żel 400 ml) </t>
  </si>
  <si>
    <t>Yope Dwupak Zimowy Poncz (mydło 500 ml + balsam 300 ml)</t>
  </si>
  <si>
    <t xml:space="preserve">Yope Trójpak Zimowy Poncz (mydło 500 ml + żel 400 ml + balsam 300 ml) </t>
  </si>
  <si>
    <t xml:space="preserve">Yope Dwupak Zimowy Rarytas (mydło 500 ml  + żel 400 ml) </t>
  </si>
  <si>
    <t>Yope Dwupak Zimowy Rarytas (mydło 500 ml + balsam 300 ml)</t>
  </si>
  <si>
    <t xml:space="preserve">Yope Trójpak Zimowy Rarytas (mydło 500 ml + żel 400 ml + balsam 300 ml) </t>
  </si>
  <si>
    <r>
      <t xml:space="preserve">Święta 2020 </t>
    </r>
    <r>
      <rPr>
        <b/>
        <sz val="11"/>
        <color rgb="FFFF0000"/>
        <rFont val="Calibri"/>
        <family val="2"/>
        <charset val="238"/>
        <scheme val="minor"/>
      </rPr>
      <t xml:space="preserve"> NOWOŚĆ </t>
    </r>
  </si>
  <si>
    <r>
      <t xml:space="preserve">Płyn czyszczący rozmaryn i bergamotkabag in box 3 L </t>
    </r>
    <r>
      <rPr>
        <b/>
        <sz val="11"/>
        <color rgb="FFFF0000"/>
        <rFont val="Calibri"/>
        <family val="2"/>
        <charset val="238"/>
        <scheme val="minor"/>
      </rPr>
      <t xml:space="preserve">NOWOŚĆ </t>
    </r>
  </si>
  <si>
    <r>
      <t xml:space="preserve">Płyn do mycia naczyń Ogórek  3 L </t>
    </r>
    <r>
      <rPr>
        <b/>
        <sz val="11"/>
        <color rgb="FFFF0000"/>
        <rFont val="Calibri"/>
        <family val="2"/>
        <charset val="238"/>
        <scheme val="minor"/>
      </rPr>
      <t xml:space="preserve">NOWOŚĆ </t>
    </r>
  </si>
  <si>
    <t>YOPE Żel Lipa Refill 800 ml</t>
  </si>
  <si>
    <t>YOPE Żel Yunnan Refill 800 ml</t>
  </si>
  <si>
    <t>YOPE Żel Kokos i Sól Morska Refill 800 ml</t>
  </si>
  <si>
    <t>YOPE Żel Kadzidłowiec I Róża Refill 800 ml</t>
  </si>
  <si>
    <t>YOPE Żel Dziurawiec Refill 800 ml</t>
  </si>
  <si>
    <t>YOPE Żel Kadzidłowiec i Rozmaryn Refill 800 ml</t>
  </si>
  <si>
    <t>YOPE Żel Geranium Refill 800 ml</t>
  </si>
  <si>
    <t>Udzielony rabat</t>
  </si>
  <si>
    <t>Yope Mydło do rąk dla dzieci Refill Kokos i Mięta 400 ml</t>
  </si>
  <si>
    <t>Yope Mydło do rąk dla dzieci Refill Nagietek 400 ml</t>
  </si>
  <si>
    <t>Yope Mydło do rąk dla dzieci Refill Jaśmin 400 ml</t>
  </si>
  <si>
    <t>Yope Antybakteryjne mydło do rąk dla dzieci Refill Ananas i kokos 400 ml</t>
  </si>
  <si>
    <t>Yope Żel pod prysznic dla dzieci Refill Żurawina i Lawenda 400 ml</t>
  </si>
  <si>
    <t>Yope Żel pod prysznic dla dzieci Refill Rumianek i Pokrzywa 400 ml</t>
  </si>
  <si>
    <t>Yope Żel pod prysznic dla dzieci Refill Pomarańcza i jabłko 400 ml</t>
  </si>
  <si>
    <t>YOPE Naturalny, uniwersalny płyn antybakteryjny,Rozmaryn i bergamotka 750 ml UZUPEŁNIENIE</t>
  </si>
  <si>
    <t>formatka 15.10.20 + Święta 2020</t>
  </si>
  <si>
    <r>
      <t>YOPE Naturalny, uniwersalny płyn antybakteryjny,Rozmaryn i bergamotka 750 ml UZUPEŁNIENIE</t>
    </r>
    <r>
      <rPr>
        <b/>
        <sz val="11"/>
        <color rgb="FFFF0000"/>
        <rFont val="Calibri"/>
        <family val="2"/>
        <charset val="238"/>
        <scheme val="minor"/>
      </rPr>
      <t xml:space="preserve"> NOWOŚĆ!!</t>
    </r>
  </si>
  <si>
    <t>641 247 26 51</t>
  </si>
  <si>
    <t>41-706</t>
  </si>
  <si>
    <t>1Mja</t>
  </si>
  <si>
    <t>692593165</t>
  </si>
  <si>
    <t>Naturalnie Sklep zielarsko-medyczny, drogeria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</si>
</sst>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d&quot;.&quot;mm&quot;.&quot;yyyy"/>
    <numFmt numFmtId="165" formatCode="#,##0.00\ &quot;zł&quot;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rgb="FF000000"/>
      <name val="Calibri"/>
      <family val="2"/>
      <charset val="238"/>
    </font>
    <font>
      <sz val="12"/>
      <color rgb="FF000000"/>
      <name val="Arial"/>
      <family val="2"/>
      <charset val="238"/>
    </font>
    <font>
      <b/>
      <sz val="11"/>
      <color rgb="FF000000"/>
      <name val="Calibri"/>
      <family val="2"/>
      <charset val="238"/>
    </font>
    <font>
      <sz val="8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</font>
    <font>
      <b/>
      <sz val="8"/>
      <color theme="5" tint="0.59999389629810485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rgb="FFFFE699"/>
      </patternFill>
    </fill>
    <fill>
      <patternFill patternType="solid">
        <fgColor theme="0"/>
        <bgColor rgb="FFBDD7EE"/>
      </patternFill>
    </fill>
    <fill>
      <patternFill patternType="solid">
        <fgColor theme="9" tint="0.79998168889431442"/>
        <bgColor rgb="FFC6E0B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89">
    <xf numFmtId="0" fontId="0" fillId="0" borderId="0" xfId="0"/>
    <xf numFmtId="0" fontId="0" fillId="0" borderId="0" xfId="0" applyProtection="1">
      <protection locked="0"/>
    </xf>
    <xf numFmtId="2" fontId="0" fillId="0" borderId="0" xfId="0" applyNumberFormat="1" applyProtection="1"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1" fontId="0" fillId="0" borderId="0" xfId="0" applyNumberFormat="1" applyProtection="1">
      <protection locked="0"/>
    </xf>
    <xf numFmtId="49" fontId="4" fillId="0" borderId="0" xfId="0" applyNumberFormat="1" applyFont="1" applyAlignment="1" applyProtection="1">
      <protection locked="0"/>
    </xf>
    <xf numFmtId="1" fontId="4" fillId="0" borderId="0" xfId="0" applyNumberFormat="1" applyFont="1" applyAlignment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49" fontId="1" fillId="6" borderId="5" xfId="0" applyNumberFormat="1" applyFont="1" applyFill="1" applyBorder="1" applyAlignment="1" applyProtection="1">
      <alignment horizontal="center"/>
      <protection locked="0"/>
    </xf>
    <xf numFmtId="2" fontId="0" fillId="6" borderId="1" xfId="0" applyNumberFormat="1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49" fontId="1" fillId="6" borderId="1" xfId="0" applyNumberFormat="1" applyFont="1" applyFill="1" applyBorder="1" applyAlignment="1" applyProtection="1">
      <alignment horizontal="center"/>
    </xf>
    <xf numFmtId="49" fontId="0" fillId="0" borderId="2" xfId="0" applyNumberFormat="1" applyBorder="1" applyAlignment="1" applyProtection="1">
      <alignment horizontal="center"/>
    </xf>
    <xf numFmtId="1" fontId="1" fillId="0" borderId="1" xfId="0" applyNumberFormat="1" applyFont="1" applyBorder="1" applyAlignment="1" applyProtection="1">
      <alignment horizontal="center"/>
    </xf>
    <xf numFmtId="49" fontId="0" fillId="0" borderId="1" xfId="0" applyNumberFormat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49" fontId="1" fillId="6" borderId="4" xfId="0" applyNumberFormat="1" applyFont="1" applyFill="1" applyBorder="1" applyAlignment="1" applyProtection="1">
      <alignment horizontal="center"/>
    </xf>
    <xf numFmtId="49" fontId="1" fillId="6" borderId="5" xfId="0" applyNumberFormat="1" applyFont="1" applyFill="1" applyBorder="1" applyAlignment="1" applyProtection="1">
      <alignment horizontal="center"/>
    </xf>
    <xf numFmtId="0" fontId="0" fillId="0" borderId="1" xfId="0" applyFill="1" applyBorder="1" applyAlignment="1" applyProtection="1">
      <alignment horizontal="center"/>
    </xf>
    <xf numFmtId="2" fontId="0" fillId="0" borderId="2" xfId="0" applyNumberFormat="1" applyBorder="1" applyAlignment="1" applyProtection="1">
      <alignment horizontal="center"/>
    </xf>
    <xf numFmtId="2" fontId="0" fillId="0" borderId="1" xfId="0" applyNumberFormat="1" applyBorder="1" applyAlignment="1" applyProtection="1">
      <alignment horizontal="center"/>
    </xf>
    <xf numFmtId="2" fontId="0" fillId="0" borderId="3" xfId="0" applyNumberFormat="1" applyBorder="1" applyAlignment="1" applyProtection="1">
      <alignment horizontal="center"/>
    </xf>
    <xf numFmtId="2" fontId="0" fillId="0" borderId="5" xfId="0" applyNumberFormat="1" applyBorder="1" applyAlignment="1" applyProtection="1">
      <alignment horizontal="center"/>
    </xf>
    <xf numFmtId="2" fontId="0" fillId="6" borderId="1" xfId="0" applyNumberFormat="1" applyFill="1" applyBorder="1" applyAlignment="1" applyProtection="1">
      <alignment horizontal="center"/>
    </xf>
    <xf numFmtId="43" fontId="0" fillId="0" borderId="1" xfId="1" applyFont="1" applyBorder="1" applyAlignment="1" applyProtection="1">
      <alignment horizontal="center"/>
    </xf>
    <xf numFmtId="43" fontId="0" fillId="6" borderId="1" xfId="1" applyFont="1" applyFill="1" applyBorder="1" applyAlignment="1" applyProtection="1">
      <alignment horizontal="center"/>
    </xf>
    <xf numFmtId="2" fontId="0" fillId="0" borderId="0" xfId="0" applyNumberFormat="1" applyProtection="1"/>
    <xf numFmtId="2" fontId="0" fillId="0" borderId="0" xfId="0" applyNumberFormat="1" applyBorder="1" applyAlignment="1" applyProtection="1">
      <alignment horizontal="center"/>
    </xf>
    <xf numFmtId="10" fontId="0" fillId="0" borderId="0" xfId="0" applyNumberFormat="1" applyAlignment="1" applyProtection="1">
      <alignment horizontal="center"/>
      <protection locked="0"/>
    </xf>
    <xf numFmtId="10" fontId="0" fillId="0" borderId="0" xfId="0" applyNumberFormat="1" applyProtection="1">
      <protection locked="0"/>
    </xf>
    <xf numFmtId="10" fontId="4" fillId="0" borderId="0" xfId="0" applyNumberFormat="1" applyFont="1" applyAlignment="1" applyProtection="1">
      <protection locked="0"/>
    </xf>
    <xf numFmtId="10" fontId="1" fillId="6" borderId="5" xfId="0" applyNumberFormat="1" applyFont="1" applyFill="1" applyBorder="1" applyAlignment="1" applyProtection="1">
      <alignment horizontal="center"/>
    </xf>
    <xf numFmtId="9" fontId="0" fillId="0" borderId="2" xfId="0" applyNumberFormat="1" applyBorder="1" applyAlignment="1" applyProtection="1">
      <alignment horizontal="center"/>
    </xf>
    <xf numFmtId="0" fontId="0" fillId="0" borderId="5" xfId="0" applyFill="1" applyBorder="1" applyAlignment="1" applyProtection="1">
      <alignment horizontal="center"/>
    </xf>
    <xf numFmtId="9" fontId="0" fillId="0" borderId="1" xfId="0" applyNumberFormat="1" applyBorder="1" applyAlignment="1" applyProtection="1">
      <alignment horizontal="center"/>
    </xf>
    <xf numFmtId="9" fontId="0" fillId="6" borderId="1" xfId="0" applyNumberFormat="1" applyFill="1" applyBorder="1" applyAlignment="1" applyProtection="1">
      <alignment horizontal="center"/>
    </xf>
    <xf numFmtId="0" fontId="1" fillId="6" borderId="1" xfId="0" applyFont="1" applyFill="1" applyBorder="1" applyAlignment="1" applyProtection="1">
      <alignment horizontal="right"/>
    </xf>
    <xf numFmtId="1" fontId="1" fillId="0" borderId="3" xfId="0" applyNumberFormat="1" applyFont="1" applyBorder="1" applyAlignment="1" applyProtection="1">
      <alignment horizontal="center"/>
    </xf>
    <xf numFmtId="0" fontId="0" fillId="0" borderId="3" xfId="0" applyFill="1" applyBorder="1" applyAlignment="1" applyProtection="1">
      <alignment horizontal="center"/>
    </xf>
    <xf numFmtId="0" fontId="0" fillId="0" borderId="3" xfId="0" applyFill="1" applyBorder="1" applyAlignment="1" applyProtection="1">
      <alignment horizontal="center"/>
      <protection locked="0"/>
    </xf>
    <xf numFmtId="9" fontId="0" fillId="0" borderId="6" xfId="0" applyNumberFormat="1" applyBorder="1" applyAlignment="1" applyProtection="1">
      <alignment horizontal="center"/>
    </xf>
    <xf numFmtId="9" fontId="0" fillId="0" borderId="3" xfId="0" applyNumberFormat="1" applyBorder="1" applyAlignment="1" applyProtection="1">
      <alignment horizontal="center"/>
    </xf>
    <xf numFmtId="0" fontId="0" fillId="0" borderId="0" xfId="0" applyBorder="1" applyProtection="1">
      <protection locked="0"/>
    </xf>
    <xf numFmtId="49" fontId="1" fillId="6" borderId="0" xfId="0" applyNumberFormat="1" applyFont="1" applyFill="1" applyBorder="1" applyAlignment="1" applyProtection="1">
      <alignment horizontal="center"/>
    </xf>
    <xf numFmtId="49" fontId="1" fillId="6" borderId="0" xfId="0" applyNumberFormat="1" applyFont="1" applyFill="1" applyBorder="1" applyAlignment="1" applyProtection="1">
      <alignment horizontal="center"/>
      <protection locked="0"/>
    </xf>
    <xf numFmtId="10" fontId="1" fillId="6" borderId="0" xfId="0" applyNumberFormat="1" applyFont="1" applyFill="1" applyBorder="1" applyAlignment="1" applyProtection="1">
      <alignment horizontal="center"/>
    </xf>
    <xf numFmtId="2" fontId="0" fillId="6" borderId="0" xfId="0" applyNumberFormat="1" applyFill="1" applyBorder="1" applyAlignment="1" applyProtection="1">
      <alignment horizontal="center"/>
      <protection locked="0"/>
    </xf>
    <xf numFmtId="2" fontId="0" fillId="6" borderId="0" xfId="0" applyNumberFormat="1" applyFill="1" applyBorder="1" applyAlignment="1" applyProtection="1">
      <alignment horizontal="center"/>
    </xf>
    <xf numFmtId="0" fontId="0" fillId="6" borderId="0" xfId="0" applyFill="1" applyBorder="1" applyProtection="1">
      <protection locked="0"/>
    </xf>
    <xf numFmtId="10" fontId="0" fillId="6" borderId="0" xfId="0" applyNumberFormat="1" applyFill="1" applyBorder="1" applyProtection="1">
      <protection locked="0"/>
    </xf>
    <xf numFmtId="2" fontId="0" fillId="6" borderId="0" xfId="0" applyNumberFormat="1" applyFill="1" applyBorder="1" applyProtection="1">
      <protection locked="0"/>
    </xf>
    <xf numFmtId="49" fontId="0" fillId="0" borderId="0" xfId="0" applyNumberFormat="1" applyAlignment="1" applyProtection="1">
      <alignment vertical="center"/>
      <protection locked="0"/>
    </xf>
    <xf numFmtId="49" fontId="1" fillId="6" borderId="1" xfId="0" applyNumberFormat="1" applyFont="1" applyFill="1" applyBorder="1" applyAlignment="1" applyProtection="1">
      <alignment horizontal="center" vertical="center"/>
    </xf>
    <xf numFmtId="49" fontId="1" fillId="6" borderId="1" xfId="0" applyNumberFormat="1" applyFont="1" applyFill="1" applyBorder="1" applyAlignment="1" applyProtection="1">
      <alignment horizontal="center" vertical="center"/>
      <protection locked="0"/>
    </xf>
    <xf numFmtId="10" fontId="1" fillId="6" borderId="1" xfId="0" applyNumberFormat="1" applyFont="1" applyFill="1" applyBorder="1" applyAlignment="1" applyProtection="1">
      <alignment horizontal="center" vertical="center"/>
      <protection locked="0"/>
    </xf>
    <xf numFmtId="2" fontId="0" fillId="6" borderId="1" xfId="0" applyNumberFormat="1" applyFill="1" applyBorder="1" applyAlignment="1" applyProtection="1">
      <alignment horizontal="center" vertical="center" wrapText="1"/>
      <protection locked="0"/>
    </xf>
    <xf numFmtId="0" fontId="0" fillId="6" borderId="0" xfId="0" applyFill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9" fontId="0" fillId="6" borderId="1" xfId="0" applyNumberFormat="1" applyFill="1" applyBorder="1" applyAlignment="1" applyProtection="1">
      <alignment horizontal="center" vertical="center"/>
      <protection locked="0"/>
    </xf>
    <xf numFmtId="49" fontId="0" fillId="4" borderId="1" xfId="0" applyNumberFormat="1" applyFill="1" applyBorder="1" applyAlignment="1" applyProtection="1">
      <alignment horizontal="center" vertical="center"/>
    </xf>
    <xf numFmtId="49" fontId="0" fillId="0" borderId="1" xfId="0" applyNumberFormat="1" applyFill="1" applyBorder="1" applyAlignment="1" applyProtection="1">
      <alignment horizontal="center" vertical="center"/>
    </xf>
    <xf numFmtId="1" fontId="0" fillId="2" borderId="1" xfId="0" applyNumberFormat="1" applyFill="1" applyBorder="1" applyAlignment="1" applyProtection="1">
      <alignment horizontal="center" vertical="center"/>
    </xf>
    <xf numFmtId="49" fontId="0" fillId="0" borderId="1" xfId="0" applyNumberFormat="1" applyFill="1" applyBorder="1" applyAlignment="1" applyProtection="1">
      <alignment horizontal="center" vertical="center" wrapText="1"/>
    </xf>
    <xf numFmtId="10" fontId="0" fillId="0" borderId="1" xfId="0" applyNumberFormat="1" applyFill="1" applyBorder="1" applyAlignment="1" applyProtection="1">
      <alignment horizontal="center" vertical="center"/>
    </xf>
    <xf numFmtId="2" fontId="4" fillId="0" borderId="1" xfId="0" applyNumberFormat="1" applyFont="1" applyBorder="1" applyAlignment="1" applyProtection="1">
      <alignment horizontal="center" vertical="center"/>
    </xf>
    <xf numFmtId="49" fontId="4" fillId="0" borderId="1" xfId="0" applyNumberFormat="1" applyFont="1" applyBorder="1" applyAlignment="1" applyProtection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49" fontId="4" fillId="0" borderId="1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49" fontId="0" fillId="5" borderId="1" xfId="0" applyNumberFormat="1" applyFill="1" applyBorder="1" applyAlignment="1" applyProtection="1">
      <alignment horizontal="center" vertical="center" wrapText="1"/>
    </xf>
    <xf numFmtId="2" fontId="0" fillId="6" borderId="2" xfId="0" applyNumberFormat="1" applyFill="1" applyBorder="1" applyAlignment="1" applyProtection="1">
      <alignment horizontal="center"/>
    </xf>
    <xf numFmtId="1" fontId="1" fillId="7" borderId="2" xfId="0" applyNumberFormat="1" applyFont="1" applyFill="1" applyBorder="1" applyAlignment="1" applyProtection="1">
      <alignment horizontal="center"/>
      <protection locked="0"/>
    </xf>
    <xf numFmtId="1" fontId="1" fillId="7" borderId="1" xfId="0" applyNumberFormat="1" applyFont="1" applyFill="1" applyBorder="1" applyAlignment="1" applyProtection="1">
      <alignment horizontal="center"/>
      <protection locked="0"/>
    </xf>
    <xf numFmtId="1" fontId="1" fillId="7" borderId="5" xfId="0" applyNumberFormat="1" applyFont="1" applyFill="1" applyBorder="1" applyAlignment="1" applyProtection="1">
      <alignment horizontal="center"/>
      <protection locked="0"/>
    </xf>
    <xf numFmtId="1" fontId="1" fillId="7" borderId="3" xfId="0" applyNumberFormat="1" applyFont="1" applyFill="1" applyBorder="1" applyAlignment="1" applyProtection="1">
      <alignment horizontal="center"/>
      <protection locked="0"/>
    </xf>
    <xf numFmtId="2" fontId="1" fillId="7" borderId="2" xfId="0" applyNumberFormat="1" applyFont="1" applyFill="1" applyBorder="1" applyAlignment="1" applyProtection="1">
      <alignment horizontal="center"/>
    </xf>
    <xf numFmtId="2" fontId="1" fillId="7" borderId="1" xfId="0" applyNumberFormat="1" applyFont="1" applyFill="1" applyBorder="1" applyAlignment="1" applyProtection="1">
      <alignment horizontal="center"/>
    </xf>
    <xf numFmtId="49" fontId="7" fillId="6" borderId="1" xfId="0" applyNumberFormat="1" applyFont="1" applyFill="1" applyBorder="1" applyAlignment="1" applyProtection="1">
      <alignment horizontal="center" vertical="center" wrapText="1"/>
      <protection locked="0"/>
    </xf>
    <xf numFmtId="9" fontId="7" fillId="6" borderId="2" xfId="0" applyNumberFormat="1" applyFont="1" applyFill="1" applyBorder="1" applyAlignment="1" applyProtection="1">
      <alignment horizontal="center" vertical="center"/>
      <protection locked="0"/>
    </xf>
    <xf numFmtId="49" fontId="7" fillId="6" borderId="1" xfId="0" applyNumberFormat="1" applyFont="1" applyFill="1" applyBorder="1" applyAlignment="1" applyProtection="1">
      <alignment horizontal="center" vertical="center"/>
      <protection locked="0"/>
    </xf>
    <xf numFmtId="49" fontId="0" fillId="2" borderId="3" xfId="0" applyNumberFormat="1" applyFill="1" applyBorder="1" applyAlignment="1" applyProtection="1">
      <alignment horizontal="center"/>
    </xf>
    <xf numFmtId="49" fontId="0" fillId="3" borderId="1" xfId="0" applyNumberFormat="1" applyFill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5" xfId="0" applyFill="1" applyBorder="1" applyAlignment="1" applyProtection="1">
      <alignment horizontal="center"/>
      <protection locked="0"/>
    </xf>
    <xf numFmtId="9" fontId="0" fillId="0" borderId="9" xfId="0" applyNumberFormat="1" applyBorder="1" applyAlignment="1" applyProtection="1">
      <alignment horizontal="center"/>
    </xf>
    <xf numFmtId="49" fontId="4" fillId="0" borderId="0" xfId="0" applyNumberFormat="1" applyFont="1" applyAlignment="1" applyProtection="1">
      <alignment horizontal="center"/>
      <protection locked="0"/>
    </xf>
    <xf numFmtId="1" fontId="1" fillId="0" borderId="10" xfId="0" applyNumberFormat="1" applyFont="1" applyBorder="1" applyAlignment="1" applyProtection="1">
      <alignment horizontal="center"/>
    </xf>
    <xf numFmtId="0" fontId="1" fillId="0" borderId="3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 applyProtection="1">
      <alignment horizontal="center"/>
      <protection locked="0"/>
    </xf>
    <xf numFmtId="0" fontId="0" fillId="6" borderId="0" xfId="0" applyFill="1" applyProtection="1">
      <protection locked="0"/>
    </xf>
    <xf numFmtId="0" fontId="9" fillId="0" borderId="0" xfId="0" applyFont="1" applyProtection="1"/>
    <xf numFmtId="0" fontId="0" fillId="6" borderId="0" xfId="0" applyFill="1" applyBorder="1" applyProtection="1"/>
    <xf numFmtId="49" fontId="0" fillId="3" borderId="1" xfId="0" applyNumberFormat="1" applyFill="1" applyBorder="1" applyAlignment="1" applyProtection="1">
      <alignment horizontal="center" vertical="center"/>
      <protection locked="0"/>
    </xf>
    <xf numFmtId="0" fontId="0" fillId="6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6" borderId="2" xfId="0" applyFill="1" applyBorder="1" applyProtection="1">
      <protection locked="0"/>
    </xf>
    <xf numFmtId="49" fontId="1" fillId="6" borderId="9" xfId="0" applyNumberFormat="1" applyFont="1" applyFill="1" applyBorder="1" applyAlignment="1" applyProtection="1">
      <alignment horizontal="center"/>
      <protection locked="0"/>
    </xf>
    <xf numFmtId="0" fontId="0" fillId="8" borderId="7" xfId="0" applyFill="1" applyBorder="1" applyAlignment="1" applyProtection="1">
      <alignment horizontal="center"/>
      <protection locked="0"/>
    </xf>
    <xf numFmtId="0" fontId="0" fillId="6" borderId="4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4" xfId="0" applyFill="1" applyBorder="1" applyProtection="1">
      <protection locked="0"/>
    </xf>
    <xf numFmtId="49" fontId="0" fillId="4" borderId="3" xfId="0" applyNumberFormat="1" applyFill="1" applyBorder="1" applyAlignment="1" applyProtection="1">
      <alignment horizontal="center" vertical="center"/>
    </xf>
    <xf numFmtId="9" fontId="0" fillId="6" borderId="1" xfId="0" applyNumberFormat="1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</xf>
    <xf numFmtId="2" fontId="0" fillId="4" borderId="3" xfId="0" applyNumberFormat="1" applyFill="1" applyBorder="1" applyAlignment="1" applyProtection="1">
      <alignment horizontal="center" vertical="center"/>
    </xf>
    <xf numFmtId="2" fontId="0" fillId="6" borderId="4" xfId="0" applyNumberFormat="1" applyFill="1" applyBorder="1" applyProtection="1">
      <protection locked="0"/>
    </xf>
    <xf numFmtId="0" fontId="0" fillId="0" borderId="0" xfId="0" applyProtection="1"/>
    <xf numFmtId="0" fontId="0" fillId="7" borderId="1" xfId="0" applyFill="1" applyBorder="1" applyAlignment="1" applyProtection="1">
      <alignment horizontal="center" wrapText="1"/>
    </xf>
    <xf numFmtId="165" fontId="0" fillId="7" borderId="1" xfId="0" applyNumberFormat="1" applyFill="1" applyBorder="1" applyAlignment="1" applyProtection="1">
      <alignment horizontal="center" vertical="center"/>
    </xf>
    <xf numFmtId="165" fontId="0" fillId="6" borderId="1" xfId="0" applyNumberFormat="1" applyFill="1" applyBorder="1" applyAlignment="1" applyProtection="1">
      <alignment horizontal="center"/>
    </xf>
    <xf numFmtId="0" fontId="0" fillId="0" borderId="10" xfId="0" applyFill="1" applyBorder="1" applyAlignment="1" applyProtection="1">
      <alignment horizontal="center"/>
    </xf>
    <xf numFmtId="0" fontId="0" fillId="0" borderId="4" xfId="0" applyFill="1" applyBorder="1" applyAlignment="1" applyProtection="1">
      <alignment horizontal="center"/>
      <protection locked="0"/>
    </xf>
    <xf numFmtId="1" fontId="1" fillId="6" borderId="1" xfId="0" applyNumberFormat="1" applyFont="1" applyFill="1" applyBorder="1" applyAlignment="1" applyProtection="1">
      <alignment horizontal="center"/>
    </xf>
    <xf numFmtId="0" fontId="0" fillId="0" borderId="3" xfId="0" applyBorder="1" applyProtection="1">
      <protection locked="0"/>
    </xf>
    <xf numFmtId="1" fontId="1" fillId="0" borderId="2" xfId="0" applyNumberFormat="1" applyFont="1" applyBorder="1" applyAlignment="1" applyProtection="1">
      <alignment horizontal="center"/>
    </xf>
    <xf numFmtId="0" fontId="0" fillId="0" borderId="8" xfId="0" applyFill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11" xfId="0" applyBorder="1" applyAlignment="1" applyProtection="1">
      <alignment horizontal="center"/>
    </xf>
    <xf numFmtId="0" fontId="0" fillId="0" borderId="1" xfId="0" applyNumberFormat="1" applyBorder="1" applyAlignment="1" applyProtection="1">
      <alignment horizontal="center"/>
    </xf>
    <xf numFmtId="1" fontId="1" fillId="7" borderId="6" xfId="0" applyNumberFormat="1" applyFont="1" applyFill="1" applyBorder="1" applyAlignment="1" applyProtection="1">
      <alignment horizontal="center"/>
      <protection locked="0"/>
    </xf>
    <xf numFmtId="2" fontId="1" fillId="7" borderId="6" xfId="0" applyNumberFormat="1" applyFont="1" applyFill="1" applyBorder="1" applyAlignment="1" applyProtection="1">
      <alignment horizontal="center"/>
    </xf>
    <xf numFmtId="2" fontId="1" fillId="7" borderId="3" xfId="0" applyNumberFormat="1" applyFont="1" applyFill="1" applyBorder="1" applyAlignment="1" applyProtection="1">
      <alignment horizontal="center"/>
    </xf>
    <xf numFmtId="2" fontId="0" fillId="0" borderId="3" xfId="0" applyNumberFormat="1" applyBorder="1" applyAlignment="1" applyProtection="1">
      <alignment horizontal="center"/>
      <protection locked="0"/>
    </xf>
    <xf numFmtId="43" fontId="0" fillId="0" borderId="3" xfId="1" applyFont="1" applyBorder="1" applyAlignment="1" applyProtection="1">
      <alignment horizontal="center"/>
    </xf>
    <xf numFmtId="0" fontId="1" fillId="6" borderId="12" xfId="0" applyFont="1" applyFill="1" applyBorder="1" applyAlignment="1" applyProtection="1">
      <alignment horizontal="center"/>
    </xf>
    <xf numFmtId="0" fontId="1" fillId="6" borderId="13" xfId="0" applyFont="1" applyFill="1" applyBorder="1" applyAlignment="1" applyProtection="1">
      <alignment horizontal="center"/>
    </xf>
    <xf numFmtId="0" fontId="1" fillId="6" borderId="14" xfId="0" applyFont="1" applyFill="1" applyBorder="1" applyAlignment="1" applyProtection="1">
      <alignment horizontal="center"/>
    </xf>
    <xf numFmtId="49" fontId="1" fillId="6" borderId="14" xfId="0" applyNumberFormat="1" applyFont="1" applyFill="1" applyBorder="1" applyAlignment="1" applyProtection="1">
      <alignment horizontal="center"/>
    </xf>
    <xf numFmtId="0" fontId="1" fillId="6" borderId="14" xfId="0" applyFont="1" applyFill="1" applyBorder="1" applyAlignment="1" applyProtection="1"/>
    <xf numFmtId="1" fontId="1" fillId="6" borderId="14" xfId="0" applyNumberFormat="1" applyFont="1" applyFill="1" applyBorder="1" applyAlignment="1" applyProtection="1">
      <alignment horizontal="center"/>
    </xf>
    <xf numFmtId="0" fontId="0" fillId="6" borderId="14" xfId="0" applyFill="1" applyBorder="1" applyProtection="1"/>
    <xf numFmtId="10" fontId="0" fillId="6" borderId="14" xfId="0" applyNumberFormat="1" applyFill="1" applyBorder="1" applyProtection="1"/>
    <xf numFmtId="165" fontId="1" fillId="6" borderId="14" xfId="0" applyNumberFormat="1" applyFont="1" applyFill="1" applyBorder="1" applyAlignment="1" applyProtection="1">
      <alignment horizontal="center"/>
    </xf>
    <xf numFmtId="2" fontId="0" fillId="6" borderId="14" xfId="0" applyNumberFormat="1" applyFill="1" applyBorder="1" applyProtection="1"/>
    <xf numFmtId="0" fontId="0" fillId="6" borderId="15" xfId="0" applyFill="1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2" xfId="0" applyFill="1" applyBorder="1" applyAlignment="1" applyProtection="1">
      <alignment horizontal="center"/>
    </xf>
    <xf numFmtId="0" fontId="0" fillId="0" borderId="2" xfId="0" applyBorder="1" applyProtection="1">
      <protection locked="0"/>
    </xf>
    <xf numFmtId="2" fontId="0" fillId="0" borderId="2" xfId="0" applyNumberFormat="1" applyBorder="1" applyAlignment="1" applyProtection="1">
      <alignment horizontal="center"/>
      <protection locked="0"/>
    </xf>
    <xf numFmtId="43" fontId="0" fillId="0" borderId="2" xfId="1" applyFont="1" applyBorder="1" applyAlignment="1" applyProtection="1">
      <alignment horizontal="center"/>
    </xf>
    <xf numFmtId="1" fontId="0" fillId="6" borderId="0" xfId="0" applyNumberFormat="1" applyFill="1" applyBorder="1" applyProtection="1">
      <protection locked="0"/>
    </xf>
    <xf numFmtId="43" fontId="0" fillId="6" borderId="0" xfId="1" applyFont="1" applyFill="1" applyBorder="1" applyAlignment="1" applyProtection="1">
      <alignment horizontal="center"/>
    </xf>
    <xf numFmtId="0" fontId="0" fillId="6" borderId="11" xfId="0" applyFill="1" applyBorder="1" applyProtection="1">
      <protection locked="0"/>
    </xf>
    <xf numFmtId="0" fontId="0" fillId="6" borderId="2" xfId="0" applyFill="1" applyBorder="1" applyAlignment="1" applyProtection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0" fontId="1" fillId="6" borderId="4" xfId="0" applyFont="1" applyFill="1" applyBorder="1" applyAlignment="1" applyProtection="1">
      <alignment horizontal="center"/>
      <protection locked="0"/>
    </xf>
    <xf numFmtId="0" fontId="0" fillId="6" borderId="5" xfId="0" applyFill="1" applyBorder="1" applyProtection="1">
      <protection locked="0"/>
    </xf>
    <xf numFmtId="1" fontId="0" fillId="6" borderId="5" xfId="0" applyNumberFormat="1" applyFill="1" applyBorder="1" applyProtection="1">
      <protection locked="0"/>
    </xf>
    <xf numFmtId="10" fontId="0" fillId="6" borderId="5" xfId="0" applyNumberFormat="1" applyFill="1" applyBorder="1" applyProtection="1">
      <protection locked="0"/>
    </xf>
    <xf numFmtId="2" fontId="0" fillId="6" borderId="5" xfId="0" applyNumberFormat="1" applyFill="1" applyBorder="1" applyProtection="1">
      <protection locked="0"/>
    </xf>
    <xf numFmtId="43" fontId="0" fillId="6" borderId="10" xfId="1" applyFont="1" applyFill="1" applyBorder="1" applyAlignment="1" applyProtection="1">
      <alignment horizontal="center"/>
    </xf>
    <xf numFmtId="0" fontId="0" fillId="0" borderId="2" xfId="0" applyBorder="1"/>
    <xf numFmtId="2" fontId="0" fillId="0" borderId="2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2" fontId="1" fillId="7" borderId="1" xfId="0" applyNumberFormat="1" applyFont="1" applyFill="1" applyBorder="1" applyAlignment="1">
      <alignment horizontal="center"/>
    </xf>
    <xf numFmtId="43" fontId="0" fillId="0" borderId="6" xfId="1" applyFont="1" applyBorder="1" applyAlignment="1" applyProtection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2" fontId="1" fillId="7" borderId="3" xfId="0" applyNumberFormat="1" applyFont="1" applyFill="1" applyBorder="1" applyAlignment="1">
      <alignment horizontal="center"/>
    </xf>
    <xf numFmtId="0" fontId="0" fillId="0" borderId="3" xfId="0" applyBorder="1"/>
    <xf numFmtId="2" fontId="0" fillId="0" borderId="3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49" fontId="1" fillId="6" borderId="11" xfId="0" applyNumberFormat="1" applyFont="1" applyFill="1" applyBorder="1" applyAlignment="1" applyProtection="1">
      <alignment horizontal="center"/>
    </xf>
    <xf numFmtId="49" fontId="1" fillId="6" borderId="9" xfId="0" applyNumberFormat="1" applyFont="1" applyFill="1" applyBorder="1" applyAlignment="1" applyProtection="1">
      <alignment horizontal="center"/>
    </xf>
    <xf numFmtId="10" fontId="1" fillId="6" borderId="9" xfId="0" applyNumberFormat="1" applyFont="1" applyFill="1" applyBorder="1" applyAlignment="1" applyProtection="1">
      <alignment horizontal="center"/>
    </xf>
    <xf numFmtId="9" fontId="0" fillId="6" borderId="2" xfId="0" applyNumberFormat="1" applyFill="1" applyBorder="1" applyAlignment="1" applyProtection="1">
      <alignment horizontal="center"/>
    </xf>
    <xf numFmtId="2" fontId="0" fillId="6" borderId="2" xfId="0" applyNumberFormat="1" applyFill="1" applyBorder="1" applyAlignment="1" applyProtection="1">
      <alignment horizontal="center"/>
      <protection locked="0"/>
    </xf>
    <xf numFmtId="43" fontId="0" fillId="6" borderId="2" xfId="1" applyFont="1" applyFill="1" applyBorder="1" applyAlignment="1" applyProtection="1">
      <alignment horizontal="center"/>
    </xf>
    <xf numFmtId="0" fontId="0" fillId="0" borderId="16" xfId="0" applyBorder="1" applyProtection="1">
      <protection locked="0"/>
    </xf>
    <xf numFmtId="0" fontId="0" fillId="0" borderId="1" xfId="0" applyBorder="1" applyProtection="1"/>
    <xf numFmtId="0" fontId="3" fillId="0" borderId="0" xfId="0" applyFont="1" applyAlignment="1" applyProtection="1">
      <alignment horizontal="left" vertic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49" fontId="4" fillId="0" borderId="0" xfId="0" applyNumberFormat="1" applyFont="1" applyAlignment="1" applyProtection="1">
      <alignment horizontal="center"/>
      <protection locked="0"/>
    </xf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1"/>
  <sheetViews>
    <sheetView showGridLines="0" tabSelected="1" topLeftCell="B1" zoomScaleNormal="100" workbookViewId="0">
      <pane xSplit="2" ySplit="1" topLeftCell="D11" activePane="bottomRight" state="frozen"/>
      <selection activeCell="B1" sqref="B1"/>
      <selection pane="topRight" activeCell="D1" sqref="D1"/>
      <selection pane="bottomLeft" activeCell="B2" sqref="B2"/>
      <selection pane="bottomRight" activeCell="B12" sqref="A12:XFD12"/>
    </sheetView>
  </sheetViews>
  <sheetFormatPr defaultColWidth="8.85546875" defaultRowHeight="15" x14ac:dyDescent="0.25"/>
  <cols>
    <col min="1" max="1" width="0" style="1" hidden="1" customWidth="1"/>
    <col min="2" max="2" width="93.42578125" style="3" bestFit="1" customWidth="1"/>
    <col min="3" max="3" width="44" style="1" customWidth="1"/>
    <col min="4" max="4" width="9" style="1" customWidth="1"/>
    <col min="5" max="5" width="1.42578125" style="1" hidden="1" customWidth="1"/>
    <col min="6" max="6" width="14" style="1" customWidth="1"/>
    <col min="7" max="7" width="16.85546875" style="8" customWidth="1"/>
    <col min="8" max="8" width="12.85546875" style="1" customWidth="1"/>
    <col min="9" max="9" width="9.42578125" style="36" customWidth="1"/>
    <col min="10" max="10" width="11.85546875" style="1" customWidth="1"/>
    <col min="11" max="11" width="21.5703125" style="1" bestFit="1" customWidth="1"/>
    <col min="12" max="12" width="24.5703125" style="1" bestFit="1" customWidth="1"/>
    <col min="13" max="13" width="13.5703125" style="1" customWidth="1"/>
    <col min="14" max="14" width="12.140625" style="2" customWidth="1"/>
    <col min="15" max="15" width="24" style="1" customWidth="1"/>
    <col min="16" max="16" width="4.42578125" style="1" hidden="1" customWidth="1"/>
    <col min="17" max="17" width="14.42578125" style="1" customWidth="1"/>
    <col min="18" max="18" width="15.5703125" style="1" customWidth="1"/>
    <col min="19" max="16384" width="8.85546875" style="1"/>
  </cols>
  <sheetData>
    <row r="1" spans="1:18" ht="21" x14ac:dyDescent="0.35">
      <c r="A1" s="187" t="s">
        <v>0</v>
      </c>
      <c r="B1" s="187"/>
      <c r="C1" s="187"/>
      <c r="D1" s="187"/>
      <c r="E1" s="187"/>
      <c r="F1" s="187"/>
      <c r="G1" s="187"/>
      <c r="H1" s="187"/>
      <c r="I1" s="187"/>
      <c r="J1" s="187"/>
      <c r="K1" s="102" t="s">
        <v>217</v>
      </c>
    </row>
    <row r="2" spans="1:18" ht="15.75" thickBot="1" x14ac:dyDescent="0.3">
      <c r="B2" s="88" t="s">
        <v>1</v>
      </c>
      <c r="C2" s="3" t="s">
        <v>2</v>
      </c>
      <c r="D2" s="4" t="s">
        <v>158</v>
      </c>
      <c r="E2" s="4" t="s">
        <v>4</v>
      </c>
      <c r="F2" s="4" t="s">
        <v>5</v>
      </c>
      <c r="G2" s="5" t="s">
        <v>6</v>
      </c>
      <c r="H2" s="4" t="s">
        <v>7</v>
      </c>
      <c r="I2" s="35"/>
      <c r="J2" s="4"/>
    </row>
    <row r="3" spans="1:18" ht="49.5" customHeight="1" thickBot="1" x14ac:dyDescent="0.3">
      <c r="A3" s="3"/>
      <c r="B3" s="109" t="s">
        <v>219</v>
      </c>
      <c r="C3" s="186" t="s">
        <v>223</v>
      </c>
      <c r="D3" s="6" t="s">
        <v>220</v>
      </c>
      <c r="E3" s="6"/>
      <c r="F3" s="4" t="s">
        <v>221</v>
      </c>
      <c r="G3" s="5">
        <v>43</v>
      </c>
      <c r="H3" s="4" t="s">
        <v>222</v>
      </c>
      <c r="I3" s="35"/>
      <c r="J3" s="4"/>
      <c r="L3" s="4"/>
      <c r="M3" s="4"/>
    </row>
    <row r="4" spans="1:18" x14ac:dyDescent="0.25">
      <c r="A4" s="3"/>
      <c r="C4" s="3"/>
      <c r="D4" s="4"/>
      <c r="E4" s="3"/>
      <c r="F4" s="3"/>
      <c r="G4" s="5"/>
      <c r="H4" s="3"/>
      <c r="I4" s="35"/>
      <c r="J4" s="3"/>
      <c r="L4" s="3"/>
      <c r="M4" s="3"/>
    </row>
    <row r="5" spans="1:18" x14ac:dyDescent="0.25">
      <c r="A5" s="188" t="s">
        <v>8</v>
      </c>
      <c r="B5" s="188"/>
      <c r="C5" s="188"/>
      <c r="D5" s="188"/>
      <c r="E5" s="188"/>
      <c r="F5" s="188"/>
      <c r="G5" s="188"/>
      <c r="H5" s="188"/>
      <c r="I5" s="188"/>
      <c r="J5" s="188"/>
    </row>
    <row r="6" spans="1:18" x14ac:dyDescent="0.25">
      <c r="A6" s="4"/>
      <c r="B6" s="4"/>
      <c r="C6" s="4" t="s">
        <v>9</v>
      </c>
      <c r="D6" s="4" t="s">
        <v>10</v>
      </c>
      <c r="E6" s="4" t="s">
        <v>4</v>
      </c>
      <c r="F6" s="4" t="s">
        <v>5</v>
      </c>
      <c r="G6" s="5" t="s">
        <v>3</v>
      </c>
      <c r="H6" s="4" t="s">
        <v>7</v>
      </c>
      <c r="I6" s="35"/>
      <c r="J6" s="4"/>
      <c r="L6" s="3"/>
      <c r="M6" s="3"/>
    </row>
    <row r="7" spans="1:18" ht="14.45" x14ac:dyDescent="0.35">
      <c r="A7" s="7"/>
      <c r="B7" s="4"/>
      <c r="C7" s="7"/>
      <c r="D7" s="4"/>
      <c r="E7" s="7"/>
      <c r="F7" s="7"/>
      <c r="H7" s="7"/>
      <c r="J7" s="7"/>
      <c r="L7" s="7"/>
      <c r="M7" s="7"/>
    </row>
    <row r="8" spans="1:18" ht="14.45" x14ac:dyDescent="0.35">
      <c r="A8" s="7"/>
      <c r="B8" s="4"/>
      <c r="C8" s="7"/>
      <c r="D8" s="4"/>
      <c r="E8" s="7"/>
      <c r="F8" s="7"/>
      <c r="H8" s="7"/>
      <c r="J8" s="7"/>
    </row>
    <row r="9" spans="1:18" ht="24.6" customHeight="1" x14ac:dyDescent="0.35">
      <c r="A9" s="9"/>
      <c r="B9" s="95"/>
      <c r="C9" s="9"/>
      <c r="D9" s="9"/>
      <c r="E9" s="9"/>
      <c r="F9" s="9"/>
      <c r="G9" s="10"/>
      <c r="H9" s="9"/>
      <c r="I9" s="37"/>
      <c r="J9" s="9"/>
      <c r="K9" s="65">
        <v>0.35</v>
      </c>
      <c r="L9" s="9" t="s">
        <v>165</v>
      </c>
      <c r="M9" s="9"/>
    </row>
    <row r="10" spans="1:18" s="75" customFormat="1" ht="53.45" customHeight="1" x14ac:dyDescent="0.25">
      <c r="A10" s="73"/>
      <c r="B10" s="89" t="s">
        <v>11</v>
      </c>
      <c r="C10" s="66" t="s">
        <v>12</v>
      </c>
      <c r="D10" s="66" t="s">
        <v>13</v>
      </c>
      <c r="E10" s="67" t="s">
        <v>97</v>
      </c>
      <c r="F10" s="77" t="s">
        <v>159</v>
      </c>
      <c r="G10" s="68" t="s">
        <v>14</v>
      </c>
      <c r="H10" s="69" t="s">
        <v>155</v>
      </c>
      <c r="I10" s="70" t="s">
        <v>144</v>
      </c>
      <c r="J10" s="69" t="s">
        <v>156</v>
      </c>
      <c r="K10" s="74" t="s">
        <v>208</v>
      </c>
      <c r="L10" s="68" t="s">
        <v>96</v>
      </c>
      <c r="M10" s="69" t="s">
        <v>157</v>
      </c>
      <c r="N10" s="71" t="s">
        <v>145</v>
      </c>
      <c r="O10" s="72" t="s">
        <v>143</v>
      </c>
      <c r="Q10" s="76"/>
      <c r="R10" s="76"/>
    </row>
    <row r="11" spans="1:18" s="64" customFormat="1" ht="45" x14ac:dyDescent="0.25">
      <c r="A11" s="58"/>
      <c r="B11" s="59" t="s">
        <v>27</v>
      </c>
      <c r="C11" s="59"/>
      <c r="D11" s="59"/>
      <c r="E11" s="60"/>
      <c r="F11" s="60"/>
      <c r="G11" s="85" t="s">
        <v>161</v>
      </c>
      <c r="H11" s="86" t="s">
        <v>164</v>
      </c>
      <c r="I11" s="61"/>
      <c r="J11" s="60"/>
      <c r="K11" s="86" t="s">
        <v>149</v>
      </c>
      <c r="L11" s="87" t="s">
        <v>160</v>
      </c>
      <c r="M11" s="87" t="s">
        <v>162</v>
      </c>
      <c r="N11" s="62" t="s">
        <v>148</v>
      </c>
      <c r="O11" s="63"/>
    </row>
    <row r="12" spans="1:18" x14ac:dyDescent="0.25">
      <c r="A12" s="7"/>
      <c r="B12" s="18" t="s">
        <v>15</v>
      </c>
      <c r="C12" s="19">
        <v>5900168901490</v>
      </c>
      <c r="D12" s="18" t="s">
        <v>16</v>
      </c>
      <c r="E12" s="11">
        <v>0</v>
      </c>
      <c r="F12" s="18" t="s">
        <v>28</v>
      </c>
      <c r="G12" s="79"/>
      <c r="H12" s="26">
        <v>20.32</v>
      </c>
      <c r="I12" s="39">
        <v>0.23</v>
      </c>
      <c r="J12" s="26">
        <f>H12*1.23</f>
        <v>24.993600000000001</v>
      </c>
      <c r="K12" s="41">
        <f>$K$9</f>
        <v>0.35</v>
      </c>
      <c r="L12" s="83">
        <f>ROUND(H12-(H12*K12),2)</f>
        <v>13.21</v>
      </c>
      <c r="M12" s="84">
        <f>ROUND(L12*G12,2)</f>
        <v>0</v>
      </c>
      <c r="N12" s="12">
        <v>0</v>
      </c>
      <c r="O12" s="31">
        <f>IF(N12="0","",(M12*P12%))</f>
        <v>0</v>
      </c>
      <c r="P12" s="33">
        <f>-N12</f>
        <v>0</v>
      </c>
    </row>
    <row r="13" spans="1:18" x14ac:dyDescent="0.25">
      <c r="A13" s="7"/>
      <c r="B13" s="20" t="s">
        <v>17</v>
      </c>
      <c r="C13" s="19">
        <v>5900168904668</v>
      </c>
      <c r="D13" s="20" t="s">
        <v>16</v>
      </c>
      <c r="E13" s="11">
        <v>0</v>
      </c>
      <c r="F13" s="130">
        <v>8</v>
      </c>
      <c r="G13" s="79"/>
      <c r="H13" s="27">
        <v>18.29</v>
      </c>
      <c r="I13" s="39">
        <v>0.23</v>
      </c>
      <c r="J13" s="26">
        <f t="shared" ref="J13:J29" si="0">H13*1.23</f>
        <v>22.496699999999997</v>
      </c>
      <c r="K13" s="41">
        <f t="shared" ref="K13:K87" si="1">$K$9</f>
        <v>0.35</v>
      </c>
      <c r="L13" s="83">
        <f t="shared" ref="L13:L87" si="2">ROUND(H13-(H13*K13),2)</f>
        <v>11.89</v>
      </c>
      <c r="M13" s="84">
        <f t="shared" ref="M13:M87" si="3">ROUND(L13*G13,2)</f>
        <v>0</v>
      </c>
      <c r="N13" s="12">
        <v>0</v>
      </c>
      <c r="O13" s="31">
        <f t="shared" ref="O13:O29" si="4">IF(N13="0","",(M13*P13%))</f>
        <v>0</v>
      </c>
      <c r="P13" s="33">
        <f t="shared" ref="P13:P87" si="5">-N13</f>
        <v>0</v>
      </c>
    </row>
    <row r="14" spans="1:18" x14ac:dyDescent="0.25">
      <c r="A14" s="7"/>
      <c r="B14" s="20" t="s">
        <v>18</v>
      </c>
      <c r="C14" s="19">
        <v>5900168908536</v>
      </c>
      <c r="D14" s="20" t="s">
        <v>16</v>
      </c>
      <c r="E14" s="11">
        <v>0</v>
      </c>
      <c r="F14" s="20" t="s">
        <v>28</v>
      </c>
      <c r="G14" s="79"/>
      <c r="H14" s="27">
        <v>15.44</v>
      </c>
      <c r="I14" s="39">
        <v>0.23</v>
      </c>
      <c r="J14" s="26">
        <f t="shared" si="0"/>
        <v>18.991199999999999</v>
      </c>
      <c r="K14" s="41">
        <f t="shared" si="1"/>
        <v>0.35</v>
      </c>
      <c r="L14" s="83">
        <f t="shared" si="2"/>
        <v>10.039999999999999</v>
      </c>
      <c r="M14" s="84">
        <f t="shared" si="3"/>
        <v>0</v>
      </c>
      <c r="N14" s="12">
        <v>0</v>
      </c>
      <c r="O14" s="31">
        <f t="shared" si="4"/>
        <v>0</v>
      </c>
      <c r="P14" s="33">
        <f t="shared" si="5"/>
        <v>0</v>
      </c>
    </row>
    <row r="15" spans="1:18" x14ac:dyDescent="0.25">
      <c r="B15" s="21" t="s">
        <v>19</v>
      </c>
      <c r="C15" s="19">
        <v>5900168908550</v>
      </c>
      <c r="D15" s="21" t="s">
        <v>16</v>
      </c>
      <c r="E15" s="11">
        <v>0</v>
      </c>
      <c r="F15" s="20" t="s">
        <v>28</v>
      </c>
      <c r="G15" s="79"/>
      <c r="H15" s="27">
        <v>15.44</v>
      </c>
      <c r="I15" s="39">
        <v>0.23</v>
      </c>
      <c r="J15" s="26">
        <f t="shared" si="0"/>
        <v>18.991199999999999</v>
      </c>
      <c r="K15" s="41">
        <f t="shared" si="1"/>
        <v>0.35</v>
      </c>
      <c r="L15" s="83">
        <f t="shared" si="2"/>
        <v>10.039999999999999</v>
      </c>
      <c r="M15" s="84">
        <f t="shared" si="3"/>
        <v>0</v>
      </c>
      <c r="N15" s="12">
        <v>0</v>
      </c>
      <c r="O15" s="31">
        <f t="shared" si="4"/>
        <v>0</v>
      </c>
      <c r="P15" s="33">
        <f t="shared" si="5"/>
        <v>0</v>
      </c>
    </row>
    <row r="16" spans="1:18" x14ac:dyDescent="0.25">
      <c r="B16" s="21" t="s">
        <v>20</v>
      </c>
      <c r="C16" s="19">
        <v>5900168908512</v>
      </c>
      <c r="D16" s="21" t="s">
        <v>16</v>
      </c>
      <c r="E16" s="11">
        <v>0</v>
      </c>
      <c r="F16" s="20" t="s">
        <v>28</v>
      </c>
      <c r="G16" s="79"/>
      <c r="H16" s="27">
        <v>15.44</v>
      </c>
      <c r="I16" s="39">
        <v>0.23</v>
      </c>
      <c r="J16" s="26">
        <f t="shared" si="0"/>
        <v>18.991199999999999</v>
      </c>
      <c r="K16" s="41">
        <f t="shared" si="1"/>
        <v>0.35</v>
      </c>
      <c r="L16" s="83">
        <f t="shared" si="2"/>
        <v>10.039999999999999</v>
      </c>
      <c r="M16" s="84">
        <f t="shared" si="3"/>
        <v>0</v>
      </c>
      <c r="N16" s="12">
        <v>0</v>
      </c>
      <c r="O16" s="31">
        <f t="shared" si="4"/>
        <v>0</v>
      </c>
      <c r="P16" s="33">
        <f t="shared" si="5"/>
        <v>0</v>
      </c>
    </row>
    <row r="17" spans="1:16" x14ac:dyDescent="0.25">
      <c r="B17" s="21" t="s">
        <v>21</v>
      </c>
      <c r="C17" s="19">
        <v>5900168908451</v>
      </c>
      <c r="D17" s="21" t="s">
        <v>16</v>
      </c>
      <c r="E17" s="11">
        <v>0</v>
      </c>
      <c r="F17" s="20" t="s">
        <v>28</v>
      </c>
      <c r="G17" s="79"/>
      <c r="H17" s="27">
        <v>19.5</v>
      </c>
      <c r="I17" s="39">
        <v>0.23</v>
      </c>
      <c r="J17" s="26">
        <f t="shared" si="0"/>
        <v>23.984999999999999</v>
      </c>
      <c r="K17" s="41">
        <f t="shared" si="1"/>
        <v>0.35</v>
      </c>
      <c r="L17" s="83">
        <f t="shared" si="2"/>
        <v>12.68</v>
      </c>
      <c r="M17" s="84">
        <f t="shared" si="3"/>
        <v>0</v>
      </c>
      <c r="N17" s="12">
        <v>0</v>
      </c>
      <c r="O17" s="31">
        <f t="shared" si="4"/>
        <v>0</v>
      </c>
      <c r="P17" s="33">
        <f t="shared" si="5"/>
        <v>0</v>
      </c>
    </row>
    <row r="18" spans="1:16" x14ac:dyDescent="0.25">
      <c r="B18" s="21" t="s">
        <v>22</v>
      </c>
      <c r="C18" s="19">
        <v>5900168901544</v>
      </c>
      <c r="D18" s="21" t="s">
        <v>16</v>
      </c>
      <c r="E18" s="11">
        <v>0</v>
      </c>
      <c r="F18" s="20" t="s">
        <v>28</v>
      </c>
      <c r="G18" s="79"/>
      <c r="H18" s="27">
        <v>19.5</v>
      </c>
      <c r="I18" s="39">
        <v>0.23</v>
      </c>
      <c r="J18" s="26">
        <f t="shared" si="0"/>
        <v>23.984999999999999</v>
      </c>
      <c r="K18" s="41">
        <f t="shared" si="1"/>
        <v>0.35</v>
      </c>
      <c r="L18" s="83">
        <f t="shared" si="2"/>
        <v>12.68</v>
      </c>
      <c r="M18" s="84">
        <f t="shared" si="3"/>
        <v>0</v>
      </c>
      <c r="N18" s="12">
        <v>0</v>
      </c>
      <c r="O18" s="31">
        <f t="shared" si="4"/>
        <v>0</v>
      </c>
      <c r="P18" s="33">
        <f t="shared" si="5"/>
        <v>0</v>
      </c>
    </row>
    <row r="19" spans="1:16" x14ac:dyDescent="0.25">
      <c r="B19" s="21" t="s">
        <v>23</v>
      </c>
      <c r="C19" s="19">
        <v>5900168901520</v>
      </c>
      <c r="D19" s="21" t="s">
        <v>16</v>
      </c>
      <c r="E19" s="11">
        <v>0</v>
      </c>
      <c r="F19" s="20" t="s">
        <v>28</v>
      </c>
      <c r="G19" s="79"/>
      <c r="H19" s="27">
        <v>19.5</v>
      </c>
      <c r="I19" s="39">
        <v>0.23</v>
      </c>
      <c r="J19" s="26">
        <f t="shared" si="0"/>
        <v>23.984999999999999</v>
      </c>
      <c r="K19" s="41">
        <f t="shared" si="1"/>
        <v>0.35</v>
      </c>
      <c r="L19" s="83">
        <f t="shared" si="2"/>
        <v>12.68</v>
      </c>
      <c r="M19" s="84">
        <f t="shared" si="3"/>
        <v>0</v>
      </c>
      <c r="N19" s="12">
        <v>0</v>
      </c>
      <c r="O19" s="31">
        <f t="shared" si="4"/>
        <v>0</v>
      </c>
      <c r="P19" s="33">
        <f t="shared" si="5"/>
        <v>0</v>
      </c>
    </row>
    <row r="20" spans="1:16" x14ac:dyDescent="0.25">
      <c r="B20" s="21" t="s">
        <v>24</v>
      </c>
      <c r="C20" s="19">
        <v>5900168907300</v>
      </c>
      <c r="D20" s="21" t="s">
        <v>16</v>
      </c>
      <c r="E20" s="11">
        <v>0</v>
      </c>
      <c r="F20" s="21">
        <v>5</v>
      </c>
      <c r="G20" s="79"/>
      <c r="H20" s="27">
        <v>34.950000000000003</v>
      </c>
      <c r="I20" s="39">
        <v>0.23</v>
      </c>
      <c r="J20" s="26">
        <f t="shared" si="0"/>
        <v>42.988500000000002</v>
      </c>
      <c r="K20" s="41">
        <f t="shared" si="1"/>
        <v>0.35</v>
      </c>
      <c r="L20" s="83">
        <f t="shared" si="2"/>
        <v>22.72</v>
      </c>
      <c r="M20" s="84">
        <f t="shared" si="3"/>
        <v>0</v>
      </c>
      <c r="N20" s="12">
        <v>0</v>
      </c>
      <c r="O20" s="31">
        <f t="shared" si="4"/>
        <v>0</v>
      </c>
      <c r="P20" s="33">
        <f t="shared" si="5"/>
        <v>0</v>
      </c>
    </row>
    <row r="21" spans="1:16" x14ac:dyDescent="0.25">
      <c r="B21" s="21" t="s">
        <v>25</v>
      </c>
      <c r="C21" s="19">
        <v>5900168907324</v>
      </c>
      <c r="D21" s="21" t="s">
        <v>16</v>
      </c>
      <c r="E21" s="11">
        <v>0</v>
      </c>
      <c r="F21" s="21">
        <v>5</v>
      </c>
      <c r="G21" s="80"/>
      <c r="H21" s="27">
        <v>34.950000000000003</v>
      </c>
      <c r="I21" s="39">
        <v>0.23</v>
      </c>
      <c r="J21" s="26">
        <f t="shared" si="0"/>
        <v>42.988500000000002</v>
      </c>
      <c r="K21" s="41">
        <f t="shared" si="1"/>
        <v>0.35</v>
      </c>
      <c r="L21" s="83">
        <f t="shared" si="2"/>
        <v>22.72</v>
      </c>
      <c r="M21" s="84">
        <f t="shared" si="3"/>
        <v>0</v>
      </c>
      <c r="N21" s="12">
        <v>0</v>
      </c>
      <c r="O21" s="31">
        <f t="shared" si="4"/>
        <v>0</v>
      </c>
      <c r="P21" s="33">
        <f t="shared" si="5"/>
        <v>0</v>
      </c>
    </row>
    <row r="22" spans="1:16" x14ac:dyDescent="0.25">
      <c r="B22" s="22" t="s">
        <v>26</v>
      </c>
      <c r="C22" s="44">
        <v>5900168907348</v>
      </c>
      <c r="D22" s="22" t="s">
        <v>16</v>
      </c>
      <c r="E22" s="11">
        <v>0</v>
      </c>
      <c r="F22" s="21">
        <v>5</v>
      </c>
      <c r="G22" s="80"/>
      <c r="H22" s="27">
        <v>34.950000000000003</v>
      </c>
      <c r="I22" s="41">
        <v>0.23</v>
      </c>
      <c r="J22" s="27">
        <f t="shared" si="0"/>
        <v>42.988500000000002</v>
      </c>
      <c r="K22" s="41">
        <f t="shared" si="1"/>
        <v>0.35</v>
      </c>
      <c r="L22" s="84">
        <f t="shared" si="2"/>
        <v>22.72</v>
      </c>
      <c r="M22" s="84">
        <f t="shared" si="3"/>
        <v>0</v>
      </c>
      <c r="N22" s="12">
        <v>0</v>
      </c>
      <c r="O22" s="31">
        <f t="shared" si="4"/>
        <v>0</v>
      </c>
      <c r="P22" s="33">
        <f t="shared" si="5"/>
        <v>0</v>
      </c>
    </row>
    <row r="23" spans="1:16" x14ac:dyDescent="0.25">
      <c r="A23" s="5"/>
      <c r="B23" s="21" t="s">
        <v>209</v>
      </c>
      <c r="C23" s="44">
        <v>5900168904637</v>
      </c>
      <c r="D23" s="21" t="s">
        <v>16</v>
      </c>
      <c r="E23" s="185"/>
      <c r="F23" s="21">
        <v>8</v>
      </c>
      <c r="G23" s="80"/>
      <c r="H23" s="27">
        <v>13.81</v>
      </c>
      <c r="I23" s="41">
        <v>0.23</v>
      </c>
      <c r="J23" s="27">
        <f t="shared" si="0"/>
        <v>16.9863</v>
      </c>
      <c r="K23" s="41">
        <f t="shared" si="1"/>
        <v>0.35</v>
      </c>
      <c r="L23" s="84">
        <f t="shared" si="2"/>
        <v>8.98</v>
      </c>
      <c r="M23" s="84">
        <f t="shared" si="3"/>
        <v>0</v>
      </c>
      <c r="N23" s="12">
        <v>0</v>
      </c>
      <c r="O23" s="31">
        <f t="shared" si="4"/>
        <v>0</v>
      </c>
      <c r="P23" s="33">
        <f t="shared" si="5"/>
        <v>0</v>
      </c>
    </row>
    <row r="24" spans="1:16" ht="14.45" hidden="1" x14ac:dyDescent="0.35">
      <c r="A24" s="3"/>
      <c r="B24" s="21" t="s">
        <v>210</v>
      </c>
      <c r="C24" s="44">
        <v>5900168904644</v>
      </c>
      <c r="D24" s="22" t="s">
        <v>16</v>
      </c>
      <c r="E24" s="185"/>
      <c r="F24" s="21">
        <v>8</v>
      </c>
      <c r="G24" s="80"/>
      <c r="H24" s="27">
        <v>13.81</v>
      </c>
      <c r="I24" s="41">
        <v>0.23</v>
      </c>
      <c r="J24" s="27">
        <f t="shared" si="0"/>
        <v>16.9863</v>
      </c>
      <c r="K24" s="41">
        <f t="shared" si="1"/>
        <v>0.35</v>
      </c>
      <c r="L24" s="84">
        <f t="shared" si="2"/>
        <v>8.98</v>
      </c>
      <c r="M24" s="84">
        <f t="shared" si="3"/>
        <v>0</v>
      </c>
      <c r="N24" s="12">
        <v>0</v>
      </c>
      <c r="O24" s="31">
        <f t="shared" si="4"/>
        <v>0</v>
      </c>
      <c r="P24" s="33">
        <f t="shared" si="5"/>
        <v>0</v>
      </c>
    </row>
    <row r="25" spans="1:16" ht="14.45" hidden="1" x14ac:dyDescent="0.35">
      <c r="A25" s="3"/>
      <c r="B25" s="21" t="s">
        <v>211</v>
      </c>
      <c r="C25" s="44">
        <v>5900168904651</v>
      </c>
      <c r="D25" s="21" t="s">
        <v>16</v>
      </c>
      <c r="E25" s="185"/>
      <c r="F25" s="21">
        <v>8</v>
      </c>
      <c r="G25" s="80"/>
      <c r="H25" s="27">
        <v>13.81</v>
      </c>
      <c r="I25" s="41">
        <v>0.23</v>
      </c>
      <c r="J25" s="27">
        <f t="shared" si="0"/>
        <v>16.9863</v>
      </c>
      <c r="K25" s="41">
        <f t="shared" si="1"/>
        <v>0.35</v>
      </c>
      <c r="L25" s="84">
        <f t="shared" si="2"/>
        <v>8.98</v>
      </c>
      <c r="M25" s="84">
        <f t="shared" si="3"/>
        <v>0</v>
      </c>
      <c r="N25" s="12">
        <v>0</v>
      </c>
      <c r="O25" s="31">
        <f t="shared" si="4"/>
        <v>0</v>
      </c>
      <c r="P25" s="33">
        <f t="shared" si="5"/>
        <v>0</v>
      </c>
    </row>
    <row r="26" spans="1:16" x14ac:dyDescent="0.25">
      <c r="A26" s="3"/>
      <c r="B26" s="21" t="s">
        <v>212</v>
      </c>
      <c r="C26" s="44">
        <v>5900168904668</v>
      </c>
      <c r="D26" s="22" t="s">
        <v>16</v>
      </c>
      <c r="E26" s="185"/>
      <c r="F26" s="21">
        <v>8</v>
      </c>
      <c r="G26" s="80"/>
      <c r="H26" s="27">
        <v>18.28</v>
      </c>
      <c r="I26" s="41">
        <v>0.23</v>
      </c>
      <c r="J26" s="27">
        <f t="shared" si="0"/>
        <v>22.484400000000001</v>
      </c>
      <c r="K26" s="41">
        <f t="shared" si="1"/>
        <v>0.35</v>
      </c>
      <c r="L26" s="84">
        <f t="shared" si="2"/>
        <v>11.88</v>
      </c>
      <c r="M26" s="84">
        <f t="shared" si="3"/>
        <v>0</v>
      </c>
      <c r="N26" s="12">
        <v>0</v>
      </c>
      <c r="O26" s="31">
        <f t="shared" si="4"/>
        <v>0</v>
      </c>
      <c r="P26" s="33">
        <f t="shared" si="5"/>
        <v>0</v>
      </c>
    </row>
    <row r="27" spans="1:16" x14ac:dyDescent="0.25">
      <c r="A27" s="3"/>
      <c r="B27" s="21" t="s">
        <v>213</v>
      </c>
      <c r="C27" s="44">
        <v>5900168904606</v>
      </c>
      <c r="D27" s="21" t="s">
        <v>16</v>
      </c>
      <c r="E27" s="185"/>
      <c r="F27" s="21">
        <v>8</v>
      </c>
      <c r="G27" s="80"/>
      <c r="H27" s="27">
        <v>17.47</v>
      </c>
      <c r="I27" s="41">
        <v>0.23</v>
      </c>
      <c r="J27" s="27">
        <f t="shared" si="0"/>
        <v>21.488099999999999</v>
      </c>
      <c r="K27" s="41">
        <f t="shared" si="1"/>
        <v>0.35</v>
      </c>
      <c r="L27" s="84">
        <f t="shared" si="2"/>
        <v>11.36</v>
      </c>
      <c r="M27" s="84">
        <f t="shared" si="3"/>
        <v>0</v>
      </c>
      <c r="N27" s="12">
        <v>0</v>
      </c>
      <c r="O27" s="31">
        <f t="shared" si="4"/>
        <v>0</v>
      </c>
      <c r="P27" s="33">
        <f t="shared" si="5"/>
        <v>0</v>
      </c>
    </row>
    <row r="28" spans="1:16" ht="14.45" hidden="1" x14ac:dyDescent="0.35">
      <c r="A28" s="3"/>
      <c r="B28" s="21" t="s">
        <v>214</v>
      </c>
      <c r="C28" s="44">
        <v>5900168904613</v>
      </c>
      <c r="D28" s="22" t="s">
        <v>16</v>
      </c>
      <c r="E28" s="185"/>
      <c r="F28" s="21">
        <v>8</v>
      </c>
      <c r="G28" s="80"/>
      <c r="H28" s="27">
        <v>17.47</v>
      </c>
      <c r="I28" s="41">
        <v>0.23</v>
      </c>
      <c r="J28" s="27">
        <f t="shared" si="0"/>
        <v>21.488099999999999</v>
      </c>
      <c r="K28" s="41">
        <f t="shared" si="1"/>
        <v>0.35</v>
      </c>
      <c r="L28" s="84">
        <f t="shared" si="2"/>
        <v>11.36</v>
      </c>
      <c r="M28" s="84">
        <f t="shared" si="3"/>
        <v>0</v>
      </c>
      <c r="N28" s="12">
        <v>0</v>
      </c>
      <c r="O28" s="31">
        <f t="shared" si="4"/>
        <v>0</v>
      </c>
      <c r="P28" s="33">
        <f t="shared" si="5"/>
        <v>0</v>
      </c>
    </row>
    <row r="29" spans="1:16" x14ac:dyDescent="0.25">
      <c r="A29" s="3"/>
      <c r="B29" s="21" t="s">
        <v>215</v>
      </c>
      <c r="C29" s="44">
        <v>5900168904620</v>
      </c>
      <c r="D29" s="21" t="s">
        <v>16</v>
      </c>
      <c r="E29" s="185"/>
      <c r="F29" s="21">
        <v>8</v>
      </c>
      <c r="G29" s="80"/>
      <c r="H29" s="27">
        <v>17.47</v>
      </c>
      <c r="I29" s="41">
        <v>0.23</v>
      </c>
      <c r="J29" s="27">
        <f t="shared" si="0"/>
        <v>21.488099999999999</v>
      </c>
      <c r="K29" s="41">
        <f t="shared" si="1"/>
        <v>0.35</v>
      </c>
      <c r="L29" s="84">
        <f t="shared" si="2"/>
        <v>11.36</v>
      </c>
      <c r="M29" s="84">
        <f t="shared" si="3"/>
        <v>0</v>
      </c>
      <c r="N29" s="12">
        <v>0</v>
      </c>
      <c r="O29" s="31">
        <f t="shared" si="4"/>
        <v>0</v>
      </c>
      <c r="P29" s="33">
        <f t="shared" si="5"/>
        <v>0</v>
      </c>
    </row>
    <row r="30" spans="1:16" x14ac:dyDescent="0.25">
      <c r="B30" s="178" t="s">
        <v>29</v>
      </c>
      <c r="C30" s="179"/>
      <c r="D30" s="179"/>
      <c r="E30" s="108"/>
      <c r="F30" s="108"/>
      <c r="G30" s="108"/>
      <c r="H30" s="179"/>
      <c r="I30" s="180"/>
      <c r="J30" s="179"/>
      <c r="K30" s="181"/>
      <c r="L30" s="78"/>
      <c r="M30" s="78"/>
      <c r="N30" s="182"/>
      <c r="O30" s="183"/>
      <c r="P30" s="33">
        <f t="shared" si="5"/>
        <v>0</v>
      </c>
    </row>
    <row r="31" spans="1:16" x14ac:dyDescent="0.25">
      <c r="B31" s="21" t="s">
        <v>30</v>
      </c>
      <c r="C31" s="19">
        <v>5903111747015</v>
      </c>
      <c r="D31" s="21" t="s">
        <v>16</v>
      </c>
      <c r="E31" s="13">
        <v>0</v>
      </c>
      <c r="F31" s="25">
        <v>8</v>
      </c>
      <c r="G31" s="79">
        <v>2</v>
      </c>
      <c r="H31" s="27">
        <v>16.25</v>
      </c>
      <c r="I31" s="39">
        <v>0.23</v>
      </c>
      <c r="J31" s="26">
        <f>H31*1.23</f>
        <v>19.987500000000001</v>
      </c>
      <c r="K31" s="41">
        <f t="shared" si="1"/>
        <v>0.35</v>
      </c>
      <c r="L31" s="83">
        <f t="shared" si="2"/>
        <v>10.56</v>
      </c>
      <c r="M31" s="84">
        <f t="shared" si="3"/>
        <v>21.12</v>
      </c>
      <c r="N31" s="12">
        <v>0</v>
      </c>
      <c r="O31" s="31">
        <f t="shared" ref="O31:O39" si="6">IF(N31="0","",(M31*P31%))</f>
        <v>0</v>
      </c>
      <c r="P31" s="33">
        <f t="shared" si="5"/>
        <v>0</v>
      </c>
    </row>
    <row r="32" spans="1:16" x14ac:dyDescent="0.25">
      <c r="B32" s="21" t="s">
        <v>31</v>
      </c>
      <c r="C32" s="19">
        <v>5903111747039</v>
      </c>
      <c r="D32" s="21" t="s">
        <v>16</v>
      </c>
      <c r="E32" s="13">
        <v>0</v>
      </c>
      <c r="F32" s="25">
        <v>8</v>
      </c>
      <c r="G32" s="79">
        <v>4</v>
      </c>
      <c r="H32" s="27">
        <v>16.25</v>
      </c>
      <c r="I32" s="39">
        <v>0.23</v>
      </c>
      <c r="J32" s="26">
        <f t="shared" ref="J32:J39" si="7">H32*1.23</f>
        <v>19.987500000000001</v>
      </c>
      <c r="K32" s="41">
        <f t="shared" si="1"/>
        <v>0.35</v>
      </c>
      <c r="L32" s="83">
        <f t="shared" si="2"/>
        <v>10.56</v>
      </c>
      <c r="M32" s="84">
        <f t="shared" si="3"/>
        <v>42.24</v>
      </c>
      <c r="N32" s="12">
        <v>0</v>
      </c>
      <c r="O32" s="31">
        <f t="shared" si="6"/>
        <v>0</v>
      </c>
      <c r="P32" s="33">
        <f t="shared" si="5"/>
        <v>0</v>
      </c>
    </row>
    <row r="33" spans="2:16" x14ac:dyDescent="0.25">
      <c r="B33" s="21" t="s">
        <v>32</v>
      </c>
      <c r="C33" s="19">
        <v>5903111747022</v>
      </c>
      <c r="D33" s="21" t="s">
        <v>16</v>
      </c>
      <c r="E33" s="13">
        <v>0</v>
      </c>
      <c r="F33" s="25">
        <v>8</v>
      </c>
      <c r="G33" s="79">
        <v>3</v>
      </c>
      <c r="H33" s="27">
        <v>16.25</v>
      </c>
      <c r="I33" s="39">
        <v>0.23</v>
      </c>
      <c r="J33" s="26">
        <f t="shared" si="7"/>
        <v>19.987500000000001</v>
      </c>
      <c r="K33" s="41">
        <f t="shared" si="1"/>
        <v>0.35</v>
      </c>
      <c r="L33" s="83">
        <f t="shared" si="2"/>
        <v>10.56</v>
      </c>
      <c r="M33" s="84">
        <f t="shared" si="3"/>
        <v>31.68</v>
      </c>
      <c r="N33" s="12">
        <v>0</v>
      </c>
      <c r="O33" s="31">
        <f t="shared" si="6"/>
        <v>0</v>
      </c>
      <c r="P33" s="33">
        <f t="shared" si="5"/>
        <v>0</v>
      </c>
    </row>
    <row r="34" spans="2:16" x14ac:dyDescent="0.25">
      <c r="B34" s="21" t="s">
        <v>33</v>
      </c>
      <c r="C34" s="19">
        <v>5905279370005</v>
      </c>
      <c r="D34" s="21" t="s">
        <v>16</v>
      </c>
      <c r="E34" s="13">
        <v>0</v>
      </c>
      <c r="F34" s="25">
        <v>8</v>
      </c>
      <c r="G34" s="79"/>
      <c r="H34" s="27">
        <v>13.81</v>
      </c>
      <c r="I34" s="39">
        <v>0.23</v>
      </c>
      <c r="J34" s="26">
        <f t="shared" si="7"/>
        <v>16.9863</v>
      </c>
      <c r="K34" s="41">
        <f t="shared" si="1"/>
        <v>0.35</v>
      </c>
      <c r="L34" s="83">
        <f t="shared" si="2"/>
        <v>8.98</v>
      </c>
      <c r="M34" s="84">
        <f t="shared" si="3"/>
        <v>0</v>
      </c>
      <c r="N34" s="12">
        <v>0</v>
      </c>
      <c r="O34" s="31">
        <f t="shared" si="6"/>
        <v>0</v>
      </c>
      <c r="P34" s="33">
        <f t="shared" si="5"/>
        <v>0</v>
      </c>
    </row>
    <row r="35" spans="2:16" x14ac:dyDescent="0.25">
      <c r="B35" s="21" t="s">
        <v>34</v>
      </c>
      <c r="C35" s="19">
        <v>5905279370012</v>
      </c>
      <c r="D35" s="21" t="s">
        <v>16</v>
      </c>
      <c r="E35" s="13">
        <v>0</v>
      </c>
      <c r="F35" s="25">
        <v>8</v>
      </c>
      <c r="G35" s="79"/>
      <c r="H35" s="27">
        <v>13.81</v>
      </c>
      <c r="I35" s="39">
        <v>0.23</v>
      </c>
      <c r="J35" s="26">
        <f t="shared" si="7"/>
        <v>16.9863</v>
      </c>
      <c r="K35" s="41">
        <f t="shared" si="1"/>
        <v>0.35</v>
      </c>
      <c r="L35" s="83">
        <f t="shared" si="2"/>
        <v>8.98</v>
      </c>
      <c r="M35" s="84">
        <f t="shared" si="3"/>
        <v>0</v>
      </c>
      <c r="N35" s="12">
        <v>0</v>
      </c>
      <c r="O35" s="31">
        <f t="shared" si="6"/>
        <v>0</v>
      </c>
      <c r="P35" s="33">
        <f t="shared" si="5"/>
        <v>0</v>
      </c>
    </row>
    <row r="36" spans="2:16" x14ac:dyDescent="0.25">
      <c r="B36" s="21" t="s">
        <v>35</v>
      </c>
      <c r="C36" s="19">
        <v>5905279370029</v>
      </c>
      <c r="D36" s="21" t="s">
        <v>16</v>
      </c>
      <c r="E36" s="13">
        <v>0</v>
      </c>
      <c r="F36" s="25">
        <v>8</v>
      </c>
      <c r="G36" s="79"/>
      <c r="H36" s="27">
        <v>13.81</v>
      </c>
      <c r="I36" s="39">
        <v>0.23</v>
      </c>
      <c r="J36" s="26">
        <f t="shared" si="7"/>
        <v>16.9863</v>
      </c>
      <c r="K36" s="41">
        <f t="shared" si="1"/>
        <v>0.35</v>
      </c>
      <c r="L36" s="83">
        <f t="shared" si="2"/>
        <v>8.98</v>
      </c>
      <c r="M36" s="84">
        <f t="shared" si="3"/>
        <v>0</v>
      </c>
      <c r="N36" s="12">
        <v>0</v>
      </c>
      <c r="O36" s="31">
        <f t="shared" si="6"/>
        <v>0</v>
      </c>
      <c r="P36" s="33">
        <f t="shared" si="5"/>
        <v>0</v>
      </c>
    </row>
    <row r="37" spans="2:16" x14ac:dyDescent="0.25">
      <c r="B37" s="21" t="s">
        <v>36</v>
      </c>
      <c r="C37" s="19">
        <v>5900168907249</v>
      </c>
      <c r="D37" s="21" t="s">
        <v>16</v>
      </c>
      <c r="E37" s="13">
        <v>0</v>
      </c>
      <c r="F37" s="25">
        <v>8</v>
      </c>
      <c r="G37" s="79"/>
      <c r="H37" s="27">
        <v>16.25</v>
      </c>
      <c r="I37" s="39">
        <v>0.23</v>
      </c>
      <c r="J37" s="26">
        <f t="shared" si="7"/>
        <v>19.987500000000001</v>
      </c>
      <c r="K37" s="41">
        <f t="shared" si="1"/>
        <v>0.35</v>
      </c>
      <c r="L37" s="83">
        <f t="shared" si="2"/>
        <v>10.56</v>
      </c>
      <c r="M37" s="84">
        <f t="shared" si="3"/>
        <v>0</v>
      </c>
      <c r="N37" s="12">
        <v>0</v>
      </c>
      <c r="O37" s="31">
        <f t="shared" si="6"/>
        <v>0</v>
      </c>
      <c r="P37" s="33">
        <f t="shared" si="5"/>
        <v>0</v>
      </c>
    </row>
    <row r="38" spans="2:16" x14ac:dyDescent="0.25">
      <c r="B38" s="21" t="s">
        <v>37</v>
      </c>
      <c r="C38" s="19">
        <v>5900168905658</v>
      </c>
      <c r="D38" s="21" t="s">
        <v>16</v>
      </c>
      <c r="E38" s="13">
        <v>0</v>
      </c>
      <c r="F38" s="25">
        <v>8</v>
      </c>
      <c r="G38" s="79"/>
      <c r="H38" s="27">
        <v>16.25</v>
      </c>
      <c r="I38" s="39">
        <v>0.23</v>
      </c>
      <c r="J38" s="26">
        <f t="shared" si="7"/>
        <v>19.987500000000001</v>
      </c>
      <c r="K38" s="41">
        <f t="shared" si="1"/>
        <v>0.35</v>
      </c>
      <c r="L38" s="83">
        <f t="shared" si="2"/>
        <v>10.56</v>
      </c>
      <c r="M38" s="84">
        <f t="shared" si="3"/>
        <v>0</v>
      </c>
      <c r="N38" s="12">
        <v>0</v>
      </c>
      <c r="O38" s="31">
        <f t="shared" si="6"/>
        <v>0</v>
      </c>
      <c r="P38" s="33">
        <f t="shared" si="5"/>
        <v>0</v>
      </c>
    </row>
    <row r="39" spans="2:16" x14ac:dyDescent="0.25">
      <c r="B39" s="91" t="s">
        <v>114</v>
      </c>
      <c r="C39" s="19">
        <v>5900168907850</v>
      </c>
      <c r="D39" s="21" t="s">
        <v>16</v>
      </c>
      <c r="E39" s="13">
        <v>0</v>
      </c>
      <c r="F39" s="40">
        <v>8</v>
      </c>
      <c r="G39" s="81"/>
      <c r="H39" s="29">
        <v>20.32</v>
      </c>
      <c r="I39" s="39">
        <v>0.23</v>
      </c>
      <c r="J39" s="26">
        <f t="shared" si="7"/>
        <v>24.993600000000001</v>
      </c>
      <c r="K39" s="41">
        <f t="shared" si="1"/>
        <v>0.35</v>
      </c>
      <c r="L39" s="83">
        <f t="shared" si="2"/>
        <v>13.21</v>
      </c>
      <c r="M39" s="84">
        <f t="shared" si="3"/>
        <v>0</v>
      </c>
      <c r="N39" s="12">
        <v>0</v>
      </c>
      <c r="O39" s="31">
        <f t="shared" si="6"/>
        <v>0</v>
      </c>
      <c r="P39" s="33">
        <f t="shared" si="5"/>
        <v>0</v>
      </c>
    </row>
    <row r="40" spans="2:16" x14ac:dyDescent="0.25">
      <c r="B40" s="23" t="s">
        <v>38</v>
      </c>
      <c r="C40" s="24"/>
      <c r="D40" s="24"/>
      <c r="E40" s="14"/>
      <c r="F40" s="14"/>
      <c r="G40" s="14"/>
      <c r="H40" s="24"/>
      <c r="I40" s="38"/>
      <c r="J40" s="24"/>
      <c r="K40" s="42"/>
      <c r="L40" s="78"/>
      <c r="M40" s="30"/>
      <c r="N40" s="15"/>
      <c r="O40" s="32"/>
      <c r="P40" s="33">
        <f t="shared" si="5"/>
        <v>0</v>
      </c>
    </row>
    <row r="41" spans="2:16" x14ac:dyDescent="0.25">
      <c r="B41" s="21" t="s">
        <v>39</v>
      </c>
      <c r="C41" s="19">
        <v>5905279370036</v>
      </c>
      <c r="D41" s="25" t="s">
        <v>16</v>
      </c>
      <c r="E41" s="16">
        <v>0</v>
      </c>
      <c r="F41" s="25">
        <v>8</v>
      </c>
      <c r="G41" s="80"/>
      <c r="H41" s="27">
        <v>16.25</v>
      </c>
      <c r="I41" s="39">
        <v>0.23</v>
      </c>
      <c r="J41" s="26">
        <f>H41*1.23</f>
        <v>19.987500000000001</v>
      </c>
      <c r="K41" s="41">
        <f t="shared" si="1"/>
        <v>0.35</v>
      </c>
      <c r="L41" s="83">
        <f t="shared" si="2"/>
        <v>10.56</v>
      </c>
      <c r="M41" s="84">
        <f t="shared" si="3"/>
        <v>0</v>
      </c>
      <c r="N41" s="12">
        <v>0</v>
      </c>
      <c r="O41" s="31">
        <f t="shared" ref="O41:O48" si="8">IF(N41="0","",(M41*P41%))</f>
        <v>0</v>
      </c>
      <c r="P41" s="33">
        <f t="shared" si="5"/>
        <v>0</v>
      </c>
    </row>
    <row r="42" spans="2:16" x14ac:dyDescent="0.25">
      <c r="B42" s="21" t="s">
        <v>40</v>
      </c>
      <c r="C42" s="19">
        <v>5905279370043</v>
      </c>
      <c r="D42" s="25" t="s">
        <v>16</v>
      </c>
      <c r="E42" s="16">
        <v>0</v>
      </c>
      <c r="F42" s="25">
        <v>8</v>
      </c>
      <c r="G42" s="79"/>
      <c r="H42" s="27">
        <v>16.25</v>
      </c>
      <c r="I42" s="39">
        <v>0.23</v>
      </c>
      <c r="J42" s="26">
        <f t="shared" ref="J42:J94" si="9">H42*1.23</f>
        <v>19.987500000000001</v>
      </c>
      <c r="K42" s="41">
        <f t="shared" si="1"/>
        <v>0.35</v>
      </c>
      <c r="L42" s="83">
        <f t="shared" si="2"/>
        <v>10.56</v>
      </c>
      <c r="M42" s="84">
        <f t="shared" si="3"/>
        <v>0</v>
      </c>
      <c r="N42" s="12">
        <v>0</v>
      </c>
      <c r="O42" s="31">
        <f t="shared" si="8"/>
        <v>0</v>
      </c>
      <c r="P42" s="33">
        <f t="shared" si="5"/>
        <v>0</v>
      </c>
    </row>
    <row r="43" spans="2:16" x14ac:dyDescent="0.25">
      <c r="B43" s="21" t="s">
        <v>41</v>
      </c>
      <c r="C43" s="19">
        <v>5905279370050</v>
      </c>
      <c r="D43" s="25" t="s">
        <v>16</v>
      </c>
      <c r="E43" s="16">
        <v>0</v>
      </c>
      <c r="F43" s="25">
        <v>8</v>
      </c>
      <c r="G43" s="80">
        <v>2</v>
      </c>
      <c r="H43" s="27">
        <v>16.25</v>
      </c>
      <c r="I43" s="39">
        <v>0.23</v>
      </c>
      <c r="J43" s="26">
        <f t="shared" si="9"/>
        <v>19.987500000000001</v>
      </c>
      <c r="K43" s="41">
        <f t="shared" si="1"/>
        <v>0.35</v>
      </c>
      <c r="L43" s="83">
        <f t="shared" si="2"/>
        <v>10.56</v>
      </c>
      <c r="M43" s="84">
        <f t="shared" si="3"/>
        <v>21.12</v>
      </c>
      <c r="N43" s="12">
        <v>0</v>
      </c>
      <c r="O43" s="31">
        <f t="shared" si="8"/>
        <v>0</v>
      </c>
      <c r="P43" s="33">
        <f t="shared" si="5"/>
        <v>0</v>
      </c>
    </row>
    <row r="44" spans="2:16" x14ac:dyDescent="0.25">
      <c r="B44" s="21" t="s">
        <v>42</v>
      </c>
      <c r="C44" s="19">
        <v>5900168902664</v>
      </c>
      <c r="D44" s="25" t="s">
        <v>16</v>
      </c>
      <c r="E44" s="16">
        <v>0</v>
      </c>
      <c r="F44" s="25">
        <v>8</v>
      </c>
      <c r="G44" s="80"/>
      <c r="H44" s="27">
        <v>16.25</v>
      </c>
      <c r="I44" s="39">
        <v>0.23</v>
      </c>
      <c r="J44" s="26">
        <f t="shared" si="9"/>
        <v>19.987500000000001</v>
      </c>
      <c r="K44" s="41">
        <f t="shared" si="1"/>
        <v>0.35</v>
      </c>
      <c r="L44" s="83">
        <f t="shared" si="2"/>
        <v>10.56</v>
      </c>
      <c r="M44" s="84">
        <f t="shared" si="3"/>
        <v>0</v>
      </c>
      <c r="N44" s="12">
        <v>0</v>
      </c>
      <c r="O44" s="31">
        <f t="shared" si="8"/>
        <v>0</v>
      </c>
      <c r="P44" s="33">
        <f t="shared" si="5"/>
        <v>0</v>
      </c>
    </row>
    <row r="45" spans="2:16" x14ac:dyDescent="0.25">
      <c r="B45" s="21" t="s">
        <v>43</v>
      </c>
      <c r="C45" s="19">
        <v>5900168900271</v>
      </c>
      <c r="D45" s="25" t="s">
        <v>16</v>
      </c>
      <c r="E45" s="16">
        <v>0</v>
      </c>
      <c r="F45" s="25">
        <v>8</v>
      </c>
      <c r="G45" s="80"/>
      <c r="H45" s="27">
        <v>24.38</v>
      </c>
      <c r="I45" s="39">
        <v>0.23</v>
      </c>
      <c r="J45" s="26">
        <f t="shared" si="9"/>
        <v>29.987399999999997</v>
      </c>
      <c r="K45" s="41">
        <f t="shared" si="1"/>
        <v>0.35</v>
      </c>
      <c r="L45" s="83">
        <f t="shared" si="2"/>
        <v>15.85</v>
      </c>
      <c r="M45" s="84">
        <f t="shared" si="3"/>
        <v>0</v>
      </c>
      <c r="N45" s="12">
        <v>0</v>
      </c>
      <c r="O45" s="31">
        <f t="shared" si="8"/>
        <v>0</v>
      </c>
      <c r="P45" s="33">
        <f t="shared" si="5"/>
        <v>0</v>
      </c>
    </row>
    <row r="46" spans="2:16" x14ac:dyDescent="0.25">
      <c r="B46" s="21" t="s">
        <v>44</v>
      </c>
      <c r="C46" s="19">
        <v>5900168900257</v>
      </c>
      <c r="D46" s="25" t="s">
        <v>16</v>
      </c>
      <c r="E46" s="16">
        <v>0</v>
      </c>
      <c r="F46" s="25">
        <v>8</v>
      </c>
      <c r="G46" s="80"/>
      <c r="H46" s="27">
        <v>24.38</v>
      </c>
      <c r="I46" s="39">
        <v>0.23</v>
      </c>
      <c r="J46" s="26">
        <f t="shared" si="9"/>
        <v>29.987399999999997</v>
      </c>
      <c r="K46" s="41">
        <f t="shared" si="1"/>
        <v>0.35</v>
      </c>
      <c r="L46" s="83">
        <f t="shared" si="2"/>
        <v>15.85</v>
      </c>
      <c r="M46" s="84">
        <f t="shared" si="3"/>
        <v>0</v>
      </c>
      <c r="N46" s="12">
        <v>0</v>
      </c>
      <c r="O46" s="31">
        <f t="shared" si="8"/>
        <v>0</v>
      </c>
      <c r="P46" s="33">
        <f t="shared" si="5"/>
        <v>0</v>
      </c>
    </row>
    <row r="47" spans="2:16" x14ac:dyDescent="0.25">
      <c r="B47" s="21" t="s">
        <v>45</v>
      </c>
      <c r="C47" s="19">
        <v>5900168900264</v>
      </c>
      <c r="D47" s="25" t="s">
        <v>16</v>
      </c>
      <c r="E47" s="16">
        <v>0</v>
      </c>
      <c r="F47" s="25">
        <v>8</v>
      </c>
      <c r="G47" s="79">
        <v>1</v>
      </c>
      <c r="H47" s="27">
        <v>24.38</v>
      </c>
      <c r="I47" s="39">
        <v>0.23</v>
      </c>
      <c r="J47" s="26">
        <f t="shared" si="9"/>
        <v>29.987399999999997</v>
      </c>
      <c r="K47" s="41">
        <f t="shared" si="1"/>
        <v>0.35</v>
      </c>
      <c r="L47" s="83">
        <f t="shared" si="2"/>
        <v>15.85</v>
      </c>
      <c r="M47" s="84">
        <f t="shared" si="3"/>
        <v>15.85</v>
      </c>
      <c r="N47" s="12">
        <v>0</v>
      </c>
      <c r="O47" s="31">
        <f t="shared" si="8"/>
        <v>0</v>
      </c>
      <c r="P47" s="33">
        <f t="shared" si="5"/>
        <v>0</v>
      </c>
    </row>
    <row r="48" spans="2:16" x14ac:dyDescent="0.25">
      <c r="B48" s="21" t="s">
        <v>46</v>
      </c>
      <c r="C48" s="19">
        <v>5900168902688</v>
      </c>
      <c r="D48" s="25" t="s">
        <v>16</v>
      </c>
      <c r="E48" s="16">
        <v>0</v>
      </c>
      <c r="F48" s="25">
        <v>8</v>
      </c>
      <c r="G48" s="80"/>
      <c r="H48" s="27">
        <v>24.38</v>
      </c>
      <c r="I48" s="39">
        <v>0.23</v>
      </c>
      <c r="J48" s="26">
        <f t="shared" si="9"/>
        <v>29.987399999999997</v>
      </c>
      <c r="K48" s="41">
        <f t="shared" si="1"/>
        <v>0.35</v>
      </c>
      <c r="L48" s="83">
        <f t="shared" si="2"/>
        <v>15.85</v>
      </c>
      <c r="M48" s="84">
        <f t="shared" si="3"/>
        <v>0</v>
      </c>
      <c r="N48" s="12">
        <v>0</v>
      </c>
      <c r="O48" s="31">
        <f t="shared" si="8"/>
        <v>0</v>
      </c>
      <c r="P48" s="33">
        <f t="shared" si="5"/>
        <v>0</v>
      </c>
    </row>
    <row r="49" spans="2:16" x14ac:dyDescent="0.25">
      <c r="B49" s="23" t="s">
        <v>47</v>
      </c>
      <c r="C49" s="24"/>
      <c r="D49" s="24"/>
      <c r="E49" s="14"/>
      <c r="F49" s="14"/>
      <c r="G49" s="14"/>
      <c r="H49" s="24"/>
      <c r="I49" s="38"/>
      <c r="J49" s="24"/>
      <c r="K49" s="42"/>
      <c r="L49" s="78"/>
      <c r="M49" s="30"/>
      <c r="N49" s="15"/>
      <c r="O49" s="32"/>
      <c r="P49" s="33">
        <f t="shared" si="5"/>
        <v>0</v>
      </c>
    </row>
    <row r="50" spans="2:16" x14ac:dyDescent="0.25">
      <c r="B50" s="21" t="s">
        <v>48</v>
      </c>
      <c r="C50" s="19">
        <v>5905279370333</v>
      </c>
      <c r="D50" s="25" t="s">
        <v>16</v>
      </c>
      <c r="E50" s="16">
        <v>0</v>
      </c>
      <c r="F50" s="25">
        <v>8</v>
      </c>
      <c r="G50" s="80"/>
      <c r="H50" s="27">
        <v>17.07</v>
      </c>
      <c r="I50" s="39">
        <v>0.23</v>
      </c>
      <c r="J50" s="34">
        <f t="shared" si="9"/>
        <v>20.996099999999998</v>
      </c>
      <c r="K50" s="41">
        <f t="shared" si="1"/>
        <v>0.35</v>
      </c>
      <c r="L50" s="83">
        <f t="shared" si="2"/>
        <v>11.1</v>
      </c>
      <c r="M50" s="84">
        <f t="shared" si="3"/>
        <v>0</v>
      </c>
      <c r="N50" s="12">
        <v>0</v>
      </c>
      <c r="O50" s="31">
        <f t="shared" ref="O50:O51" si="10">IF(N50="0","",(M50*P50%))</f>
        <v>0</v>
      </c>
      <c r="P50" s="33">
        <f t="shared" si="5"/>
        <v>0</v>
      </c>
    </row>
    <row r="51" spans="2:16" x14ac:dyDescent="0.25">
      <c r="B51" s="21" t="s">
        <v>49</v>
      </c>
      <c r="C51" s="19">
        <v>5905279370319</v>
      </c>
      <c r="D51" s="25" t="s">
        <v>16</v>
      </c>
      <c r="E51" s="16">
        <v>0</v>
      </c>
      <c r="F51" s="25">
        <v>8</v>
      </c>
      <c r="G51" s="79"/>
      <c r="H51" s="27">
        <v>17.07</v>
      </c>
      <c r="I51" s="39">
        <v>0.23</v>
      </c>
      <c r="J51" s="27">
        <f t="shared" si="9"/>
        <v>20.996099999999998</v>
      </c>
      <c r="K51" s="41">
        <f t="shared" si="1"/>
        <v>0.35</v>
      </c>
      <c r="L51" s="83">
        <f t="shared" si="2"/>
        <v>11.1</v>
      </c>
      <c r="M51" s="84">
        <f t="shared" si="3"/>
        <v>0</v>
      </c>
      <c r="N51" s="12">
        <v>0</v>
      </c>
      <c r="O51" s="31">
        <f t="shared" si="10"/>
        <v>0</v>
      </c>
      <c r="P51" s="33">
        <f t="shared" si="5"/>
        <v>0</v>
      </c>
    </row>
    <row r="52" spans="2:16" x14ac:dyDescent="0.25">
      <c r="B52" s="23" t="s">
        <v>50</v>
      </c>
      <c r="C52" s="24"/>
      <c r="D52" s="24"/>
      <c r="E52" s="14"/>
      <c r="F52" s="14"/>
      <c r="G52" s="14"/>
      <c r="H52" s="24"/>
      <c r="I52" s="38"/>
      <c r="J52" s="24"/>
      <c r="K52" s="42"/>
      <c r="L52" s="78"/>
      <c r="M52" s="30"/>
      <c r="N52" s="15"/>
      <c r="O52" s="32"/>
      <c r="P52" s="33">
        <f t="shared" si="5"/>
        <v>0</v>
      </c>
    </row>
    <row r="53" spans="2:16" x14ac:dyDescent="0.25">
      <c r="B53" s="21" t="s">
        <v>51</v>
      </c>
      <c r="C53" s="19">
        <v>5905279370999</v>
      </c>
      <c r="D53" s="25" t="s">
        <v>16</v>
      </c>
      <c r="E53" s="16">
        <v>0</v>
      </c>
      <c r="F53" s="25">
        <v>8</v>
      </c>
      <c r="G53" s="79"/>
      <c r="H53" s="27">
        <v>15.44</v>
      </c>
      <c r="I53" s="39">
        <v>0.23</v>
      </c>
      <c r="J53" s="27">
        <f t="shared" si="9"/>
        <v>18.991199999999999</v>
      </c>
      <c r="K53" s="41">
        <f t="shared" si="1"/>
        <v>0.35</v>
      </c>
      <c r="L53" s="83">
        <f t="shared" si="2"/>
        <v>10.039999999999999</v>
      </c>
      <c r="M53" s="84">
        <f t="shared" si="3"/>
        <v>0</v>
      </c>
      <c r="N53" s="12">
        <v>0</v>
      </c>
      <c r="O53" s="31">
        <f t="shared" ref="O53:O67" si="11">IF(N53="0","",(M53*P53%))</f>
        <v>0</v>
      </c>
      <c r="P53" s="33">
        <f t="shared" si="5"/>
        <v>0</v>
      </c>
    </row>
    <row r="54" spans="2:16" x14ac:dyDescent="0.25">
      <c r="B54" s="21" t="s">
        <v>52</v>
      </c>
      <c r="C54" s="19">
        <v>5906874565032</v>
      </c>
      <c r="D54" s="25" t="s">
        <v>16</v>
      </c>
      <c r="E54" s="16">
        <v>0</v>
      </c>
      <c r="F54" s="25">
        <v>8</v>
      </c>
      <c r="G54" s="79">
        <v>3</v>
      </c>
      <c r="H54" s="27">
        <v>15.44</v>
      </c>
      <c r="I54" s="39">
        <v>0.23</v>
      </c>
      <c r="J54" s="27">
        <f t="shared" si="9"/>
        <v>18.991199999999999</v>
      </c>
      <c r="K54" s="41">
        <f t="shared" si="1"/>
        <v>0.35</v>
      </c>
      <c r="L54" s="83">
        <f t="shared" si="2"/>
        <v>10.039999999999999</v>
      </c>
      <c r="M54" s="84">
        <f t="shared" si="3"/>
        <v>30.12</v>
      </c>
      <c r="N54" s="12">
        <v>0</v>
      </c>
      <c r="O54" s="31">
        <f t="shared" si="11"/>
        <v>0</v>
      </c>
      <c r="P54" s="33">
        <f t="shared" si="5"/>
        <v>0</v>
      </c>
    </row>
    <row r="55" spans="2:16" x14ac:dyDescent="0.25">
      <c r="B55" s="21" t="s">
        <v>53</v>
      </c>
      <c r="C55" s="19">
        <v>5906874565049</v>
      </c>
      <c r="D55" s="25" t="s">
        <v>16</v>
      </c>
      <c r="E55" s="16">
        <v>0</v>
      </c>
      <c r="F55" s="25">
        <v>8</v>
      </c>
      <c r="G55" s="80">
        <v>4</v>
      </c>
      <c r="H55" s="27">
        <v>15.44</v>
      </c>
      <c r="I55" s="39">
        <v>0.23</v>
      </c>
      <c r="J55" s="27">
        <f t="shared" si="9"/>
        <v>18.991199999999999</v>
      </c>
      <c r="K55" s="41">
        <f t="shared" si="1"/>
        <v>0.35</v>
      </c>
      <c r="L55" s="83">
        <f t="shared" si="2"/>
        <v>10.039999999999999</v>
      </c>
      <c r="M55" s="84">
        <f t="shared" si="3"/>
        <v>40.159999999999997</v>
      </c>
      <c r="N55" s="12">
        <v>0</v>
      </c>
      <c r="O55" s="31">
        <f t="shared" si="11"/>
        <v>0</v>
      </c>
      <c r="P55" s="33">
        <f t="shared" si="5"/>
        <v>0</v>
      </c>
    </row>
    <row r="56" spans="2:16" x14ac:dyDescent="0.25">
      <c r="B56" s="21" t="s">
        <v>54</v>
      </c>
      <c r="C56" s="19">
        <v>5900168908116</v>
      </c>
      <c r="D56" s="25" t="s">
        <v>16</v>
      </c>
      <c r="E56" s="16">
        <v>0</v>
      </c>
      <c r="F56" s="25">
        <v>8</v>
      </c>
      <c r="G56" s="80">
        <v>3</v>
      </c>
      <c r="H56" s="27">
        <v>16.25</v>
      </c>
      <c r="I56" s="39">
        <v>0.23</v>
      </c>
      <c r="J56" s="27">
        <f t="shared" si="9"/>
        <v>19.987500000000001</v>
      </c>
      <c r="K56" s="41">
        <f t="shared" si="1"/>
        <v>0.35</v>
      </c>
      <c r="L56" s="83">
        <f t="shared" si="2"/>
        <v>10.56</v>
      </c>
      <c r="M56" s="84">
        <f t="shared" si="3"/>
        <v>31.68</v>
      </c>
      <c r="N56" s="12">
        <v>0</v>
      </c>
      <c r="O56" s="31">
        <f t="shared" si="11"/>
        <v>0</v>
      </c>
      <c r="P56" s="33">
        <f t="shared" si="5"/>
        <v>0</v>
      </c>
    </row>
    <row r="57" spans="2:16" x14ac:dyDescent="0.25">
      <c r="B57" s="21" t="s">
        <v>55</v>
      </c>
      <c r="C57" s="19">
        <v>5906874565674</v>
      </c>
      <c r="D57" s="25" t="s">
        <v>16</v>
      </c>
      <c r="E57" s="16">
        <v>0</v>
      </c>
      <c r="F57" s="25">
        <v>8</v>
      </c>
      <c r="G57" s="80"/>
      <c r="H57" s="27">
        <v>16.25</v>
      </c>
      <c r="I57" s="39">
        <v>0.23</v>
      </c>
      <c r="J57" s="27">
        <f t="shared" si="9"/>
        <v>19.987500000000001</v>
      </c>
      <c r="K57" s="41">
        <f t="shared" si="1"/>
        <v>0.35</v>
      </c>
      <c r="L57" s="83">
        <f t="shared" si="2"/>
        <v>10.56</v>
      </c>
      <c r="M57" s="84">
        <f t="shared" si="3"/>
        <v>0</v>
      </c>
      <c r="N57" s="12">
        <v>0</v>
      </c>
      <c r="O57" s="31">
        <f t="shared" si="11"/>
        <v>0</v>
      </c>
      <c r="P57" s="33">
        <f t="shared" si="5"/>
        <v>0</v>
      </c>
    </row>
    <row r="58" spans="2:16" x14ac:dyDescent="0.25">
      <c r="B58" s="21" t="s">
        <v>56</v>
      </c>
      <c r="C58" s="19">
        <v>5906874565872</v>
      </c>
      <c r="D58" s="25" t="s">
        <v>16</v>
      </c>
      <c r="E58" s="16">
        <v>0</v>
      </c>
      <c r="F58" s="25">
        <v>8</v>
      </c>
      <c r="G58" s="79"/>
      <c r="H58" s="27">
        <v>15.44</v>
      </c>
      <c r="I58" s="39">
        <v>0.23</v>
      </c>
      <c r="J58" s="27">
        <f t="shared" si="9"/>
        <v>18.991199999999999</v>
      </c>
      <c r="K58" s="41">
        <f t="shared" si="1"/>
        <v>0.35</v>
      </c>
      <c r="L58" s="83">
        <f t="shared" si="2"/>
        <v>10.039999999999999</v>
      </c>
      <c r="M58" s="84">
        <f t="shared" si="3"/>
        <v>0</v>
      </c>
      <c r="N58" s="12">
        <v>0</v>
      </c>
      <c r="O58" s="31">
        <f t="shared" si="11"/>
        <v>0</v>
      </c>
      <c r="P58" s="33">
        <f t="shared" si="5"/>
        <v>0</v>
      </c>
    </row>
    <row r="59" spans="2:16" x14ac:dyDescent="0.25">
      <c r="B59" s="21" t="s">
        <v>57</v>
      </c>
      <c r="C59" s="19">
        <v>5906874565889</v>
      </c>
      <c r="D59" s="25" t="s">
        <v>16</v>
      </c>
      <c r="E59" s="16">
        <v>0</v>
      </c>
      <c r="F59" s="25">
        <v>8</v>
      </c>
      <c r="G59" s="80">
        <v>3</v>
      </c>
      <c r="H59" s="27">
        <v>15.44</v>
      </c>
      <c r="I59" s="39">
        <v>0.23</v>
      </c>
      <c r="J59" s="27">
        <f t="shared" si="9"/>
        <v>18.991199999999999</v>
      </c>
      <c r="K59" s="41">
        <f t="shared" si="1"/>
        <v>0.35</v>
      </c>
      <c r="L59" s="83">
        <f t="shared" si="2"/>
        <v>10.039999999999999</v>
      </c>
      <c r="M59" s="84">
        <f t="shared" si="3"/>
        <v>30.12</v>
      </c>
      <c r="N59" s="12">
        <v>0</v>
      </c>
      <c r="O59" s="31">
        <f t="shared" si="11"/>
        <v>0</v>
      </c>
      <c r="P59" s="33">
        <f t="shared" si="5"/>
        <v>0</v>
      </c>
    </row>
    <row r="60" spans="2:16" ht="13.35" customHeight="1" x14ac:dyDescent="0.25">
      <c r="B60" s="21" t="s">
        <v>58</v>
      </c>
      <c r="C60" s="19">
        <v>5900168907263</v>
      </c>
      <c r="D60" s="25" t="s">
        <v>16</v>
      </c>
      <c r="E60" s="16">
        <v>0</v>
      </c>
      <c r="F60" s="25">
        <v>8</v>
      </c>
      <c r="G60" s="79">
        <v>3</v>
      </c>
      <c r="H60" s="27">
        <v>16.25</v>
      </c>
      <c r="I60" s="39">
        <v>0.23</v>
      </c>
      <c r="J60" s="27">
        <f t="shared" si="9"/>
        <v>19.987500000000001</v>
      </c>
      <c r="K60" s="41">
        <f t="shared" si="1"/>
        <v>0.35</v>
      </c>
      <c r="L60" s="83">
        <f t="shared" si="2"/>
        <v>10.56</v>
      </c>
      <c r="M60" s="84">
        <f t="shared" si="3"/>
        <v>31.68</v>
      </c>
      <c r="N60" s="12">
        <v>0</v>
      </c>
      <c r="O60" s="31">
        <f t="shared" si="11"/>
        <v>0</v>
      </c>
      <c r="P60" s="33">
        <f t="shared" si="5"/>
        <v>0</v>
      </c>
    </row>
    <row r="61" spans="2:16" x14ac:dyDescent="0.25">
      <c r="B61" s="21" t="s">
        <v>207</v>
      </c>
      <c r="C61" s="19">
        <v>5900168906846</v>
      </c>
      <c r="D61" s="25" t="s">
        <v>16</v>
      </c>
      <c r="E61" s="16">
        <v>0</v>
      </c>
      <c r="F61" s="25">
        <v>7</v>
      </c>
      <c r="G61" s="80"/>
      <c r="H61" s="27">
        <v>27.64</v>
      </c>
      <c r="I61" s="39">
        <v>0.23</v>
      </c>
      <c r="J61" s="27">
        <f t="shared" si="9"/>
        <v>33.997199999999999</v>
      </c>
      <c r="K61" s="41">
        <f t="shared" si="1"/>
        <v>0.35</v>
      </c>
      <c r="L61" s="83">
        <f t="shared" si="2"/>
        <v>17.97</v>
      </c>
      <c r="M61" s="84">
        <f t="shared" si="3"/>
        <v>0</v>
      </c>
      <c r="N61" s="12">
        <v>0</v>
      </c>
      <c r="O61" s="31">
        <f t="shared" si="11"/>
        <v>0</v>
      </c>
      <c r="P61" s="33">
        <f t="shared" si="5"/>
        <v>0</v>
      </c>
    </row>
    <row r="62" spans="2:16" x14ac:dyDescent="0.25">
      <c r="B62" s="21" t="s">
        <v>206</v>
      </c>
      <c r="C62" s="19">
        <v>5900168906884</v>
      </c>
      <c r="D62" s="25" t="s">
        <v>16</v>
      </c>
      <c r="E62" s="16">
        <v>0</v>
      </c>
      <c r="F62" s="25">
        <v>7</v>
      </c>
      <c r="G62" s="80"/>
      <c r="H62" s="27">
        <v>27.64</v>
      </c>
      <c r="I62" s="39">
        <v>0.23</v>
      </c>
      <c r="J62" s="27">
        <f t="shared" si="9"/>
        <v>33.997199999999999</v>
      </c>
      <c r="K62" s="41">
        <f t="shared" si="1"/>
        <v>0.35</v>
      </c>
      <c r="L62" s="83">
        <f t="shared" si="2"/>
        <v>17.97</v>
      </c>
      <c r="M62" s="84">
        <f t="shared" si="3"/>
        <v>0</v>
      </c>
      <c r="N62" s="12">
        <v>0</v>
      </c>
      <c r="O62" s="31">
        <f t="shared" si="11"/>
        <v>0</v>
      </c>
      <c r="P62" s="33">
        <f t="shared" si="5"/>
        <v>0</v>
      </c>
    </row>
    <row r="63" spans="2:16" x14ac:dyDescent="0.25">
      <c r="B63" s="21" t="s">
        <v>205</v>
      </c>
      <c r="C63" s="19">
        <v>5900168906860</v>
      </c>
      <c r="D63" s="25" t="s">
        <v>16</v>
      </c>
      <c r="E63" s="16">
        <v>0</v>
      </c>
      <c r="F63" s="25">
        <v>7</v>
      </c>
      <c r="G63" s="80"/>
      <c r="H63" s="27">
        <v>27.64</v>
      </c>
      <c r="I63" s="39">
        <v>0.23</v>
      </c>
      <c r="J63" s="27">
        <f t="shared" si="9"/>
        <v>33.997199999999999</v>
      </c>
      <c r="K63" s="41">
        <f t="shared" si="1"/>
        <v>0.35</v>
      </c>
      <c r="L63" s="83">
        <f t="shared" si="2"/>
        <v>17.97</v>
      </c>
      <c r="M63" s="84">
        <f t="shared" si="3"/>
        <v>0</v>
      </c>
      <c r="N63" s="12">
        <v>0</v>
      </c>
      <c r="O63" s="31">
        <f t="shared" si="11"/>
        <v>0</v>
      </c>
      <c r="P63" s="33">
        <f t="shared" si="5"/>
        <v>0</v>
      </c>
    </row>
    <row r="64" spans="2:16" x14ac:dyDescent="0.25">
      <c r="B64" s="21" t="s">
        <v>204</v>
      </c>
      <c r="C64" s="19">
        <v>5900168906907</v>
      </c>
      <c r="D64" s="25" t="s">
        <v>16</v>
      </c>
      <c r="E64" s="16">
        <v>0</v>
      </c>
      <c r="F64" s="25">
        <v>7</v>
      </c>
      <c r="G64" s="79"/>
      <c r="H64" s="27">
        <v>27.64</v>
      </c>
      <c r="I64" s="39">
        <v>0.23</v>
      </c>
      <c r="J64" s="27">
        <f t="shared" si="9"/>
        <v>33.997199999999999</v>
      </c>
      <c r="K64" s="41">
        <f t="shared" si="1"/>
        <v>0.35</v>
      </c>
      <c r="L64" s="83">
        <f t="shared" si="2"/>
        <v>17.97</v>
      </c>
      <c r="M64" s="84">
        <f t="shared" si="3"/>
        <v>0</v>
      </c>
      <c r="N64" s="12">
        <v>0</v>
      </c>
      <c r="O64" s="31">
        <f t="shared" si="11"/>
        <v>0</v>
      </c>
      <c r="P64" s="33">
        <f t="shared" si="5"/>
        <v>0</v>
      </c>
    </row>
    <row r="65" spans="2:16" x14ac:dyDescent="0.25">
      <c r="B65" s="21" t="s">
        <v>203</v>
      </c>
      <c r="C65" s="19">
        <v>5900168906921</v>
      </c>
      <c r="D65" s="25" t="s">
        <v>16</v>
      </c>
      <c r="E65" s="16">
        <v>0</v>
      </c>
      <c r="F65" s="25">
        <v>7</v>
      </c>
      <c r="G65" s="80"/>
      <c r="H65" s="27">
        <v>27.64</v>
      </c>
      <c r="I65" s="39">
        <v>0.23</v>
      </c>
      <c r="J65" s="27">
        <f t="shared" si="9"/>
        <v>33.997199999999999</v>
      </c>
      <c r="K65" s="41">
        <f t="shared" si="1"/>
        <v>0.35</v>
      </c>
      <c r="L65" s="83">
        <f t="shared" si="2"/>
        <v>17.97</v>
      </c>
      <c r="M65" s="84">
        <f t="shared" si="3"/>
        <v>0</v>
      </c>
      <c r="N65" s="12">
        <v>0</v>
      </c>
      <c r="O65" s="31">
        <f t="shared" si="11"/>
        <v>0</v>
      </c>
      <c r="P65" s="33">
        <f t="shared" si="5"/>
        <v>0</v>
      </c>
    </row>
    <row r="66" spans="2:16" x14ac:dyDescent="0.25">
      <c r="B66" s="21" t="s">
        <v>202</v>
      </c>
      <c r="C66" s="19">
        <v>5900168906945</v>
      </c>
      <c r="D66" s="25" t="s">
        <v>16</v>
      </c>
      <c r="E66" s="16">
        <v>0</v>
      </c>
      <c r="F66" s="25">
        <v>7</v>
      </c>
      <c r="G66" s="80"/>
      <c r="H66" s="27">
        <v>27.64</v>
      </c>
      <c r="I66" s="39">
        <v>0.23</v>
      </c>
      <c r="J66" s="27">
        <f t="shared" si="9"/>
        <v>33.997199999999999</v>
      </c>
      <c r="K66" s="41">
        <f t="shared" si="1"/>
        <v>0.35</v>
      </c>
      <c r="L66" s="83">
        <f t="shared" si="2"/>
        <v>17.97</v>
      </c>
      <c r="M66" s="84">
        <f t="shared" si="3"/>
        <v>0</v>
      </c>
      <c r="N66" s="12">
        <v>0</v>
      </c>
      <c r="O66" s="31">
        <f t="shared" si="11"/>
        <v>0</v>
      </c>
      <c r="P66" s="33">
        <f t="shared" si="5"/>
        <v>0</v>
      </c>
    </row>
    <row r="67" spans="2:16" x14ac:dyDescent="0.25">
      <c r="B67" s="92" t="s">
        <v>201</v>
      </c>
      <c r="C67" s="19">
        <v>5900168907836</v>
      </c>
      <c r="D67" s="25" t="s">
        <v>16</v>
      </c>
      <c r="E67" s="93"/>
      <c r="F67" s="40">
        <v>7</v>
      </c>
      <c r="G67" s="80"/>
      <c r="H67" s="29">
        <v>27.63</v>
      </c>
      <c r="I67" s="94">
        <v>0.23</v>
      </c>
      <c r="J67" s="29">
        <f t="shared" si="9"/>
        <v>33.984899999999996</v>
      </c>
      <c r="K67" s="41">
        <f t="shared" si="1"/>
        <v>0.35</v>
      </c>
      <c r="L67" s="83">
        <f t="shared" si="2"/>
        <v>17.96</v>
      </c>
      <c r="M67" s="84">
        <f t="shared" si="3"/>
        <v>0</v>
      </c>
      <c r="N67" s="12">
        <v>0</v>
      </c>
      <c r="O67" s="31">
        <f t="shared" si="11"/>
        <v>0</v>
      </c>
      <c r="P67" s="33">
        <f t="shared" si="5"/>
        <v>0</v>
      </c>
    </row>
    <row r="68" spans="2:16" x14ac:dyDescent="0.25">
      <c r="B68" s="23" t="s">
        <v>65</v>
      </c>
      <c r="C68" s="24"/>
      <c r="D68" s="24"/>
      <c r="E68" s="14"/>
      <c r="F68" s="14"/>
      <c r="G68" s="14"/>
      <c r="H68" s="24"/>
      <c r="I68" s="38"/>
      <c r="J68" s="24"/>
      <c r="K68" s="42"/>
      <c r="L68" s="78"/>
      <c r="M68" s="30"/>
      <c r="N68" s="15"/>
      <c r="O68" s="32"/>
      <c r="P68" s="33">
        <f t="shared" si="5"/>
        <v>0</v>
      </c>
    </row>
    <row r="69" spans="2:16" x14ac:dyDescent="0.25">
      <c r="B69" s="21" t="s">
        <v>66</v>
      </c>
      <c r="C69" s="19">
        <v>5900168902336</v>
      </c>
      <c r="D69" s="25" t="s">
        <v>16</v>
      </c>
      <c r="E69" s="16">
        <v>0</v>
      </c>
      <c r="F69" s="25">
        <v>8</v>
      </c>
      <c r="G69" s="80"/>
      <c r="H69" s="27">
        <v>28.45</v>
      </c>
      <c r="I69" s="39">
        <v>0.23</v>
      </c>
      <c r="J69" s="27">
        <f t="shared" si="9"/>
        <v>34.993499999999997</v>
      </c>
      <c r="K69" s="41">
        <f t="shared" si="1"/>
        <v>0.35</v>
      </c>
      <c r="L69" s="83">
        <f t="shared" si="2"/>
        <v>18.489999999999998</v>
      </c>
      <c r="M69" s="84">
        <f t="shared" si="3"/>
        <v>0</v>
      </c>
      <c r="N69" s="12">
        <v>0</v>
      </c>
      <c r="O69" s="31">
        <f t="shared" ref="O69:O75" si="12">IF(N69="0","",(M69*P69%))</f>
        <v>0</v>
      </c>
      <c r="P69" s="33">
        <f t="shared" si="5"/>
        <v>0</v>
      </c>
    </row>
    <row r="70" spans="2:16" x14ac:dyDescent="0.25">
      <c r="B70" s="21" t="s">
        <v>67</v>
      </c>
      <c r="C70" s="19">
        <v>5900168902619</v>
      </c>
      <c r="D70" s="25" t="s">
        <v>16</v>
      </c>
      <c r="E70" s="16">
        <v>0</v>
      </c>
      <c r="F70" s="25">
        <v>8</v>
      </c>
      <c r="G70" s="80"/>
      <c r="H70" s="27">
        <v>28.45</v>
      </c>
      <c r="I70" s="39">
        <v>0.23</v>
      </c>
      <c r="J70" s="27">
        <f t="shared" si="9"/>
        <v>34.993499999999997</v>
      </c>
      <c r="K70" s="41">
        <f t="shared" si="1"/>
        <v>0.35</v>
      </c>
      <c r="L70" s="83">
        <f t="shared" si="2"/>
        <v>18.489999999999998</v>
      </c>
      <c r="M70" s="84">
        <f t="shared" si="3"/>
        <v>0</v>
      </c>
      <c r="N70" s="12">
        <v>0</v>
      </c>
      <c r="O70" s="31">
        <f t="shared" si="12"/>
        <v>0</v>
      </c>
      <c r="P70" s="33">
        <f t="shared" si="5"/>
        <v>0</v>
      </c>
    </row>
    <row r="71" spans="2:16" x14ac:dyDescent="0.25">
      <c r="B71" s="21" t="s">
        <v>68</v>
      </c>
      <c r="C71" s="19">
        <v>5900168902343</v>
      </c>
      <c r="D71" s="25" t="s">
        <v>16</v>
      </c>
      <c r="E71" s="16">
        <v>0</v>
      </c>
      <c r="F71" s="25">
        <v>8</v>
      </c>
      <c r="G71" s="80"/>
      <c r="H71" s="27">
        <v>28.45</v>
      </c>
      <c r="I71" s="39">
        <v>0.23</v>
      </c>
      <c r="J71" s="27">
        <f t="shared" si="9"/>
        <v>34.993499999999997</v>
      </c>
      <c r="K71" s="41">
        <f t="shared" si="1"/>
        <v>0.35</v>
      </c>
      <c r="L71" s="83">
        <f t="shared" si="2"/>
        <v>18.489999999999998</v>
      </c>
      <c r="M71" s="84">
        <f t="shared" si="3"/>
        <v>0</v>
      </c>
      <c r="N71" s="12">
        <v>0</v>
      </c>
      <c r="O71" s="31">
        <f t="shared" si="12"/>
        <v>0</v>
      </c>
      <c r="P71" s="33">
        <f t="shared" si="5"/>
        <v>0</v>
      </c>
    </row>
    <row r="72" spans="2:16" x14ac:dyDescent="0.25">
      <c r="B72" s="21" t="s">
        <v>69</v>
      </c>
      <c r="C72" s="19">
        <v>5900168902329</v>
      </c>
      <c r="D72" s="25" t="s">
        <v>16</v>
      </c>
      <c r="E72" s="16">
        <v>0</v>
      </c>
      <c r="F72" s="25">
        <v>8</v>
      </c>
      <c r="G72" s="80"/>
      <c r="H72" s="27">
        <v>28.45</v>
      </c>
      <c r="I72" s="39">
        <v>0.23</v>
      </c>
      <c r="J72" s="27">
        <f t="shared" si="9"/>
        <v>34.993499999999997</v>
      </c>
      <c r="K72" s="41">
        <f t="shared" si="1"/>
        <v>0.35</v>
      </c>
      <c r="L72" s="83">
        <f t="shared" si="2"/>
        <v>18.489999999999998</v>
      </c>
      <c r="M72" s="84">
        <f t="shared" si="3"/>
        <v>0</v>
      </c>
      <c r="N72" s="12">
        <v>0</v>
      </c>
      <c r="O72" s="31">
        <f t="shared" si="12"/>
        <v>0</v>
      </c>
      <c r="P72" s="33">
        <f t="shared" si="5"/>
        <v>0</v>
      </c>
    </row>
    <row r="73" spans="2:16" x14ac:dyDescent="0.25">
      <c r="B73" s="21" t="s">
        <v>70</v>
      </c>
      <c r="C73" s="19">
        <v>5900168902350</v>
      </c>
      <c r="D73" s="25" t="s">
        <v>16</v>
      </c>
      <c r="E73" s="16">
        <v>0</v>
      </c>
      <c r="F73" s="25">
        <v>8</v>
      </c>
      <c r="G73" s="80">
        <v>4</v>
      </c>
      <c r="H73" s="27">
        <v>28.45</v>
      </c>
      <c r="I73" s="39">
        <v>0.23</v>
      </c>
      <c r="J73" s="27">
        <f t="shared" si="9"/>
        <v>34.993499999999997</v>
      </c>
      <c r="K73" s="41">
        <f t="shared" si="1"/>
        <v>0.35</v>
      </c>
      <c r="L73" s="83">
        <f t="shared" si="2"/>
        <v>18.489999999999998</v>
      </c>
      <c r="M73" s="84">
        <f t="shared" si="3"/>
        <v>73.959999999999994</v>
      </c>
      <c r="N73" s="12">
        <v>0</v>
      </c>
      <c r="O73" s="31">
        <f t="shared" si="12"/>
        <v>0</v>
      </c>
      <c r="P73" s="33">
        <f t="shared" si="5"/>
        <v>0</v>
      </c>
    </row>
    <row r="74" spans="2:16" x14ac:dyDescent="0.25">
      <c r="B74" s="21" t="s">
        <v>71</v>
      </c>
      <c r="C74" s="19">
        <v>5900168902374</v>
      </c>
      <c r="D74" s="25" t="s">
        <v>16</v>
      </c>
      <c r="E74" s="16">
        <v>0</v>
      </c>
      <c r="F74" s="25">
        <v>8</v>
      </c>
      <c r="G74" s="80"/>
      <c r="H74" s="27">
        <v>28.45</v>
      </c>
      <c r="I74" s="39">
        <v>0.23</v>
      </c>
      <c r="J74" s="27">
        <f t="shared" si="9"/>
        <v>34.993499999999997</v>
      </c>
      <c r="K74" s="41">
        <f t="shared" si="1"/>
        <v>0.35</v>
      </c>
      <c r="L74" s="83">
        <f t="shared" si="2"/>
        <v>18.489999999999998</v>
      </c>
      <c r="M74" s="84">
        <f t="shared" si="3"/>
        <v>0</v>
      </c>
      <c r="N74" s="12">
        <v>0</v>
      </c>
      <c r="O74" s="31">
        <f t="shared" si="12"/>
        <v>0</v>
      </c>
      <c r="P74" s="33">
        <f t="shared" si="5"/>
        <v>0</v>
      </c>
    </row>
    <row r="75" spans="2:16" x14ac:dyDescent="0.25">
      <c r="B75" s="21" t="s">
        <v>72</v>
      </c>
      <c r="C75" s="19">
        <v>5900168902367</v>
      </c>
      <c r="D75" s="25" t="s">
        <v>16</v>
      </c>
      <c r="E75" s="16">
        <v>0</v>
      </c>
      <c r="F75" s="25">
        <v>8</v>
      </c>
      <c r="G75" s="80"/>
      <c r="H75" s="27">
        <v>28.45</v>
      </c>
      <c r="I75" s="39">
        <v>0.23</v>
      </c>
      <c r="J75" s="27">
        <f t="shared" si="9"/>
        <v>34.993499999999997</v>
      </c>
      <c r="K75" s="41">
        <f t="shared" si="1"/>
        <v>0.35</v>
      </c>
      <c r="L75" s="83">
        <f t="shared" si="2"/>
        <v>18.489999999999998</v>
      </c>
      <c r="M75" s="84">
        <f t="shared" si="3"/>
        <v>0</v>
      </c>
      <c r="N75" s="12">
        <v>0</v>
      </c>
      <c r="O75" s="31">
        <f t="shared" si="12"/>
        <v>0</v>
      </c>
      <c r="P75" s="33">
        <f t="shared" si="5"/>
        <v>0</v>
      </c>
    </row>
    <row r="76" spans="2:16" x14ac:dyDescent="0.25">
      <c r="B76" s="23" t="s">
        <v>79</v>
      </c>
      <c r="C76" s="24"/>
      <c r="D76" s="24"/>
      <c r="E76" s="14"/>
      <c r="F76" s="14"/>
      <c r="G76" s="14"/>
      <c r="H76" s="24"/>
      <c r="I76" s="38"/>
      <c r="J76" s="24"/>
      <c r="K76" s="42"/>
      <c r="L76" s="78"/>
      <c r="M76" s="30"/>
      <c r="N76" s="15"/>
      <c r="O76" s="32"/>
      <c r="P76" s="33">
        <f t="shared" si="5"/>
        <v>0</v>
      </c>
    </row>
    <row r="77" spans="2:16" x14ac:dyDescent="0.25">
      <c r="B77" s="21" t="s">
        <v>73</v>
      </c>
      <c r="C77" s="19">
        <v>5900168900011</v>
      </c>
      <c r="D77" s="25" t="s">
        <v>16</v>
      </c>
      <c r="E77" s="16">
        <v>0</v>
      </c>
      <c r="F77" s="25">
        <v>8</v>
      </c>
      <c r="G77" s="79">
        <v>2</v>
      </c>
      <c r="H77" s="27">
        <v>16.25</v>
      </c>
      <c r="I77" s="39">
        <v>0.23</v>
      </c>
      <c r="J77" s="27">
        <f t="shared" si="9"/>
        <v>19.987500000000001</v>
      </c>
      <c r="K77" s="41">
        <f t="shared" si="1"/>
        <v>0.35</v>
      </c>
      <c r="L77" s="83">
        <f t="shared" si="2"/>
        <v>10.56</v>
      </c>
      <c r="M77" s="84">
        <f t="shared" si="3"/>
        <v>21.12</v>
      </c>
      <c r="N77" s="12">
        <v>0</v>
      </c>
      <c r="O77" s="31">
        <f t="shared" ref="O77:O85" si="13">IF(N77="0","",(M77*P77%))</f>
        <v>0</v>
      </c>
      <c r="P77" s="33">
        <f t="shared" si="5"/>
        <v>0</v>
      </c>
    </row>
    <row r="78" spans="2:16" x14ac:dyDescent="0.25">
      <c r="B78" s="21" t="s">
        <v>74</v>
      </c>
      <c r="C78" s="19">
        <v>5900168900028</v>
      </c>
      <c r="D78" s="25" t="s">
        <v>16</v>
      </c>
      <c r="E78" s="16">
        <v>0</v>
      </c>
      <c r="F78" s="25">
        <v>8</v>
      </c>
      <c r="G78" s="79">
        <v>2</v>
      </c>
      <c r="H78" s="27">
        <v>16.25</v>
      </c>
      <c r="I78" s="39">
        <v>0.23</v>
      </c>
      <c r="J78" s="27">
        <f t="shared" si="9"/>
        <v>19.987500000000001</v>
      </c>
      <c r="K78" s="41">
        <f t="shared" si="1"/>
        <v>0.35</v>
      </c>
      <c r="L78" s="83">
        <f t="shared" si="2"/>
        <v>10.56</v>
      </c>
      <c r="M78" s="84">
        <f t="shared" si="3"/>
        <v>21.12</v>
      </c>
      <c r="N78" s="12">
        <v>0</v>
      </c>
      <c r="O78" s="31">
        <f t="shared" si="13"/>
        <v>0</v>
      </c>
      <c r="P78" s="33">
        <f t="shared" si="5"/>
        <v>0</v>
      </c>
    </row>
    <row r="79" spans="2:16" x14ac:dyDescent="0.25">
      <c r="B79" s="21" t="s">
        <v>75</v>
      </c>
      <c r="C79" s="19">
        <v>5900168900004</v>
      </c>
      <c r="D79" s="25" t="s">
        <v>16</v>
      </c>
      <c r="E79" s="16">
        <v>0</v>
      </c>
      <c r="F79" s="25">
        <v>8</v>
      </c>
      <c r="G79" s="79">
        <v>3</v>
      </c>
      <c r="H79" s="27">
        <v>16.25</v>
      </c>
      <c r="I79" s="39">
        <v>0.23</v>
      </c>
      <c r="J79" s="27">
        <f t="shared" si="9"/>
        <v>19.987500000000001</v>
      </c>
      <c r="K79" s="41">
        <f t="shared" si="1"/>
        <v>0.35</v>
      </c>
      <c r="L79" s="83">
        <f t="shared" si="2"/>
        <v>10.56</v>
      </c>
      <c r="M79" s="84">
        <f t="shared" si="3"/>
        <v>31.68</v>
      </c>
      <c r="N79" s="12">
        <v>0</v>
      </c>
      <c r="O79" s="31">
        <f t="shared" si="13"/>
        <v>0</v>
      </c>
      <c r="P79" s="33">
        <f t="shared" si="5"/>
        <v>0</v>
      </c>
    </row>
    <row r="80" spans="2:16" x14ac:dyDescent="0.25">
      <c r="B80" s="21" t="s">
        <v>76</v>
      </c>
      <c r="C80" s="19">
        <v>5900168900370</v>
      </c>
      <c r="D80" s="25" t="s">
        <v>16</v>
      </c>
      <c r="E80" s="16">
        <v>0</v>
      </c>
      <c r="F80" s="25">
        <v>8</v>
      </c>
      <c r="G80" s="80">
        <v>2</v>
      </c>
      <c r="H80" s="27">
        <v>16.25</v>
      </c>
      <c r="I80" s="39">
        <v>0.23</v>
      </c>
      <c r="J80" s="27">
        <f t="shared" si="9"/>
        <v>19.987500000000001</v>
      </c>
      <c r="K80" s="41">
        <f t="shared" si="1"/>
        <v>0.35</v>
      </c>
      <c r="L80" s="83">
        <f t="shared" si="2"/>
        <v>10.56</v>
      </c>
      <c r="M80" s="84">
        <f t="shared" si="3"/>
        <v>21.12</v>
      </c>
      <c r="N80" s="12">
        <v>0</v>
      </c>
      <c r="O80" s="31">
        <f t="shared" si="13"/>
        <v>0</v>
      </c>
      <c r="P80" s="33">
        <f t="shared" si="5"/>
        <v>0</v>
      </c>
    </row>
    <row r="81" spans="2:16" x14ac:dyDescent="0.25">
      <c r="B81" s="21" t="s">
        <v>77</v>
      </c>
      <c r="C81" s="19">
        <v>5900168900387</v>
      </c>
      <c r="D81" s="25" t="s">
        <v>16</v>
      </c>
      <c r="E81" s="16">
        <v>0</v>
      </c>
      <c r="F81" s="25">
        <v>8</v>
      </c>
      <c r="G81" s="79">
        <v>3</v>
      </c>
      <c r="H81" s="27">
        <v>16.25</v>
      </c>
      <c r="I81" s="39">
        <v>0.23</v>
      </c>
      <c r="J81" s="27">
        <f t="shared" si="9"/>
        <v>19.987500000000001</v>
      </c>
      <c r="K81" s="41">
        <f t="shared" si="1"/>
        <v>0.35</v>
      </c>
      <c r="L81" s="83">
        <f t="shared" si="2"/>
        <v>10.56</v>
      </c>
      <c r="M81" s="84">
        <f t="shared" si="3"/>
        <v>31.68</v>
      </c>
      <c r="N81" s="12">
        <v>0</v>
      </c>
      <c r="O81" s="31">
        <f t="shared" si="13"/>
        <v>0</v>
      </c>
      <c r="P81" s="33">
        <f t="shared" si="5"/>
        <v>0</v>
      </c>
    </row>
    <row r="82" spans="2:16" x14ac:dyDescent="0.25">
      <c r="B82" s="92" t="s">
        <v>78</v>
      </c>
      <c r="C82" s="19">
        <v>5900168900363</v>
      </c>
      <c r="D82" s="122" t="s">
        <v>16</v>
      </c>
      <c r="E82" s="123">
        <v>0</v>
      </c>
      <c r="F82" s="25">
        <v>8</v>
      </c>
      <c r="G82" s="79">
        <v>3</v>
      </c>
      <c r="H82" s="27">
        <v>16.25</v>
      </c>
      <c r="I82" s="41">
        <v>0.23</v>
      </c>
      <c r="J82" s="27">
        <f t="shared" si="9"/>
        <v>19.987500000000001</v>
      </c>
      <c r="K82" s="41">
        <f t="shared" si="1"/>
        <v>0.35</v>
      </c>
      <c r="L82" s="84">
        <f t="shared" si="2"/>
        <v>10.56</v>
      </c>
      <c r="M82" s="84">
        <f t="shared" si="3"/>
        <v>31.68</v>
      </c>
      <c r="N82" s="12">
        <v>0</v>
      </c>
      <c r="O82" s="31">
        <f t="shared" si="13"/>
        <v>0</v>
      </c>
      <c r="P82" s="33">
        <f t="shared" si="5"/>
        <v>0</v>
      </c>
    </row>
    <row r="83" spans="2:16" x14ac:dyDescent="0.25">
      <c r="B83" s="92" t="s">
        <v>171</v>
      </c>
      <c r="C83" s="19">
        <v>5900168901704</v>
      </c>
      <c r="D83" s="122" t="s">
        <v>16</v>
      </c>
      <c r="E83" s="93"/>
      <c r="F83" s="25">
        <v>5</v>
      </c>
      <c r="G83" s="80">
        <v>1</v>
      </c>
      <c r="H83" s="27">
        <v>32.51</v>
      </c>
      <c r="I83" s="41">
        <v>0.23</v>
      </c>
      <c r="J83" s="27">
        <f t="shared" si="9"/>
        <v>39.987299999999998</v>
      </c>
      <c r="K83" s="41">
        <f t="shared" si="1"/>
        <v>0.35</v>
      </c>
      <c r="L83" s="84">
        <f t="shared" si="2"/>
        <v>21.13</v>
      </c>
      <c r="M83" s="84">
        <f t="shared" si="3"/>
        <v>21.13</v>
      </c>
      <c r="N83" s="12">
        <v>0</v>
      </c>
      <c r="O83" s="31">
        <f t="shared" si="13"/>
        <v>0</v>
      </c>
      <c r="P83" s="33">
        <f t="shared" si="5"/>
        <v>0</v>
      </c>
    </row>
    <row r="84" spans="2:16" x14ac:dyDescent="0.25">
      <c r="B84" s="92" t="s">
        <v>172</v>
      </c>
      <c r="C84" s="19">
        <v>5900168901711</v>
      </c>
      <c r="D84" s="122" t="s">
        <v>16</v>
      </c>
      <c r="E84" s="93"/>
      <c r="F84" s="25">
        <v>5</v>
      </c>
      <c r="G84" s="80"/>
      <c r="H84" s="27">
        <v>32.51</v>
      </c>
      <c r="I84" s="41">
        <v>0.23</v>
      </c>
      <c r="J84" s="27">
        <f t="shared" si="9"/>
        <v>39.987299999999998</v>
      </c>
      <c r="K84" s="41">
        <f t="shared" si="1"/>
        <v>0.35</v>
      </c>
      <c r="L84" s="84">
        <f t="shared" si="2"/>
        <v>21.13</v>
      </c>
      <c r="M84" s="84">
        <f t="shared" si="3"/>
        <v>0</v>
      </c>
      <c r="N84" s="12">
        <v>0</v>
      </c>
      <c r="O84" s="31">
        <f t="shared" si="13"/>
        <v>0</v>
      </c>
      <c r="P84" s="33">
        <f t="shared" si="5"/>
        <v>0</v>
      </c>
    </row>
    <row r="85" spans="2:16" x14ac:dyDescent="0.25">
      <c r="B85" s="92" t="s">
        <v>173</v>
      </c>
      <c r="C85" s="19">
        <v>5900168901698</v>
      </c>
      <c r="D85" s="122" t="s">
        <v>16</v>
      </c>
      <c r="E85" s="93"/>
      <c r="F85" s="25">
        <v>5</v>
      </c>
      <c r="G85" s="80">
        <v>1</v>
      </c>
      <c r="H85" s="27">
        <v>32.51</v>
      </c>
      <c r="I85" s="41">
        <v>0.23</v>
      </c>
      <c r="J85" s="27">
        <f t="shared" si="9"/>
        <v>39.987299999999998</v>
      </c>
      <c r="K85" s="41">
        <f t="shared" si="1"/>
        <v>0.35</v>
      </c>
      <c r="L85" s="84">
        <f t="shared" si="2"/>
        <v>21.13</v>
      </c>
      <c r="M85" s="84">
        <f t="shared" si="3"/>
        <v>21.13</v>
      </c>
      <c r="N85" s="12">
        <v>0</v>
      </c>
      <c r="O85" s="31">
        <f t="shared" si="13"/>
        <v>0</v>
      </c>
      <c r="P85" s="33">
        <f t="shared" si="5"/>
        <v>0</v>
      </c>
    </row>
    <row r="86" spans="2:16" x14ac:dyDescent="0.25">
      <c r="B86" s="23" t="s">
        <v>80</v>
      </c>
      <c r="C86" s="24"/>
      <c r="D86" s="24"/>
      <c r="E86" s="14"/>
      <c r="F86" s="14"/>
      <c r="G86" s="14"/>
      <c r="H86" s="24"/>
      <c r="I86" s="38"/>
      <c r="J86" s="24"/>
      <c r="K86" s="42"/>
      <c r="L86" s="78"/>
      <c r="M86" s="30"/>
      <c r="N86" s="15"/>
      <c r="O86" s="32"/>
      <c r="P86" s="33">
        <f t="shared" si="5"/>
        <v>0</v>
      </c>
    </row>
    <row r="87" spans="2:16" x14ac:dyDescent="0.25">
      <c r="B87" s="21" t="s">
        <v>81</v>
      </c>
      <c r="C87" s="19">
        <v>5900168900202</v>
      </c>
      <c r="D87" s="25" t="s">
        <v>16</v>
      </c>
      <c r="E87" s="16">
        <v>0</v>
      </c>
      <c r="F87" s="25">
        <v>8</v>
      </c>
      <c r="G87" s="80">
        <v>1</v>
      </c>
      <c r="H87" s="27">
        <v>24.38</v>
      </c>
      <c r="I87" s="39">
        <v>0.23</v>
      </c>
      <c r="J87" s="27">
        <f t="shared" si="9"/>
        <v>29.987399999999997</v>
      </c>
      <c r="K87" s="41">
        <f t="shared" si="1"/>
        <v>0.35</v>
      </c>
      <c r="L87" s="83">
        <f t="shared" si="2"/>
        <v>15.85</v>
      </c>
      <c r="M87" s="84">
        <f t="shared" si="3"/>
        <v>15.85</v>
      </c>
      <c r="N87" s="12">
        <v>0</v>
      </c>
      <c r="O87" s="31">
        <f t="shared" ref="O87:O94" si="14">IF(N87="0","",(M87*P87%))</f>
        <v>0</v>
      </c>
      <c r="P87" s="33">
        <f t="shared" si="5"/>
        <v>0</v>
      </c>
    </row>
    <row r="88" spans="2:16" x14ac:dyDescent="0.25">
      <c r="B88" s="21" t="s">
        <v>82</v>
      </c>
      <c r="C88" s="19">
        <v>5900168900219</v>
      </c>
      <c r="D88" s="25" t="s">
        <v>16</v>
      </c>
      <c r="E88" s="16">
        <v>0</v>
      </c>
      <c r="F88" s="25">
        <v>8</v>
      </c>
      <c r="G88" s="80">
        <v>4</v>
      </c>
      <c r="H88" s="27">
        <v>24.38</v>
      </c>
      <c r="I88" s="39">
        <v>0.23</v>
      </c>
      <c r="J88" s="27">
        <f t="shared" si="9"/>
        <v>29.987399999999997</v>
      </c>
      <c r="K88" s="41">
        <f t="shared" ref="K88:K157" si="15">$K$9</f>
        <v>0.35</v>
      </c>
      <c r="L88" s="83">
        <f t="shared" ref="L88:L155" si="16">ROUND(H88-(H88*K88),2)</f>
        <v>15.85</v>
      </c>
      <c r="M88" s="84">
        <f t="shared" ref="M88:M154" si="17">ROUND(L88*G88,2)</f>
        <v>63.4</v>
      </c>
      <c r="N88" s="12">
        <v>0</v>
      </c>
      <c r="O88" s="31">
        <f t="shared" si="14"/>
        <v>0</v>
      </c>
      <c r="P88" s="33">
        <f t="shared" ref="P88:P152" si="18">-N88</f>
        <v>0</v>
      </c>
    </row>
    <row r="89" spans="2:16" x14ac:dyDescent="0.25">
      <c r="B89" s="21" t="s">
        <v>83</v>
      </c>
      <c r="C89" s="19">
        <v>5900168900196</v>
      </c>
      <c r="D89" s="25" t="s">
        <v>16</v>
      </c>
      <c r="E89" s="16">
        <v>0</v>
      </c>
      <c r="F89" s="25">
        <v>8</v>
      </c>
      <c r="G89" s="80"/>
      <c r="H89" s="27">
        <v>24.38</v>
      </c>
      <c r="I89" s="39">
        <v>0.23</v>
      </c>
      <c r="J89" s="27">
        <f t="shared" si="9"/>
        <v>29.987399999999997</v>
      </c>
      <c r="K89" s="41">
        <f t="shared" si="15"/>
        <v>0.35</v>
      </c>
      <c r="L89" s="83">
        <f t="shared" si="16"/>
        <v>15.85</v>
      </c>
      <c r="M89" s="84">
        <f t="shared" si="17"/>
        <v>0</v>
      </c>
      <c r="N89" s="12">
        <v>0</v>
      </c>
      <c r="O89" s="31">
        <f t="shared" si="14"/>
        <v>0</v>
      </c>
      <c r="P89" s="33">
        <f t="shared" si="18"/>
        <v>0</v>
      </c>
    </row>
    <row r="90" spans="2:16" x14ac:dyDescent="0.25">
      <c r="B90" s="21" t="s">
        <v>84</v>
      </c>
      <c r="C90" s="19">
        <v>5900168900707</v>
      </c>
      <c r="D90" s="25" t="s">
        <v>16</v>
      </c>
      <c r="E90" s="16">
        <v>0</v>
      </c>
      <c r="F90" s="25">
        <v>8</v>
      </c>
      <c r="G90" s="80"/>
      <c r="H90" s="27">
        <v>24.38</v>
      </c>
      <c r="I90" s="39">
        <v>0.23</v>
      </c>
      <c r="J90" s="27">
        <f t="shared" si="9"/>
        <v>29.987399999999997</v>
      </c>
      <c r="K90" s="41">
        <f t="shared" si="15"/>
        <v>0.35</v>
      </c>
      <c r="L90" s="83">
        <f t="shared" si="16"/>
        <v>15.85</v>
      </c>
      <c r="M90" s="84">
        <f t="shared" si="17"/>
        <v>0</v>
      </c>
      <c r="N90" s="12">
        <v>0</v>
      </c>
      <c r="O90" s="31">
        <f t="shared" si="14"/>
        <v>0</v>
      </c>
      <c r="P90" s="33">
        <f t="shared" si="18"/>
        <v>0</v>
      </c>
    </row>
    <row r="91" spans="2:16" x14ac:dyDescent="0.25">
      <c r="B91" s="21" t="s">
        <v>85</v>
      </c>
      <c r="C91" s="19">
        <v>5900168907287</v>
      </c>
      <c r="D91" s="25" t="s">
        <v>16</v>
      </c>
      <c r="E91" s="16">
        <v>0</v>
      </c>
      <c r="F91" s="25">
        <v>8</v>
      </c>
      <c r="G91" s="79"/>
      <c r="H91" s="27">
        <v>24.38</v>
      </c>
      <c r="I91" s="39">
        <v>0.23</v>
      </c>
      <c r="J91" s="27">
        <f t="shared" si="9"/>
        <v>29.987399999999997</v>
      </c>
      <c r="K91" s="41">
        <f t="shared" si="15"/>
        <v>0.35</v>
      </c>
      <c r="L91" s="83">
        <f t="shared" si="16"/>
        <v>15.85</v>
      </c>
      <c r="M91" s="84">
        <f t="shared" si="17"/>
        <v>0</v>
      </c>
      <c r="N91" s="12">
        <v>0</v>
      </c>
      <c r="O91" s="31">
        <f t="shared" si="14"/>
        <v>0</v>
      </c>
      <c r="P91" s="33">
        <f t="shared" si="18"/>
        <v>0</v>
      </c>
    </row>
    <row r="92" spans="2:16" x14ac:dyDescent="0.25">
      <c r="B92" s="21" t="s">
        <v>86</v>
      </c>
      <c r="C92" s="19">
        <v>5905279370470</v>
      </c>
      <c r="D92" s="25" t="s">
        <v>16</v>
      </c>
      <c r="E92" s="16">
        <v>0</v>
      </c>
      <c r="F92" s="25">
        <v>10</v>
      </c>
      <c r="G92" s="79"/>
      <c r="H92" s="27">
        <v>24.38</v>
      </c>
      <c r="I92" s="39">
        <v>0.23</v>
      </c>
      <c r="J92" s="27">
        <f t="shared" si="9"/>
        <v>29.987399999999997</v>
      </c>
      <c r="K92" s="41">
        <f t="shared" si="15"/>
        <v>0.35</v>
      </c>
      <c r="L92" s="83">
        <f t="shared" si="16"/>
        <v>15.85</v>
      </c>
      <c r="M92" s="84">
        <f t="shared" si="17"/>
        <v>0</v>
      </c>
      <c r="N92" s="12">
        <v>0</v>
      </c>
      <c r="O92" s="31">
        <f t="shared" si="14"/>
        <v>0</v>
      </c>
      <c r="P92" s="33">
        <f t="shared" si="18"/>
        <v>0</v>
      </c>
    </row>
    <row r="93" spans="2:16" x14ac:dyDescent="0.25">
      <c r="B93" s="21" t="s">
        <v>87</v>
      </c>
      <c r="C93" s="19">
        <v>5905279370494</v>
      </c>
      <c r="D93" s="25" t="s">
        <v>16</v>
      </c>
      <c r="E93" s="16">
        <v>0</v>
      </c>
      <c r="F93" s="25">
        <v>10</v>
      </c>
      <c r="G93" s="80">
        <v>2</v>
      </c>
      <c r="H93" s="27">
        <v>24.38</v>
      </c>
      <c r="I93" s="39">
        <v>0.23</v>
      </c>
      <c r="J93" s="27">
        <f t="shared" si="9"/>
        <v>29.987399999999997</v>
      </c>
      <c r="K93" s="41">
        <f t="shared" si="15"/>
        <v>0.35</v>
      </c>
      <c r="L93" s="83">
        <f t="shared" si="16"/>
        <v>15.85</v>
      </c>
      <c r="M93" s="84">
        <f t="shared" si="17"/>
        <v>31.7</v>
      </c>
      <c r="N93" s="12">
        <v>0</v>
      </c>
      <c r="O93" s="31">
        <f t="shared" si="14"/>
        <v>0</v>
      </c>
      <c r="P93" s="33">
        <f t="shared" si="18"/>
        <v>0</v>
      </c>
    </row>
    <row r="94" spans="2:16" x14ac:dyDescent="0.25">
      <c r="B94" s="21" t="s">
        <v>88</v>
      </c>
      <c r="C94" s="19">
        <v>5900168902589</v>
      </c>
      <c r="D94" s="25" t="s">
        <v>16</v>
      </c>
      <c r="E94" s="16">
        <v>0</v>
      </c>
      <c r="F94" s="25">
        <v>10</v>
      </c>
      <c r="G94" s="80"/>
      <c r="H94" s="27">
        <v>16.25</v>
      </c>
      <c r="I94" s="39">
        <v>0.23</v>
      </c>
      <c r="J94" s="27">
        <f t="shared" si="9"/>
        <v>19.987500000000001</v>
      </c>
      <c r="K94" s="41">
        <f t="shared" si="15"/>
        <v>0.35</v>
      </c>
      <c r="L94" s="83">
        <f t="shared" si="16"/>
        <v>10.56</v>
      </c>
      <c r="M94" s="84">
        <f t="shared" si="17"/>
        <v>0</v>
      </c>
      <c r="N94" s="12">
        <v>0</v>
      </c>
      <c r="O94" s="31">
        <f t="shared" si="14"/>
        <v>0</v>
      </c>
      <c r="P94" s="33">
        <f t="shared" si="18"/>
        <v>0</v>
      </c>
    </row>
    <row r="95" spans="2:16" x14ac:dyDescent="0.25">
      <c r="B95" s="23" t="s">
        <v>89</v>
      </c>
      <c r="C95" s="24"/>
      <c r="D95" s="24"/>
      <c r="E95" s="14"/>
      <c r="F95" s="14"/>
      <c r="G95" s="14"/>
      <c r="H95" s="24"/>
      <c r="I95" s="38"/>
      <c r="J95" s="24"/>
      <c r="K95" s="42"/>
      <c r="L95" s="78"/>
      <c r="M95" s="30"/>
      <c r="N95" s="15"/>
      <c r="O95" s="32"/>
      <c r="P95" s="33">
        <f t="shared" si="18"/>
        <v>0</v>
      </c>
    </row>
    <row r="96" spans="2:16" x14ac:dyDescent="0.25">
      <c r="B96" s="21" t="s">
        <v>90</v>
      </c>
      <c r="C96" s="19">
        <v>5900168902107</v>
      </c>
      <c r="D96" s="25" t="s">
        <v>16</v>
      </c>
      <c r="E96" s="16">
        <v>0</v>
      </c>
      <c r="F96" s="25">
        <v>40</v>
      </c>
      <c r="G96" s="80"/>
      <c r="H96" s="27">
        <v>4.0599999999999996</v>
      </c>
      <c r="I96" s="39">
        <v>0.23</v>
      </c>
      <c r="J96" s="27">
        <f>H96*1.23</f>
        <v>4.9937999999999994</v>
      </c>
      <c r="K96" s="41">
        <f t="shared" si="15"/>
        <v>0.35</v>
      </c>
      <c r="L96" s="83">
        <f t="shared" si="16"/>
        <v>2.64</v>
      </c>
      <c r="M96" s="84">
        <f t="shared" si="17"/>
        <v>0</v>
      </c>
      <c r="N96" s="12">
        <v>0</v>
      </c>
      <c r="O96" s="31">
        <f t="shared" ref="O96:O101" si="19">IF(N96="0","",(M96*P96%))</f>
        <v>0</v>
      </c>
      <c r="P96" s="33">
        <f t="shared" si="18"/>
        <v>0</v>
      </c>
    </row>
    <row r="97" spans="2:16" x14ac:dyDescent="0.25">
      <c r="B97" s="21" t="s">
        <v>91</v>
      </c>
      <c r="C97" s="19">
        <v>5900168902060</v>
      </c>
      <c r="D97" s="25" t="s">
        <v>16</v>
      </c>
      <c r="E97" s="16">
        <v>0</v>
      </c>
      <c r="F97" s="25">
        <v>40</v>
      </c>
      <c r="G97" s="80"/>
      <c r="H97" s="27">
        <v>4.0599999999999996</v>
      </c>
      <c r="I97" s="39">
        <v>0.23</v>
      </c>
      <c r="J97" s="27">
        <f t="shared" ref="J97:J159" si="20">H97*1.23</f>
        <v>4.9937999999999994</v>
      </c>
      <c r="K97" s="41">
        <f t="shared" si="15"/>
        <v>0.35</v>
      </c>
      <c r="L97" s="83">
        <f t="shared" si="16"/>
        <v>2.64</v>
      </c>
      <c r="M97" s="84">
        <f t="shared" si="17"/>
        <v>0</v>
      </c>
      <c r="N97" s="12">
        <v>0</v>
      </c>
      <c r="O97" s="31">
        <f t="shared" si="19"/>
        <v>0</v>
      </c>
      <c r="P97" s="33">
        <f t="shared" si="18"/>
        <v>0</v>
      </c>
    </row>
    <row r="98" spans="2:16" x14ac:dyDescent="0.25">
      <c r="B98" s="21" t="s">
        <v>92</v>
      </c>
      <c r="C98" s="19">
        <v>5900168902077</v>
      </c>
      <c r="D98" s="25" t="s">
        <v>16</v>
      </c>
      <c r="E98" s="16">
        <v>0</v>
      </c>
      <c r="F98" s="25">
        <v>40</v>
      </c>
      <c r="G98" s="80"/>
      <c r="H98" s="27">
        <v>4.0599999999999996</v>
      </c>
      <c r="I98" s="39">
        <v>0.23</v>
      </c>
      <c r="J98" s="27">
        <f t="shared" si="20"/>
        <v>4.9937999999999994</v>
      </c>
      <c r="K98" s="41">
        <f t="shared" si="15"/>
        <v>0.35</v>
      </c>
      <c r="L98" s="83">
        <f t="shared" si="16"/>
        <v>2.64</v>
      </c>
      <c r="M98" s="84">
        <f t="shared" si="17"/>
        <v>0</v>
      </c>
      <c r="N98" s="12">
        <v>0</v>
      </c>
      <c r="O98" s="31">
        <f t="shared" si="19"/>
        <v>0</v>
      </c>
      <c r="P98" s="33">
        <f t="shared" si="18"/>
        <v>0</v>
      </c>
    </row>
    <row r="99" spans="2:16" x14ac:dyDescent="0.25">
      <c r="B99" s="21" t="s">
        <v>93</v>
      </c>
      <c r="C99" s="19">
        <v>5900168902091</v>
      </c>
      <c r="D99" s="25" t="s">
        <v>16</v>
      </c>
      <c r="E99" s="16">
        <v>0</v>
      </c>
      <c r="F99" s="25">
        <v>40</v>
      </c>
      <c r="G99" s="80"/>
      <c r="H99" s="27">
        <v>4.0599999999999996</v>
      </c>
      <c r="I99" s="39">
        <v>0.23</v>
      </c>
      <c r="J99" s="27">
        <f t="shared" si="20"/>
        <v>4.9937999999999994</v>
      </c>
      <c r="K99" s="41">
        <f t="shared" si="15"/>
        <v>0.35</v>
      </c>
      <c r="L99" s="83">
        <f t="shared" si="16"/>
        <v>2.64</v>
      </c>
      <c r="M99" s="84">
        <f t="shared" si="17"/>
        <v>0</v>
      </c>
      <c r="N99" s="12">
        <v>0</v>
      </c>
      <c r="O99" s="31">
        <f t="shared" si="19"/>
        <v>0</v>
      </c>
      <c r="P99" s="33">
        <f t="shared" si="18"/>
        <v>0</v>
      </c>
    </row>
    <row r="100" spans="2:16" x14ac:dyDescent="0.25">
      <c r="B100" s="21" t="s">
        <v>94</v>
      </c>
      <c r="C100" s="19">
        <v>5900168902084</v>
      </c>
      <c r="D100" s="25" t="s">
        <v>16</v>
      </c>
      <c r="E100" s="16">
        <v>0</v>
      </c>
      <c r="F100" s="25">
        <v>40</v>
      </c>
      <c r="G100" s="80"/>
      <c r="H100" s="27">
        <v>4.0599999999999996</v>
      </c>
      <c r="I100" s="39">
        <v>0.23</v>
      </c>
      <c r="J100" s="27">
        <f t="shared" si="20"/>
        <v>4.9937999999999994</v>
      </c>
      <c r="K100" s="41">
        <f t="shared" si="15"/>
        <v>0.35</v>
      </c>
      <c r="L100" s="83">
        <f t="shared" si="16"/>
        <v>2.64</v>
      </c>
      <c r="M100" s="84">
        <f t="shared" si="17"/>
        <v>0</v>
      </c>
      <c r="N100" s="12">
        <v>0</v>
      </c>
      <c r="O100" s="31">
        <f t="shared" si="19"/>
        <v>0</v>
      </c>
      <c r="P100" s="33">
        <f t="shared" si="18"/>
        <v>0</v>
      </c>
    </row>
    <row r="101" spans="2:16" x14ac:dyDescent="0.25">
      <c r="B101" s="21" t="s">
        <v>95</v>
      </c>
      <c r="C101" s="19">
        <v>5900168902169</v>
      </c>
      <c r="D101" s="25" t="s">
        <v>16</v>
      </c>
      <c r="E101" s="16">
        <v>0</v>
      </c>
      <c r="F101" s="25">
        <v>6</v>
      </c>
      <c r="G101" s="80">
        <v>2</v>
      </c>
      <c r="H101" s="27">
        <v>15.44</v>
      </c>
      <c r="I101" s="39">
        <v>0.23</v>
      </c>
      <c r="J101" s="27">
        <f t="shared" si="20"/>
        <v>18.991199999999999</v>
      </c>
      <c r="K101" s="41">
        <f t="shared" si="15"/>
        <v>0.35</v>
      </c>
      <c r="L101" s="83">
        <f t="shared" si="16"/>
        <v>10.039999999999999</v>
      </c>
      <c r="M101" s="84">
        <f t="shared" si="17"/>
        <v>20.079999999999998</v>
      </c>
      <c r="N101" s="12">
        <v>0</v>
      </c>
      <c r="O101" s="31">
        <f t="shared" si="19"/>
        <v>0</v>
      </c>
      <c r="P101" s="33">
        <f t="shared" si="18"/>
        <v>0</v>
      </c>
    </row>
    <row r="102" spans="2:16" x14ac:dyDescent="0.25">
      <c r="B102" s="23" t="s">
        <v>99</v>
      </c>
      <c r="C102" s="24"/>
      <c r="D102" s="24"/>
      <c r="E102" s="14"/>
      <c r="F102" s="14"/>
      <c r="G102" s="14"/>
      <c r="H102" s="24"/>
      <c r="I102" s="38"/>
      <c r="J102" s="24"/>
      <c r="K102" s="42"/>
      <c r="L102" s="78"/>
      <c r="M102" s="30"/>
      <c r="N102" s="15"/>
      <c r="O102" s="32"/>
      <c r="P102" s="33">
        <f t="shared" si="18"/>
        <v>0</v>
      </c>
    </row>
    <row r="103" spans="2:16" x14ac:dyDescent="0.25">
      <c r="B103" s="21" t="s">
        <v>100</v>
      </c>
      <c r="C103" s="19">
        <v>5905279370104</v>
      </c>
      <c r="D103" s="25" t="s">
        <v>16</v>
      </c>
      <c r="E103" s="13">
        <v>0</v>
      </c>
      <c r="F103" s="21">
        <v>10</v>
      </c>
      <c r="G103" s="80">
        <v>6</v>
      </c>
      <c r="H103" s="27">
        <v>8.1199999999999992</v>
      </c>
      <c r="I103" s="39">
        <v>0.23</v>
      </c>
      <c r="J103" s="27">
        <f t="shared" si="20"/>
        <v>9.9875999999999987</v>
      </c>
      <c r="K103" s="41">
        <f t="shared" si="15"/>
        <v>0.35</v>
      </c>
      <c r="L103" s="83">
        <f t="shared" si="16"/>
        <v>5.28</v>
      </c>
      <c r="M103" s="84">
        <f t="shared" si="17"/>
        <v>31.68</v>
      </c>
      <c r="N103" s="12">
        <v>0</v>
      </c>
      <c r="O103" s="31">
        <f t="shared" ref="O103:O117" si="21">IF(N103="0","",(M103*P103%))</f>
        <v>0</v>
      </c>
      <c r="P103" s="33">
        <f t="shared" si="18"/>
        <v>0</v>
      </c>
    </row>
    <row r="104" spans="2:16" x14ac:dyDescent="0.25">
      <c r="B104" s="21" t="s">
        <v>101</v>
      </c>
      <c r="C104" s="19">
        <v>5905279370111</v>
      </c>
      <c r="D104" s="25" t="s">
        <v>16</v>
      </c>
      <c r="E104" s="13">
        <v>0</v>
      </c>
      <c r="F104" s="21">
        <v>10</v>
      </c>
      <c r="G104" s="80">
        <v>2</v>
      </c>
      <c r="H104" s="27">
        <v>10.56</v>
      </c>
      <c r="I104" s="39">
        <v>0.23</v>
      </c>
      <c r="J104" s="27">
        <f t="shared" si="20"/>
        <v>12.988800000000001</v>
      </c>
      <c r="K104" s="41">
        <f t="shared" si="15"/>
        <v>0.35</v>
      </c>
      <c r="L104" s="83">
        <f t="shared" si="16"/>
        <v>6.86</v>
      </c>
      <c r="M104" s="84">
        <f t="shared" si="17"/>
        <v>13.72</v>
      </c>
      <c r="N104" s="12">
        <v>0</v>
      </c>
      <c r="O104" s="31">
        <f t="shared" si="21"/>
        <v>0</v>
      </c>
      <c r="P104" s="33">
        <f t="shared" si="18"/>
        <v>0</v>
      </c>
    </row>
    <row r="105" spans="2:16" x14ac:dyDescent="0.25">
      <c r="B105" s="21" t="s">
        <v>102</v>
      </c>
      <c r="C105" s="19">
        <v>5905279370128</v>
      </c>
      <c r="D105" s="25" t="s">
        <v>16</v>
      </c>
      <c r="E105" s="13">
        <v>0</v>
      </c>
      <c r="F105" s="21">
        <v>10</v>
      </c>
      <c r="G105" s="80"/>
      <c r="H105" s="27">
        <v>10.56</v>
      </c>
      <c r="I105" s="39">
        <v>0.23</v>
      </c>
      <c r="J105" s="27">
        <f t="shared" si="20"/>
        <v>12.988800000000001</v>
      </c>
      <c r="K105" s="41">
        <f t="shared" si="15"/>
        <v>0.35</v>
      </c>
      <c r="L105" s="83">
        <f t="shared" si="16"/>
        <v>6.86</v>
      </c>
      <c r="M105" s="84">
        <f t="shared" si="17"/>
        <v>0</v>
      </c>
      <c r="N105" s="12">
        <v>0</v>
      </c>
      <c r="O105" s="31">
        <f t="shared" si="21"/>
        <v>0</v>
      </c>
      <c r="P105" s="33">
        <f t="shared" si="18"/>
        <v>0</v>
      </c>
    </row>
    <row r="106" spans="2:16" x14ac:dyDescent="0.25">
      <c r="B106" s="21" t="s">
        <v>103</v>
      </c>
      <c r="C106" s="19">
        <v>5905279370135</v>
      </c>
      <c r="D106" s="25" t="s">
        <v>16</v>
      </c>
      <c r="E106" s="13">
        <v>0</v>
      </c>
      <c r="F106" s="21">
        <v>10</v>
      </c>
      <c r="G106" s="79">
        <v>2</v>
      </c>
      <c r="H106" s="27">
        <v>10.56</v>
      </c>
      <c r="I106" s="39">
        <v>0.23</v>
      </c>
      <c r="J106" s="27">
        <f t="shared" si="20"/>
        <v>12.988800000000001</v>
      </c>
      <c r="K106" s="41">
        <f t="shared" si="15"/>
        <v>0.35</v>
      </c>
      <c r="L106" s="83">
        <f t="shared" si="16"/>
        <v>6.86</v>
      </c>
      <c r="M106" s="84">
        <f t="shared" si="17"/>
        <v>13.72</v>
      </c>
      <c r="N106" s="12">
        <v>0</v>
      </c>
      <c r="O106" s="31">
        <f t="shared" si="21"/>
        <v>0</v>
      </c>
      <c r="P106" s="33">
        <f t="shared" si="18"/>
        <v>0</v>
      </c>
    </row>
    <row r="107" spans="2:16" x14ac:dyDescent="0.25">
      <c r="B107" s="91" t="s">
        <v>113</v>
      </c>
      <c r="C107" s="19">
        <v>5900168902923</v>
      </c>
      <c r="D107" s="25" t="s">
        <v>16</v>
      </c>
      <c r="E107" s="13">
        <v>0</v>
      </c>
      <c r="F107" s="21">
        <v>10</v>
      </c>
      <c r="G107" s="79"/>
      <c r="H107" s="27">
        <v>12.19</v>
      </c>
      <c r="I107" s="39">
        <v>0.23</v>
      </c>
      <c r="J107" s="27">
        <f t="shared" si="20"/>
        <v>14.993699999999999</v>
      </c>
      <c r="K107" s="41">
        <f t="shared" si="15"/>
        <v>0.35</v>
      </c>
      <c r="L107" s="83">
        <f t="shared" si="16"/>
        <v>7.92</v>
      </c>
      <c r="M107" s="84">
        <f t="shared" si="17"/>
        <v>0</v>
      </c>
      <c r="N107" s="12">
        <v>0</v>
      </c>
      <c r="O107" s="31">
        <f t="shared" si="21"/>
        <v>0</v>
      </c>
      <c r="P107" s="33">
        <f t="shared" si="18"/>
        <v>0</v>
      </c>
    </row>
    <row r="108" spans="2:16" x14ac:dyDescent="0.25">
      <c r="B108" s="91" t="s">
        <v>218</v>
      </c>
      <c r="C108" s="19">
        <v>5900168907720</v>
      </c>
      <c r="D108" s="25" t="s">
        <v>16</v>
      </c>
      <c r="E108" s="13"/>
      <c r="F108" s="21">
        <v>5</v>
      </c>
      <c r="G108" s="79"/>
      <c r="H108" s="27">
        <v>12.19</v>
      </c>
      <c r="I108" s="39">
        <v>0.23</v>
      </c>
      <c r="J108" s="27">
        <f t="shared" si="20"/>
        <v>14.993699999999999</v>
      </c>
      <c r="K108" s="41">
        <f t="shared" si="15"/>
        <v>0.35</v>
      </c>
      <c r="L108" s="83">
        <f t="shared" si="16"/>
        <v>7.92</v>
      </c>
      <c r="M108" s="84">
        <f t="shared" si="17"/>
        <v>0</v>
      </c>
      <c r="N108" s="12">
        <v>0</v>
      </c>
      <c r="O108" s="31">
        <f t="shared" si="21"/>
        <v>0</v>
      </c>
      <c r="P108" s="33">
        <f t="shared" si="18"/>
        <v>0</v>
      </c>
    </row>
    <row r="109" spans="2:16" x14ac:dyDescent="0.25">
      <c r="B109" s="21" t="s">
        <v>104</v>
      </c>
      <c r="C109" s="19">
        <v>5905279370142</v>
      </c>
      <c r="D109" s="25" t="s">
        <v>16</v>
      </c>
      <c r="E109" s="13">
        <v>0</v>
      </c>
      <c r="F109" s="21">
        <v>10</v>
      </c>
      <c r="G109" s="79">
        <v>3</v>
      </c>
      <c r="H109" s="27">
        <v>10.56</v>
      </c>
      <c r="I109" s="39">
        <v>0.23</v>
      </c>
      <c r="J109" s="27">
        <f t="shared" si="20"/>
        <v>12.988800000000001</v>
      </c>
      <c r="K109" s="41">
        <f t="shared" si="15"/>
        <v>0.35</v>
      </c>
      <c r="L109" s="83">
        <f t="shared" si="16"/>
        <v>6.86</v>
      </c>
      <c r="M109" s="84">
        <f t="shared" si="17"/>
        <v>20.58</v>
      </c>
      <c r="N109" s="12">
        <v>0</v>
      </c>
      <c r="O109" s="31">
        <f t="shared" si="21"/>
        <v>0</v>
      </c>
      <c r="P109" s="33">
        <f t="shared" si="18"/>
        <v>0</v>
      </c>
    </row>
    <row r="110" spans="2:16" x14ac:dyDescent="0.25">
      <c r="B110" s="21" t="s">
        <v>105</v>
      </c>
      <c r="C110" s="19">
        <v>5905279370159</v>
      </c>
      <c r="D110" s="25" t="s">
        <v>16</v>
      </c>
      <c r="E110" s="13">
        <v>0</v>
      </c>
      <c r="F110" s="21">
        <v>10</v>
      </c>
      <c r="G110" s="79"/>
      <c r="H110" s="27">
        <v>10.56</v>
      </c>
      <c r="I110" s="39">
        <v>0.23</v>
      </c>
      <c r="J110" s="27">
        <f t="shared" si="20"/>
        <v>12.988800000000001</v>
      </c>
      <c r="K110" s="41">
        <f t="shared" si="15"/>
        <v>0.35</v>
      </c>
      <c r="L110" s="83">
        <f t="shared" si="16"/>
        <v>6.86</v>
      </c>
      <c r="M110" s="84">
        <f t="shared" si="17"/>
        <v>0</v>
      </c>
      <c r="N110" s="12">
        <v>0</v>
      </c>
      <c r="O110" s="31">
        <f t="shared" si="21"/>
        <v>0</v>
      </c>
      <c r="P110" s="33">
        <f t="shared" si="18"/>
        <v>0</v>
      </c>
    </row>
    <row r="111" spans="2:16" x14ac:dyDescent="0.25">
      <c r="B111" s="21" t="s">
        <v>106</v>
      </c>
      <c r="C111" s="19">
        <v>5905279370166</v>
      </c>
      <c r="D111" s="25" t="s">
        <v>16</v>
      </c>
      <c r="E111" s="13">
        <v>0</v>
      </c>
      <c r="F111" s="21">
        <v>10</v>
      </c>
      <c r="G111" s="80">
        <v>2</v>
      </c>
      <c r="H111" s="27">
        <v>10.56</v>
      </c>
      <c r="I111" s="39">
        <v>0.23</v>
      </c>
      <c r="J111" s="27">
        <f t="shared" si="20"/>
        <v>12.988800000000001</v>
      </c>
      <c r="K111" s="41">
        <f t="shared" si="15"/>
        <v>0.35</v>
      </c>
      <c r="L111" s="83">
        <f t="shared" si="16"/>
        <v>6.86</v>
      </c>
      <c r="M111" s="84">
        <f t="shared" si="17"/>
        <v>13.72</v>
      </c>
      <c r="N111" s="12">
        <v>0</v>
      </c>
      <c r="O111" s="31">
        <f t="shared" si="21"/>
        <v>0</v>
      </c>
      <c r="P111" s="33">
        <f t="shared" si="18"/>
        <v>0</v>
      </c>
    </row>
    <row r="112" spans="2:16" x14ac:dyDescent="0.25">
      <c r="B112" s="21" t="s">
        <v>107</v>
      </c>
      <c r="C112" s="19">
        <v>5906874565087</v>
      </c>
      <c r="D112" s="25" t="s">
        <v>16</v>
      </c>
      <c r="E112" s="13">
        <v>0</v>
      </c>
      <c r="F112" s="21">
        <v>8</v>
      </c>
      <c r="G112" s="79">
        <v>3</v>
      </c>
      <c r="H112" s="27">
        <v>12.19</v>
      </c>
      <c r="I112" s="39">
        <v>0.23</v>
      </c>
      <c r="J112" s="27">
        <f t="shared" si="20"/>
        <v>14.993699999999999</v>
      </c>
      <c r="K112" s="41">
        <f t="shared" si="15"/>
        <v>0.35</v>
      </c>
      <c r="L112" s="83">
        <f t="shared" si="16"/>
        <v>7.92</v>
      </c>
      <c r="M112" s="84">
        <f t="shared" si="17"/>
        <v>23.76</v>
      </c>
      <c r="N112" s="12">
        <v>0</v>
      </c>
      <c r="O112" s="31">
        <f t="shared" si="21"/>
        <v>0</v>
      </c>
      <c r="P112" s="33">
        <f t="shared" si="18"/>
        <v>0</v>
      </c>
    </row>
    <row r="113" spans="2:16" x14ac:dyDescent="0.25">
      <c r="B113" s="21" t="s">
        <v>108</v>
      </c>
      <c r="C113" s="19">
        <v>5906874565070</v>
      </c>
      <c r="D113" s="25" t="s">
        <v>16</v>
      </c>
      <c r="E113" s="13">
        <v>0</v>
      </c>
      <c r="F113" s="21">
        <v>8</v>
      </c>
      <c r="G113" s="80">
        <v>3</v>
      </c>
      <c r="H113" s="27">
        <v>12.19</v>
      </c>
      <c r="I113" s="39">
        <v>0.23</v>
      </c>
      <c r="J113" s="27">
        <f t="shared" si="20"/>
        <v>14.993699999999999</v>
      </c>
      <c r="K113" s="41">
        <f t="shared" si="15"/>
        <v>0.35</v>
      </c>
      <c r="L113" s="83">
        <f t="shared" si="16"/>
        <v>7.92</v>
      </c>
      <c r="M113" s="84">
        <f t="shared" si="17"/>
        <v>23.76</v>
      </c>
      <c r="N113" s="12">
        <v>0</v>
      </c>
      <c r="O113" s="31">
        <f t="shared" si="21"/>
        <v>0</v>
      </c>
      <c r="P113" s="33">
        <f t="shared" si="18"/>
        <v>0</v>
      </c>
    </row>
    <row r="114" spans="2:16" x14ac:dyDescent="0.25">
      <c r="B114" s="21" t="s">
        <v>109</v>
      </c>
      <c r="C114" s="19">
        <v>5906874565063</v>
      </c>
      <c r="D114" s="25" t="s">
        <v>16</v>
      </c>
      <c r="E114" s="13">
        <v>0</v>
      </c>
      <c r="F114" s="21">
        <v>8</v>
      </c>
      <c r="G114" s="79">
        <v>3</v>
      </c>
      <c r="H114" s="27">
        <v>12.19</v>
      </c>
      <c r="I114" s="39">
        <v>0.23</v>
      </c>
      <c r="J114" s="27">
        <f t="shared" si="20"/>
        <v>14.993699999999999</v>
      </c>
      <c r="K114" s="41">
        <f t="shared" si="15"/>
        <v>0.35</v>
      </c>
      <c r="L114" s="83">
        <f t="shared" si="16"/>
        <v>7.92</v>
      </c>
      <c r="M114" s="84">
        <f t="shared" si="17"/>
        <v>23.76</v>
      </c>
      <c r="N114" s="12">
        <v>0</v>
      </c>
      <c r="O114" s="31">
        <f t="shared" si="21"/>
        <v>0</v>
      </c>
      <c r="P114" s="33">
        <f t="shared" si="18"/>
        <v>0</v>
      </c>
    </row>
    <row r="115" spans="2:16" x14ac:dyDescent="0.25">
      <c r="B115" s="21" t="s">
        <v>110</v>
      </c>
      <c r="C115" s="19">
        <v>5906874565292</v>
      </c>
      <c r="D115" s="25" t="s">
        <v>16</v>
      </c>
      <c r="E115" s="13">
        <v>0</v>
      </c>
      <c r="F115" s="21">
        <v>8</v>
      </c>
      <c r="G115" s="79">
        <v>6</v>
      </c>
      <c r="H115" s="27">
        <v>13</v>
      </c>
      <c r="I115" s="39">
        <v>0.23</v>
      </c>
      <c r="J115" s="27">
        <f t="shared" si="20"/>
        <v>15.99</v>
      </c>
      <c r="K115" s="41">
        <f t="shared" si="15"/>
        <v>0.35</v>
      </c>
      <c r="L115" s="83">
        <f t="shared" si="16"/>
        <v>8.4499999999999993</v>
      </c>
      <c r="M115" s="84">
        <f t="shared" si="17"/>
        <v>50.7</v>
      </c>
      <c r="N115" s="12">
        <v>0</v>
      </c>
      <c r="O115" s="31">
        <f t="shared" si="21"/>
        <v>0</v>
      </c>
      <c r="P115" s="33">
        <f t="shared" si="18"/>
        <v>0</v>
      </c>
    </row>
    <row r="116" spans="2:16" x14ac:dyDescent="0.25">
      <c r="B116" s="21" t="s">
        <v>111</v>
      </c>
      <c r="C116" s="19">
        <v>5906874565278</v>
      </c>
      <c r="D116" s="25" t="s">
        <v>16</v>
      </c>
      <c r="E116" s="13">
        <v>0</v>
      </c>
      <c r="F116" s="21">
        <v>8</v>
      </c>
      <c r="G116" s="80">
        <v>5</v>
      </c>
      <c r="H116" s="27">
        <v>13</v>
      </c>
      <c r="I116" s="39">
        <v>0.23</v>
      </c>
      <c r="J116" s="27">
        <f t="shared" si="20"/>
        <v>15.99</v>
      </c>
      <c r="K116" s="41">
        <f t="shared" si="15"/>
        <v>0.35</v>
      </c>
      <c r="L116" s="83">
        <f t="shared" si="16"/>
        <v>8.4499999999999993</v>
      </c>
      <c r="M116" s="84">
        <f t="shared" si="17"/>
        <v>42.25</v>
      </c>
      <c r="N116" s="12">
        <v>0</v>
      </c>
      <c r="O116" s="31">
        <f t="shared" si="21"/>
        <v>0</v>
      </c>
      <c r="P116" s="33">
        <f t="shared" si="18"/>
        <v>0</v>
      </c>
    </row>
    <row r="117" spans="2:16" x14ac:dyDescent="0.25">
      <c r="B117" s="21" t="s">
        <v>112</v>
      </c>
      <c r="C117" s="19">
        <v>5906874565285</v>
      </c>
      <c r="D117" s="25" t="s">
        <v>16</v>
      </c>
      <c r="E117" s="13">
        <v>0</v>
      </c>
      <c r="F117" s="21">
        <v>8</v>
      </c>
      <c r="G117" s="79">
        <v>5</v>
      </c>
      <c r="H117" s="27">
        <v>13</v>
      </c>
      <c r="I117" s="39">
        <v>0.23</v>
      </c>
      <c r="J117" s="27">
        <f t="shared" si="20"/>
        <v>15.99</v>
      </c>
      <c r="K117" s="41">
        <f t="shared" si="15"/>
        <v>0.35</v>
      </c>
      <c r="L117" s="83">
        <f t="shared" si="16"/>
        <v>8.4499999999999993</v>
      </c>
      <c r="M117" s="84">
        <f t="shared" si="17"/>
        <v>42.25</v>
      </c>
      <c r="N117" s="12">
        <v>0</v>
      </c>
      <c r="O117" s="31">
        <f t="shared" si="21"/>
        <v>0</v>
      </c>
      <c r="P117" s="33">
        <f t="shared" si="18"/>
        <v>0</v>
      </c>
    </row>
    <row r="118" spans="2:16" x14ac:dyDescent="0.25">
      <c r="B118" s="23" t="s">
        <v>127</v>
      </c>
      <c r="C118" s="24"/>
      <c r="D118" s="24"/>
      <c r="E118" s="14"/>
      <c r="F118" s="14"/>
      <c r="G118" s="14"/>
      <c r="H118" s="24"/>
      <c r="I118" s="38"/>
      <c r="J118" s="24"/>
      <c r="K118" s="23"/>
      <c r="L118" s="78"/>
      <c r="M118" s="30"/>
      <c r="N118" s="15"/>
      <c r="O118" s="30"/>
      <c r="P118" s="33">
        <f t="shared" si="18"/>
        <v>0</v>
      </c>
    </row>
    <row r="119" spans="2:16" x14ac:dyDescent="0.25">
      <c r="B119" s="21" t="s">
        <v>115</v>
      </c>
      <c r="C119" s="19">
        <v>590016890734</v>
      </c>
      <c r="D119" s="25" t="s">
        <v>16</v>
      </c>
      <c r="E119" s="16">
        <v>0</v>
      </c>
      <c r="F119" s="25">
        <v>5</v>
      </c>
      <c r="G119" s="80"/>
      <c r="H119" s="21">
        <v>34.950000000000003</v>
      </c>
      <c r="I119" s="39">
        <v>0.23</v>
      </c>
      <c r="J119" s="27">
        <f t="shared" si="20"/>
        <v>42.988500000000002</v>
      </c>
      <c r="K119" s="41">
        <f t="shared" si="15"/>
        <v>0.35</v>
      </c>
      <c r="L119" s="83">
        <f t="shared" si="16"/>
        <v>22.72</v>
      </c>
      <c r="M119" s="84">
        <f t="shared" si="17"/>
        <v>0</v>
      </c>
      <c r="N119" s="12">
        <v>0</v>
      </c>
      <c r="O119" s="31">
        <f t="shared" ref="O119:O138" si="22">IF(N119="0","",(M119*P119%))</f>
        <v>0</v>
      </c>
      <c r="P119" s="33">
        <f t="shared" si="18"/>
        <v>0</v>
      </c>
    </row>
    <row r="120" spans="2:16" x14ac:dyDescent="0.25">
      <c r="B120" s="21" t="s">
        <v>116</v>
      </c>
      <c r="C120" s="19">
        <v>590016890732</v>
      </c>
      <c r="D120" s="25" t="s">
        <v>16</v>
      </c>
      <c r="E120" s="16">
        <v>0</v>
      </c>
      <c r="F120" s="25">
        <v>5</v>
      </c>
      <c r="G120" s="80"/>
      <c r="H120" s="21">
        <v>34.950000000000003</v>
      </c>
      <c r="I120" s="39">
        <v>0.23</v>
      </c>
      <c r="J120" s="27">
        <f t="shared" si="20"/>
        <v>42.988500000000002</v>
      </c>
      <c r="K120" s="41">
        <f t="shared" si="15"/>
        <v>0.35</v>
      </c>
      <c r="L120" s="83">
        <f t="shared" si="16"/>
        <v>22.72</v>
      </c>
      <c r="M120" s="84">
        <f t="shared" si="17"/>
        <v>0</v>
      </c>
      <c r="N120" s="12">
        <v>0</v>
      </c>
      <c r="O120" s="31">
        <f t="shared" si="22"/>
        <v>0</v>
      </c>
      <c r="P120" s="33">
        <f t="shared" si="18"/>
        <v>0</v>
      </c>
    </row>
    <row r="121" spans="2:16" x14ac:dyDescent="0.25">
      <c r="B121" s="21" t="s">
        <v>117</v>
      </c>
      <c r="C121" s="19">
        <v>5900168907300</v>
      </c>
      <c r="D121" s="25" t="s">
        <v>16</v>
      </c>
      <c r="E121" s="16">
        <v>0</v>
      </c>
      <c r="F121" s="25">
        <v>5</v>
      </c>
      <c r="G121" s="80"/>
      <c r="H121" s="21">
        <v>34.950000000000003</v>
      </c>
      <c r="I121" s="39">
        <v>0.23</v>
      </c>
      <c r="J121" s="27">
        <f t="shared" si="20"/>
        <v>42.988500000000002</v>
      </c>
      <c r="K121" s="41">
        <f t="shared" si="15"/>
        <v>0.35</v>
      </c>
      <c r="L121" s="83">
        <f t="shared" si="16"/>
        <v>22.72</v>
      </c>
      <c r="M121" s="84">
        <f t="shared" si="17"/>
        <v>0</v>
      </c>
      <c r="N121" s="12">
        <v>0</v>
      </c>
      <c r="O121" s="31">
        <f t="shared" si="22"/>
        <v>0</v>
      </c>
      <c r="P121" s="33">
        <f t="shared" si="18"/>
        <v>0</v>
      </c>
    </row>
    <row r="122" spans="2:16" x14ac:dyDescent="0.25">
      <c r="B122" s="21" t="s">
        <v>118</v>
      </c>
      <c r="C122" s="19">
        <v>5900168900844</v>
      </c>
      <c r="D122" s="25" t="s">
        <v>16</v>
      </c>
      <c r="E122" s="16">
        <v>0</v>
      </c>
      <c r="F122" s="25">
        <v>5</v>
      </c>
      <c r="G122" s="80"/>
      <c r="H122" s="21">
        <v>40.64</v>
      </c>
      <c r="I122" s="39">
        <v>0.23</v>
      </c>
      <c r="J122" s="27">
        <f t="shared" si="20"/>
        <v>49.987200000000001</v>
      </c>
      <c r="K122" s="41">
        <f t="shared" si="15"/>
        <v>0.35</v>
      </c>
      <c r="L122" s="83">
        <f t="shared" si="16"/>
        <v>26.42</v>
      </c>
      <c r="M122" s="84">
        <f t="shared" si="17"/>
        <v>0</v>
      </c>
      <c r="N122" s="12">
        <v>0</v>
      </c>
      <c r="O122" s="31">
        <f t="shared" si="22"/>
        <v>0</v>
      </c>
      <c r="P122" s="33">
        <f t="shared" si="18"/>
        <v>0</v>
      </c>
    </row>
    <row r="123" spans="2:16" x14ac:dyDescent="0.25">
      <c r="B123" s="21" t="s">
        <v>119</v>
      </c>
      <c r="C123" s="19">
        <v>5900168900851</v>
      </c>
      <c r="D123" s="25" t="s">
        <v>16</v>
      </c>
      <c r="E123" s="16">
        <v>0</v>
      </c>
      <c r="F123" s="25">
        <v>5</v>
      </c>
      <c r="G123" s="80">
        <v>2</v>
      </c>
      <c r="H123" s="21">
        <v>40.64</v>
      </c>
      <c r="I123" s="39">
        <v>0.23</v>
      </c>
      <c r="J123" s="27">
        <f t="shared" si="20"/>
        <v>49.987200000000001</v>
      </c>
      <c r="K123" s="41">
        <f t="shared" si="15"/>
        <v>0.35</v>
      </c>
      <c r="L123" s="83">
        <f t="shared" si="16"/>
        <v>26.42</v>
      </c>
      <c r="M123" s="84">
        <f t="shared" si="17"/>
        <v>52.84</v>
      </c>
      <c r="N123" s="12">
        <v>0</v>
      </c>
      <c r="O123" s="31">
        <f t="shared" si="22"/>
        <v>0</v>
      </c>
      <c r="P123" s="33">
        <f t="shared" si="18"/>
        <v>0</v>
      </c>
    </row>
    <row r="124" spans="2:16" x14ac:dyDescent="0.25">
      <c r="B124" s="21" t="s">
        <v>120</v>
      </c>
      <c r="C124" s="19">
        <v>5900168900868</v>
      </c>
      <c r="D124" s="25" t="s">
        <v>16</v>
      </c>
      <c r="E124" s="16">
        <v>0</v>
      </c>
      <c r="F124" s="25">
        <v>5</v>
      </c>
      <c r="G124" s="80">
        <v>2</v>
      </c>
      <c r="H124" s="21">
        <v>40.64</v>
      </c>
      <c r="I124" s="39">
        <v>0.23</v>
      </c>
      <c r="J124" s="27">
        <f t="shared" si="20"/>
        <v>49.987200000000001</v>
      </c>
      <c r="K124" s="41">
        <f t="shared" si="15"/>
        <v>0.35</v>
      </c>
      <c r="L124" s="83">
        <f t="shared" si="16"/>
        <v>26.42</v>
      </c>
      <c r="M124" s="84">
        <f t="shared" si="17"/>
        <v>52.84</v>
      </c>
      <c r="N124" s="12">
        <v>0</v>
      </c>
      <c r="O124" s="31">
        <f t="shared" si="22"/>
        <v>0</v>
      </c>
      <c r="P124" s="33">
        <f t="shared" si="18"/>
        <v>0</v>
      </c>
    </row>
    <row r="125" spans="2:16" x14ac:dyDescent="0.25">
      <c r="B125" s="21" t="s">
        <v>121</v>
      </c>
      <c r="C125" s="19">
        <v>5900168903951</v>
      </c>
      <c r="D125" s="25" t="s">
        <v>16</v>
      </c>
      <c r="E125" s="16">
        <v>0</v>
      </c>
      <c r="F125" s="25">
        <v>5</v>
      </c>
      <c r="G125" s="80"/>
      <c r="H125" s="21">
        <v>43.89</v>
      </c>
      <c r="I125" s="39">
        <v>0.23</v>
      </c>
      <c r="J125" s="27">
        <f t="shared" si="20"/>
        <v>53.984699999999997</v>
      </c>
      <c r="K125" s="41">
        <f t="shared" si="15"/>
        <v>0.35</v>
      </c>
      <c r="L125" s="83">
        <f t="shared" si="16"/>
        <v>28.53</v>
      </c>
      <c r="M125" s="84">
        <f t="shared" si="17"/>
        <v>0</v>
      </c>
      <c r="N125" s="12">
        <v>0</v>
      </c>
      <c r="O125" s="31">
        <f t="shared" si="22"/>
        <v>0</v>
      </c>
      <c r="P125" s="33">
        <f t="shared" si="18"/>
        <v>0</v>
      </c>
    </row>
    <row r="126" spans="2:16" x14ac:dyDescent="0.25">
      <c r="B126" s="21" t="s">
        <v>122</v>
      </c>
      <c r="C126" s="19">
        <v>5900168903968</v>
      </c>
      <c r="D126" s="25" t="s">
        <v>16</v>
      </c>
      <c r="E126" s="16">
        <v>0</v>
      </c>
      <c r="F126" s="25">
        <v>5</v>
      </c>
      <c r="G126" s="80">
        <v>2</v>
      </c>
      <c r="H126" s="21">
        <v>43.89</v>
      </c>
      <c r="I126" s="39">
        <v>0.23</v>
      </c>
      <c r="J126" s="27">
        <f t="shared" si="20"/>
        <v>53.984699999999997</v>
      </c>
      <c r="K126" s="41">
        <f t="shared" si="15"/>
        <v>0.35</v>
      </c>
      <c r="L126" s="83">
        <f t="shared" si="16"/>
        <v>28.53</v>
      </c>
      <c r="M126" s="84">
        <f t="shared" si="17"/>
        <v>57.06</v>
      </c>
      <c r="N126" s="12">
        <v>0</v>
      </c>
      <c r="O126" s="31">
        <f t="shared" si="22"/>
        <v>0</v>
      </c>
      <c r="P126" s="33">
        <f t="shared" si="18"/>
        <v>0</v>
      </c>
    </row>
    <row r="127" spans="2:16" x14ac:dyDescent="0.25">
      <c r="B127" s="21" t="s">
        <v>123</v>
      </c>
      <c r="C127" s="19">
        <v>5900168904002</v>
      </c>
      <c r="D127" s="25" t="s">
        <v>16</v>
      </c>
      <c r="E127" s="16">
        <v>0</v>
      </c>
      <c r="F127" s="25">
        <v>5</v>
      </c>
      <c r="G127" s="80"/>
      <c r="H127" s="21">
        <v>43.89</v>
      </c>
      <c r="I127" s="39">
        <v>0.23</v>
      </c>
      <c r="J127" s="27">
        <f t="shared" si="20"/>
        <v>53.984699999999997</v>
      </c>
      <c r="K127" s="41">
        <f t="shared" si="15"/>
        <v>0.35</v>
      </c>
      <c r="L127" s="83">
        <f t="shared" si="16"/>
        <v>28.53</v>
      </c>
      <c r="M127" s="84">
        <f t="shared" si="17"/>
        <v>0</v>
      </c>
      <c r="N127" s="12">
        <v>0</v>
      </c>
      <c r="O127" s="31">
        <f t="shared" si="22"/>
        <v>0</v>
      </c>
      <c r="P127" s="33">
        <f t="shared" si="18"/>
        <v>0</v>
      </c>
    </row>
    <row r="128" spans="2:16" x14ac:dyDescent="0.25">
      <c r="B128" s="21" t="s">
        <v>124</v>
      </c>
      <c r="C128" s="19">
        <v>5900168903982</v>
      </c>
      <c r="D128" s="25" t="s">
        <v>16</v>
      </c>
      <c r="E128" s="16">
        <v>0</v>
      </c>
      <c r="F128" s="25">
        <v>5</v>
      </c>
      <c r="G128" s="80"/>
      <c r="H128" s="21">
        <v>43.89</v>
      </c>
      <c r="I128" s="39">
        <v>0.23</v>
      </c>
      <c r="J128" s="27">
        <f t="shared" si="20"/>
        <v>53.984699999999997</v>
      </c>
      <c r="K128" s="41">
        <f t="shared" si="15"/>
        <v>0.35</v>
      </c>
      <c r="L128" s="83">
        <f t="shared" si="16"/>
        <v>28.53</v>
      </c>
      <c r="M128" s="84">
        <f t="shared" si="17"/>
        <v>0</v>
      </c>
      <c r="N128" s="12">
        <v>0</v>
      </c>
      <c r="O128" s="31">
        <f t="shared" si="22"/>
        <v>0</v>
      </c>
      <c r="P128" s="33">
        <f t="shared" si="18"/>
        <v>0</v>
      </c>
    </row>
    <row r="129" spans="2:16" x14ac:dyDescent="0.25">
      <c r="B129" s="21" t="s">
        <v>125</v>
      </c>
      <c r="C129" s="19">
        <v>5900168903999</v>
      </c>
      <c r="D129" s="25" t="s">
        <v>16</v>
      </c>
      <c r="E129" s="16">
        <v>0</v>
      </c>
      <c r="F129" s="25">
        <v>5</v>
      </c>
      <c r="G129" s="80"/>
      <c r="H129" s="21">
        <v>43.89</v>
      </c>
      <c r="I129" s="39">
        <v>0.23</v>
      </c>
      <c r="J129" s="27">
        <f t="shared" si="20"/>
        <v>53.984699999999997</v>
      </c>
      <c r="K129" s="41">
        <f t="shared" si="15"/>
        <v>0.35</v>
      </c>
      <c r="L129" s="83">
        <f t="shared" si="16"/>
        <v>28.53</v>
      </c>
      <c r="M129" s="84">
        <f t="shared" si="17"/>
        <v>0</v>
      </c>
      <c r="N129" s="12">
        <v>0</v>
      </c>
      <c r="O129" s="31">
        <f t="shared" si="22"/>
        <v>0</v>
      </c>
      <c r="P129" s="33">
        <f t="shared" si="18"/>
        <v>0</v>
      </c>
    </row>
    <row r="130" spans="2:16" x14ac:dyDescent="0.25">
      <c r="B130" s="21" t="s">
        <v>126</v>
      </c>
      <c r="C130" s="19">
        <v>5900168903975</v>
      </c>
      <c r="D130" s="25" t="s">
        <v>16</v>
      </c>
      <c r="E130" s="16">
        <v>0</v>
      </c>
      <c r="F130" s="25">
        <v>5</v>
      </c>
      <c r="G130" s="80">
        <v>2</v>
      </c>
      <c r="H130" s="21">
        <v>43.89</v>
      </c>
      <c r="I130" s="39">
        <v>0.23</v>
      </c>
      <c r="J130" s="27">
        <f t="shared" si="20"/>
        <v>53.984699999999997</v>
      </c>
      <c r="K130" s="41">
        <f t="shared" si="15"/>
        <v>0.35</v>
      </c>
      <c r="L130" s="83">
        <f t="shared" si="16"/>
        <v>28.53</v>
      </c>
      <c r="M130" s="84">
        <f t="shared" si="17"/>
        <v>57.06</v>
      </c>
      <c r="N130" s="12">
        <v>0</v>
      </c>
      <c r="O130" s="31">
        <f t="shared" si="22"/>
        <v>0</v>
      </c>
      <c r="P130" s="33">
        <f t="shared" si="18"/>
        <v>0</v>
      </c>
    </row>
    <row r="131" spans="2:16" x14ac:dyDescent="0.25">
      <c r="B131" s="21" t="s">
        <v>134</v>
      </c>
      <c r="C131" s="19">
        <v>5900168903319</v>
      </c>
      <c r="D131" s="25" t="s">
        <v>16</v>
      </c>
      <c r="E131" s="16">
        <v>0</v>
      </c>
      <c r="F131" s="25">
        <v>5</v>
      </c>
      <c r="G131" s="80">
        <v>4</v>
      </c>
      <c r="H131" s="27">
        <v>40.64</v>
      </c>
      <c r="I131" s="39">
        <v>0.23</v>
      </c>
      <c r="J131" s="27">
        <f t="shared" si="20"/>
        <v>49.987200000000001</v>
      </c>
      <c r="K131" s="41">
        <f t="shared" si="15"/>
        <v>0.35</v>
      </c>
      <c r="L131" s="83">
        <f t="shared" si="16"/>
        <v>26.42</v>
      </c>
      <c r="M131" s="84">
        <f t="shared" si="17"/>
        <v>105.68</v>
      </c>
      <c r="N131" s="12">
        <v>0</v>
      </c>
      <c r="O131" s="31">
        <f t="shared" si="22"/>
        <v>0</v>
      </c>
      <c r="P131" s="33">
        <f t="shared" si="18"/>
        <v>0</v>
      </c>
    </row>
    <row r="132" spans="2:16" x14ac:dyDescent="0.25">
      <c r="B132" s="21" t="s">
        <v>135</v>
      </c>
      <c r="C132" s="19">
        <v>5900168903333</v>
      </c>
      <c r="D132" s="25" t="s">
        <v>16</v>
      </c>
      <c r="E132" s="16">
        <v>0</v>
      </c>
      <c r="F132" s="25">
        <v>5</v>
      </c>
      <c r="G132" s="80">
        <v>4</v>
      </c>
      <c r="H132" s="27">
        <v>31.7</v>
      </c>
      <c r="I132" s="39">
        <v>0.23</v>
      </c>
      <c r="J132" s="27">
        <f t="shared" si="20"/>
        <v>38.991</v>
      </c>
      <c r="K132" s="41">
        <f t="shared" si="15"/>
        <v>0.35</v>
      </c>
      <c r="L132" s="83">
        <f t="shared" si="16"/>
        <v>20.61</v>
      </c>
      <c r="M132" s="84">
        <f t="shared" si="17"/>
        <v>82.44</v>
      </c>
      <c r="N132" s="12">
        <v>0</v>
      </c>
      <c r="O132" s="31">
        <f t="shared" si="22"/>
        <v>0</v>
      </c>
      <c r="P132" s="33">
        <f t="shared" si="18"/>
        <v>0</v>
      </c>
    </row>
    <row r="133" spans="2:16" x14ac:dyDescent="0.25">
      <c r="B133" s="21" t="s">
        <v>136</v>
      </c>
      <c r="C133" s="19">
        <v>5900168903340</v>
      </c>
      <c r="D133" s="25" t="s">
        <v>16</v>
      </c>
      <c r="E133" s="16">
        <v>0</v>
      </c>
      <c r="F133" s="25">
        <v>5</v>
      </c>
      <c r="G133" s="80"/>
      <c r="H133" s="27">
        <v>40.64</v>
      </c>
      <c r="I133" s="39">
        <v>0.23</v>
      </c>
      <c r="J133" s="27">
        <f t="shared" si="20"/>
        <v>49.987200000000001</v>
      </c>
      <c r="K133" s="41">
        <f t="shared" si="15"/>
        <v>0.35</v>
      </c>
      <c r="L133" s="83">
        <f t="shared" si="16"/>
        <v>26.42</v>
      </c>
      <c r="M133" s="84">
        <f t="shared" si="17"/>
        <v>0</v>
      </c>
      <c r="N133" s="12">
        <v>0</v>
      </c>
      <c r="O133" s="31">
        <f t="shared" si="22"/>
        <v>0</v>
      </c>
      <c r="P133" s="33">
        <f t="shared" si="18"/>
        <v>0</v>
      </c>
    </row>
    <row r="134" spans="2:16" x14ac:dyDescent="0.25">
      <c r="B134" s="21" t="s">
        <v>137</v>
      </c>
      <c r="C134" s="19">
        <v>5900168903357</v>
      </c>
      <c r="D134" s="25" t="s">
        <v>16</v>
      </c>
      <c r="E134" s="16">
        <v>0</v>
      </c>
      <c r="F134" s="25">
        <v>5</v>
      </c>
      <c r="G134" s="80"/>
      <c r="H134" s="27">
        <v>31.7</v>
      </c>
      <c r="I134" s="39">
        <v>0.23</v>
      </c>
      <c r="J134" s="27">
        <f t="shared" si="20"/>
        <v>38.991</v>
      </c>
      <c r="K134" s="41">
        <f t="shared" si="15"/>
        <v>0.35</v>
      </c>
      <c r="L134" s="83">
        <f t="shared" si="16"/>
        <v>20.61</v>
      </c>
      <c r="M134" s="84">
        <f t="shared" si="17"/>
        <v>0</v>
      </c>
      <c r="N134" s="12">
        <v>0</v>
      </c>
      <c r="O134" s="31">
        <f t="shared" si="22"/>
        <v>0</v>
      </c>
      <c r="P134" s="33">
        <f t="shared" si="18"/>
        <v>0</v>
      </c>
    </row>
    <row r="135" spans="2:16" x14ac:dyDescent="0.25">
      <c r="B135" s="21" t="s">
        <v>138</v>
      </c>
      <c r="C135" s="19">
        <v>5900168903364</v>
      </c>
      <c r="D135" s="25" t="s">
        <v>16</v>
      </c>
      <c r="E135" s="16">
        <v>0</v>
      </c>
      <c r="F135" s="25">
        <v>5</v>
      </c>
      <c r="G135" s="80"/>
      <c r="H135" s="27">
        <v>40.64</v>
      </c>
      <c r="I135" s="39">
        <v>0.23</v>
      </c>
      <c r="J135" s="27">
        <f t="shared" si="20"/>
        <v>49.987200000000001</v>
      </c>
      <c r="K135" s="41">
        <f t="shared" si="15"/>
        <v>0.35</v>
      </c>
      <c r="L135" s="83">
        <f t="shared" si="16"/>
        <v>26.42</v>
      </c>
      <c r="M135" s="84">
        <f t="shared" si="17"/>
        <v>0</v>
      </c>
      <c r="N135" s="12">
        <v>0</v>
      </c>
      <c r="O135" s="31">
        <f t="shared" si="22"/>
        <v>0</v>
      </c>
      <c r="P135" s="33">
        <f t="shared" si="18"/>
        <v>0</v>
      </c>
    </row>
    <row r="136" spans="2:16" x14ac:dyDescent="0.25">
      <c r="B136" s="21" t="s">
        <v>139</v>
      </c>
      <c r="C136" s="19">
        <v>5900168901674</v>
      </c>
      <c r="D136" s="25" t="s">
        <v>16</v>
      </c>
      <c r="E136" s="16">
        <v>0</v>
      </c>
      <c r="F136" s="25">
        <v>5</v>
      </c>
      <c r="G136" s="80"/>
      <c r="H136" s="27">
        <v>48.77</v>
      </c>
      <c r="I136" s="39">
        <v>0.23</v>
      </c>
      <c r="J136" s="27">
        <f t="shared" si="20"/>
        <v>59.987100000000005</v>
      </c>
      <c r="K136" s="41">
        <f t="shared" si="15"/>
        <v>0.35</v>
      </c>
      <c r="L136" s="83">
        <f t="shared" si="16"/>
        <v>31.7</v>
      </c>
      <c r="M136" s="84">
        <f t="shared" si="17"/>
        <v>0</v>
      </c>
      <c r="N136" s="12">
        <v>0</v>
      </c>
      <c r="O136" s="31">
        <f t="shared" si="22"/>
        <v>0</v>
      </c>
      <c r="P136" s="33">
        <f t="shared" si="18"/>
        <v>0</v>
      </c>
    </row>
    <row r="137" spans="2:16" x14ac:dyDescent="0.25">
      <c r="B137" s="21" t="s">
        <v>140</v>
      </c>
      <c r="C137" s="19">
        <v>5900168903371</v>
      </c>
      <c r="D137" s="25" t="s">
        <v>16</v>
      </c>
      <c r="E137" s="16">
        <v>0</v>
      </c>
      <c r="F137" s="25">
        <v>5</v>
      </c>
      <c r="G137" s="80"/>
      <c r="H137" s="27">
        <v>56.09</v>
      </c>
      <c r="I137" s="39">
        <v>0.23</v>
      </c>
      <c r="J137" s="27">
        <f t="shared" si="20"/>
        <v>68.990700000000004</v>
      </c>
      <c r="K137" s="41">
        <f t="shared" si="15"/>
        <v>0.35</v>
      </c>
      <c r="L137" s="83">
        <f t="shared" si="16"/>
        <v>36.46</v>
      </c>
      <c r="M137" s="84">
        <f t="shared" si="17"/>
        <v>0</v>
      </c>
      <c r="N137" s="12">
        <v>0</v>
      </c>
      <c r="O137" s="31">
        <f t="shared" si="22"/>
        <v>0</v>
      </c>
      <c r="P137" s="33">
        <f t="shared" si="18"/>
        <v>0</v>
      </c>
    </row>
    <row r="138" spans="2:16" x14ac:dyDescent="0.25">
      <c r="B138" s="21" t="s">
        <v>141</v>
      </c>
      <c r="C138" s="19">
        <v>5900168903388</v>
      </c>
      <c r="D138" s="25" t="s">
        <v>16</v>
      </c>
      <c r="E138" s="16">
        <v>0</v>
      </c>
      <c r="F138" s="25">
        <v>5</v>
      </c>
      <c r="G138" s="80"/>
      <c r="H138" s="27">
        <v>56.09</v>
      </c>
      <c r="I138" s="39">
        <v>0.23</v>
      </c>
      <c r="J138" s="27">
        <f t="shared" si="20"/>
        <v>68.990700000000004</v>
      </c>
      <c r="K138" s="41">
        <f t="shared" si="15"/>
        <v>0.35</v>
      </c>
      <c r="L138" s="83">
        <f t="shared" si="16"/>
        <v>36.46</v>
      </c>
      <c r="M138" s="84">
        <f t="shared" si="17"/>
        <v>0</v>
      </c>
      <c r="N138" s="12">
        <v>0</v>
      </c>
      <c r="O138" s="31">
        <f t="shared" si="22"/>
        <v>0</v>
      </c>
      <c r="P138" s="33">
        <f t="shared" si="18"/>
        <v>0</v>
      </c>
    </row>
    <row r="139" spans="2:16" x14ac:dyDescent="0.25">
      <c r="B139" s="21" t="s">
        <v>169</v>
      </c>
      <c r="C139" s="19">
        <v>5900168905672</v>
      </c>
      <c r="D139" s="25" t="s">
        <v>16</v>
      </c>
      <c r="E139" s="16"/>
      <c r="F139" s="25">
        <v>4</v>
      </c>
      <c r="G139" s="80"/>
      <c r="H139" s="27">
        <v>56.90243902439024</v>
      </c>
      <c r="I139" s="39">
        <v>0.23</v>
      </c>
      <c r="J139" s="27">
        <f t="shared" si="20"/>
        <v>69.989999999999995</v>
      </c>
      <c r="K139" s="41">
        <f t="shared" si="15"/>
        <v>0.35</v>
      </c>
      <c r="L139" s="83">
        <f t="shared" si="16"/>
        <v>36.99</v>
      </c>
      <c r="M139" s="84">
        <f t="shared" si="17"/>
        <v>0</v>
      </c>
      <c r="N139" s="12">
        <v>0</v>
      </c>
      <c r="O139" s="31"/>
      <c r="P139" s="33">
        <f t="shared" si="18"/>
        <v>0</v>
      </c>
    </row>
    <row r="140" spans="2:16" x14ac:dyDescent="0.25">
      <c r="B140" s="21" t="s">
        <v>170</v>
      </c>
      <c r="C140" s="19">
        <v>5900168905689</v>
      </c>
      <c r="D140" s="25" t="s">
        <v>16</v>
      </c>
      <c r="E140" s="16"/>
      <c r="F140" s="25">
        <v>4</v>
      </c>
      <c r="G140" s="80"/>
      <c r="H140" s="27">
        <v>56.90243902439024</v>
      </c>
      <c r="I140" s="39">
        <v>0.23</v>
      </c>
      <c r="J140" s="27">
        <f t="shared" si="20"/>
        <v>69.989999999999995</v>
      </c>
      <c r="K140" s="41">
        <f t="shared" si="15"/>
        <v>0.35</v>
      </c>
      <c r="L140" s="83">
        <f t="shared" si="16"/>
        <v>36.99</v>
      </c>
      <c r="M140" s="84">
        <f t="shared" si="17"/>
        <v>0</v>
      </c>
      <c r="N140" s="12">
        <v>0</v>
      </c>
      <c r="O140" s="31"/>
      <c r="P140" s="33">
        <f t="shared" si="18"/>
        <v>0</v>
      </c>
    </row>
    <row r="141" spans="2:16" x14ac:dyDescent="0.25">
      <c r="B141" s="23" t="s">
        <v>133</v>
      </c>
      <c r="C141" s="24"/>
      <c r="D141" s="24"/>
      <c r="E141" s="14"/>
      <c r="F141" s="14"/>
      <c r="G141" s="14"/>
      <c r="H141" s="24"/>
      <c r="I141" s="38"/>
      <c r="J141" s="24"/>
      <c r="K141" s="23"/>
      <c r="L141" s="78"/>
      <c r="M141" s="30"/>
      <c r="N141" s="15"/>
      <c r="O141" s="30"/>
      <c r="P141" s="33">
        <f t="shared" si="18"/>
        <v>0</v>
      </c>
    </row>
    <row r="142" spans="2:16" x14ac:dyDescent="0.25">
      <c r="B142" s="21" t="s">
        <v>128</v>
      </c>
      <c r="C142" s="19">
        <v>5900168901032</v>
      </c>
      <c r="D142" s="25" t="s">
        <v>16</v>
      </c>
      <c r="E142" s="16">
        <v>0</v>
      </c>
      <c r="F142" s="25">
        <v>6</v>
      </c>
      <c r="G142" s="80"/>
      <c r="H142" s="21">
        <v>56.9</v>
      </c>
      <c r="I142" s="39">
        <v>0.23</v>
      </c>
      <c r="J142" s="27">
        <f t="shared" si="20"/>
        <v>69.986999999999995</v>
      </c>
      <c r="K142" s="41">
        <f t="shared" si="15"/>
        <v>0.35</v>
      </c>
      <c r="L142" s="83">
        <f t="shared" si="16"/>
        <v>36.99</v>
      </c>
      <c r="M142" s="84">
        <f t="shared" si="17"/>
        <v>0</v>
      </c>
      <c r="N142" s="12">
        <v>0</v>
      </c>
      <c r="O142" s="31">
        <f t="shared" ref="O142:O147" si="23">IF(N142="0","",(M142*P142%))</f>
        <v>0</v>
      </c>
      <c r="P142" s="33">
        <f t="shared" si="18"/>
        <v>0</v>
      </c>
    </row>
    <row r="143" spans="2:16" x14ac:dyDescent="0.25">
      <c r="B143" s="21" t="s">
        <v>129</v>
      </c>
      <c r="C143" s="19">
        <v>5900168901049</v>
      </c>
      <c r="D143" s="25" t="s">
        <v>16</v>
      </c>
      <c r="E143" s="16">
        <v>0</v>
      </c>
      <c r="F143" s="25">
        <v>6</v>
      </c>
      <c r="G143" s="80"/>
      <c r="H143" s="21">
        <v>56.9</v>
      </c>
      <c r="I143" s="39">
        <v>0.23</v>
      </c>
      <c r="J143" s="27">
        <f t="shared" si="20"/>
        <v>69.986999999999995</v>
      </c>
      <c r="K143" s="41">
        <f t="shared" si="15"/>
        <v>0.35</v>
      </c>
      <c r="L143" s="83">
        <f t="shared" si="16"/>
        <v>36.99</v>
      </c>
      <c r="M143" s="84">
        <f t="shared" si="17"/>
        <v>0</v>
      </c>
      <c r="N143" s="12">
        <v>0</v>
      </c>
      <c r="O143" s="31">
        <f t="shared" si="23"/>
        <v>0</v>
      </c>
      <c r="P143" s="33">
        <f t="shared" si="18"/>
        <v>0</v>
      </c>
    </row>
    <row r="144" spans="2:16" x14ac:dyDescent="0.25">
      <c r="B144" s="21" t="s">
        <v>130</v>
      </c>
      <c r="C144" s="19">
        <v>5900168901056</v>
      </c>
      <c r="D144" s="25" t="s">
        <v>16</v>
      </c>
      <c r="E144" s="16">
        <v>0</v>
      </c>
      <c r="F144" s="25">
        <v>6</v>
      </c>
      <c r="G144" s="80"/>
      <c r="H144" s="21">
        <v>56.9</v>
      </c>
      <c r="I144" s="39">
        <v>0.23</v>
      </c>
      <c r="J144" s="27">
        <f t="shared" si="20"/>
        <v>69.986999999999995</v>
      </c>
      <c r="K144" s="41">
        <f t="shared" si="15"/>
        <v>0.35</v>
      </c>
      <c r="L144" s="83">
        <f t="shared" si="16"/>
        <v>36.99</v>
      </c>
      <c r="M144" s="84">
        <f t="shared" si="17"/>
        <v>0</v>
      </c>
      <c r="N144" s="12">
        <v>0</v>
      </c>
      <c r="O144" s="31">
        <f t="shared" si="23"/>
        <v>0</v>
      </c>
      <c r="P144" s="33">
        <f t="shared" si="18"/>
        <v>0</v>
      </c>
    </row>
    <row r="145" spans="1:18" x14ac:dyDescent="0.25">
      <c r="B145" s="21" t="s">
        <v>131</v>
      </c>
      <c r="C145" s="19">
        <v>5900168903425</v>
      </c>
      <c r="D145" s="25" t="s">
        <v>16</v>
      </c>
      <c r="E145" s="16">
        <v>0</v>
      </c>
      <c r="F145" s="25">
        <v>6</v>
      </c>
      <c r="G145" s="80"/>
      <c r="H145" s="21">
        <v>56.9</v>
      </c>
      <c r="I145" s="39">
        <v>0.23</v>
      </c>
      <c r="J145" s="27">
        <f t="shared" si="20"/>
        <v>69.986999999999995</v>
      </c>
      <c r="K145" s="41">
        <f t="shared" si="15"/>
        <v>0.35</v>
      </c>
      <c r="L145" s="83">
        <f t="shared" si="16"/>
        <v>36.99</v>
      </c>
      <c r="M145" s="84">
        <f t="shared" si="17"/>
        <v>0</v>
      </c>
      <c r="N145" s="12">
        <v>0</v>
      </c>
      <c r="O145" s="31">
        <f t="shared" si="23"/>
        <v>0</v>
      </c>
      <c r="P145" s="33">
        <f t="shared" si="18"/>
        <v>0</v>
      </c>
    </row>
    <row r="146" spans="1:18" x14ac:dyDescent="0.25">
      <c r="B146" s="22" t="s">
        <v>154</v>
      </c>
      <c r="C146" s="44">
        <v>5900168901209</v>
      </c>
      <c r="D146" s="25" t="s">
        <v>16</v>
      </c>
      <c r="E146" s="45"/>
      <c r="F146" s="45">
        <v>6</v>
      </c>
      <c r="G146" s="82"/>
      <c r="H146" s="22">
        <v>81.290000000000006</v>
      </c>
      <c r="I146" s="39">
        <v>0.23</v>
      </c>
      <c r="J146" s="28">
        <f t="shared" si="20"/>
        <v>99.986700000000013</v>
      </c>
      <c r="K146" s="48">
        <f t="shared" si="15"/>
        <v>0.35</v>
      </c>
      <c r="L146" s="83">
        <f t="shared" si="16"/>
        <v>52.84</v>
      </c>
      <c r="M146" s="84">
        <f t="shared" si="17"/>
        <v>0</v>
      </c>
      <c r="N146" s="12">
        <v>0</v>
      </c>
      <c r="O146" s="31">
        <f t="shared" si="23"/>
        <v>0</v>
      </c>
      <c r="P146" s="33">
        <f t="shared" si="18"/>
        <v>0</v>
      </c>
    </row>
    <row r="147" spans="1:18" x14ac:dyDescent="0.25">
      <c r="B147" s="22" t="s">
        <v>132</v>
      </c>
      <c r="C147" s="44">
        <v>5900168903418</v>
      </c>
      <c r="D147" s="45" t="s">
        <v>16</v>
      </c>
      <c r="E147" s="46">
        <v>0</v>
      </c>
      <c r="F147" s="45">
        <v>6</v>
      </c>
      <c r="G147" s="82"/>
      <c r="H147" s="22">
        <v>56.9</v>
      </c>
      <c r="I147" s="47">
        <v>0.23</v>
      </c>
      <c r="J147" s="28">
        <f t="shared" si="20"/>
        <v>69.986999999999995</v>
      </c>
      <c r="K147" s="48">
        <f t="shared" si="15"/>
        <v>0.35</v>
      </c>
      <c r="L147" s="132">
        <f t="shared" si="16"/>
        <v>36.99</v>
      </c>
      <c r="M147" s="133">
        <f t="shared" si="17"/>
        <v>0</v>
      </c>
      <c r="N147" s="134">
        <v>0</v>
      </c>
      <c r="O147" s="135">
        <f t="shared" si="23"/>
        <v>0</v>
      </c>
      <c r="P147" s="33">
        <f t="shared" si="18"/>
        <v>0</v>
      </c>
    </row>
    <row r="148" spans="1:18" s="49" customFormat="1" x14ac:dyDescent="0.25">
      <c r="B148" s="50" t="s">
        <v>174</v>
      </c>
      <c r="C148" s="50"/>
      <c r="D148" s="50"/>
      <c r="E148" s="51"/>
      <c r="F148" s="51"/>
      <c r="G148" s="51"/>
      <c r="H148" s="50"/>
      <c r="I148" s="52"/>
      <c r="J148" s="50"/>
      <c r="K148" s="50"/>
      <c r="L148" s="54"/>
      <c r="M148" s="54"/>
      <c r="N148" s="53"/>
      <c r="O148" s="54"/>
      <c r="P148" s="33">
        <f t="shared" si="18"/>
        <v>0</v>
      </c>
      <c r="Q148" s="1"/>
      <c r="R148" s="1"/>
    </row>
    <row r="149" spans="1:18" x14ac:dyDescent="0.25">
      <c r="B149" s="90" t="s">
        <v>179</v>
      </c>
      <c r="C149" s="126">
        <v>5900168906983</v>
      </c>
      <c r="D149" s="148" t="s">
        <v>16</v>
      </c>
      <c r="F149" s="128" t="s">
        <v>147</v>
      </c>
      <c r="G149" s="79"/>
      <c r="H149" s="147">
        <v>81.290000000000006</v>
      </c>
      <c r="I149" s="39">
        <v>0.23</v>
      </c>
      <c r="J149" s="26">
        <f t="shared" si="20"/>
        <v>99.986700000000013</v>
      </c>
      <c r="K149" s="39">
        <f t="shared" si="15"/>
        <v>0.35</v>
      </c>
      <c r="L149" s="83">
        <f t="shared" si="16"/>
        <v>52.84</v>
      </c>
      <c r="M149" s="83">
        <f t="shared" si="17"/>
        <v>0</v>
      </c>
      <c r="N149" s="150">
        <v>0</v>
      </c>
      <c r="O149" s="151">
        <f t="shared" ref="O149:O155" si="24">IF(N149="0","",(M149*P149%))</f>
        <v>0</v>
      </c>
      <c r="P149" s="33">
        <f t="shared" si="18"/>
        <v>0</v>
      </c>
    </row>
    <row r="150" spans="1:18" x14ac:dyDescent="0.25">
      <c r="B150" s="91" t="s">
        <v>178</v>
      </c>
      <c r="C150" s="96">
        <v>5900168906969</v>
      </c>
      <c r="D150" s="25" t="s">
        <v>16</v>
      </c>
      <c r="F150" s="21" t="s">
        <v>147</v>
      </c>
      <c r="G150" s="80"/>
      <c r="H150" s="13">
        <v>105.68</v>
      </c>
      <c r="I150" s="39">
        <v>0.23</v>
      </c>
      <c r="J150" s="27">
        <f t="shared" si="20"/>
        <v>129.9864</v>
      </c>
      <c r="K150" s="41">
        <f t="shared" si="15"/>
        <v>0.35</v>
      </c>
      <c r="L150" s="83">
        <f t="shared" si="16"/>
        <v>68.69</v>
      </c>
      <c r="M150" s="84">
        <f t="shared" si="17"/>
        <v>0</v>
      </c>
      <c r="N150" s="12">
        <v>0</v>
      </c>
      <c r="O150" s="31">
        <f t="shared" si="24"/>
        <v>0</v>
      </c>
      <c r="P150" s="33">
        <f t="shared" si="18"/>
        <v>0</v>
      </c>
    </row>
    <row r="151" spans="1:18" x14ac:dyDescent="0.25">
      <c r="B151" s="91" t="s">
        <v>177</v>
      </c>
      <c r="C151" s="96">
        <v>5900168906976</v>
      </c>
      <c r="D151" s="25" t="s">
        <v>16</v>
      </c>
      <c r="F151" s="21" t="s">
        <v>147</v>
      </c>
      <c r="G151" s="79"/>
      <c r="H151" s="13">
        <v>44.71</v>
      </c>
      <c r="I151" s="39">
        <v>0.23</v>
      </c>
      <c r="J151" s="27">
        <f t="shared" si="20"/>
        <v>54.993299999999998</v>
      </c>
      <c r="K151" s="41">
        <f t="shared" si="15"/>
        <v>0.35</v>
      </c>
      <c r="L151" s="83">
        <f t="shared" si="16"/>
        <v>29.06</v>
      </c>
      <c r="M151" s="84">
        <f t="shared" si="17"/>
        <v>0</v>
      </c>
      <c r="N151" s="12">
        <v>0</v>
      </c>
      <c r="O151" s="31">
        <f t="shared" si="24"/>
        <v>0</v>
      </c>
      <c r="P151" s="33">
        <f t="shared" si="18"/>
        <v>0</v>
      </c>
    </row>
    <row r="152" spans="1:18" x14ac:dyDescent="0.25">
      <c r="A152" s="97"/>
      <c r="B152" s="97" t="s">
        <v>176</v>
      </c>
      <c r="C152" s="98">
        <v>5900168907812</v>
      </c>
      <c r="D152" s="99" t="s">
        <v>16</v>
      </c>
      <c r="E152" s="99"/>
      <c r="F152" s="100" t="s">
        <v>147</v>
      </c>
      <c r="G152" s="80"/>
      <c r="H152" s="13">
        <v>129.01</v>
      </c>
      <c r="I152" s="41">
        <v>0.23</v>
      </c>
      <c r="J152" s="27">
        <f t="shared" si="20"/>
        <v>158.6823</v>
      </c>
      <c r="K152" s="41">
        <f t="shared" si="15"/>
        <v>0.35</v>
      </c>
      <c r="L152" s="84">
        <f t="shared" si="16"/>
        <v>83.86</v>
      </c>
      <c r="M152" s="84">
        <f t="shared" si="17"/>
        <v>0</v>
      </c>
      <c r="N152" s="12">
        <v>0</v>
      </c>
      <c r="O152" s="31">
        <f t="shared" si="24"/>
        <v>0</v>
      </c>
      <c r="P152" s="33">
        <f t="shared" si="18"/>
        <v>0</v>
      </c>
    </row>
    <row r="153" spans="1:18" x14ac:dyDescent="0.25">
      <c r="B153" s="90" t="s">
        <v>175</v>
      </c>
      <c r="C153" s="44">
        <v>5900168909038</v>
      </c>
      <c r="D153" s="45" t="s">
        <v>16</v>
      </c>
      <c r="F153" s="22" t="s">
        <v>147</v>
      </c>
      <c r="G153" s="131"/>
      <c r="H153" s="13">
        <v>44.71</v>
      </c>
      <c r="I153" s="41">
        <v>0.23</v>
      </c>
      <c r="J153" s="27">
        <f t="shared" si="20"/>
        <v>54.993299999999998</v>
      </c>
      <c r="K153" s="41">
        <f t="shared" si="15"/>
        <v>0.35</v>
      </c>
      <c r="L153" s="84">
        <f t="shared" si="16"/>
        <v>29.06</v>
      </c>
      <c r="M153" s="133">
        <f t="shared" si="17"/>
        <v>0</v>
      </c>
      <c r="N153" s="134">
        <v>0</v>
      </c>
      <c r="O153" s="135">
        <f t="shared" si="24"/>
        <v>0</v>
      </c>
      <c r="P153" s="33">
        <f t="shared" ref="P153:P174" si="25">-N153</f>
        <v>0</v>
      </c>
    </row>
    <row r="154" spans="1:18" x14ac:dyDescent="0.25">
      <c r="B154" s="91" t="s">
        <v>182</v>
      </c>
      <c r="C154" s="19">
        <v>5900168906990</v>
      </c>
      <c r="D154" s="45" t="s">
        <v>16</v>
      </c>
      <c r="E154" s="106"/>
      <c r="F154" s="100" t="s">
        <v>147</v>
      </c>
      <c r="G154" s="80"/>
      <c r="H154" s="13">
        <v>36.58</v>
      </c>
      <c r="I154" s="41">
        <v>0.23</v>
      </c>
      <c r="J154" s="27">
        <f t="shared" si="20"/>
        <v>44.993399999999994</v>
      </c>
      <c r="K154" s="41">
        <f t="shared" si="15"/>
        <v>0.35</v>
      </c>
      <c r="L154" s="84">
        <f t="shared" si="16"/>
        <v>23.78</v>
      </c>
      <c r="M154" s="133">
        <f t="shared" si="17"/>
        <v>0</v>
      </c>
      <c r="N154" s="12">
        <v>0</v>
      </c>
      <c r="O154" s="31">
        <f t="shared" si="24"/>
        <v>0</v>
      </c>
      <c r="P154" s="33">
        <f t="shared" si="25"/>
        <v>0</v>
      </c>
    </row>
    <row r="155" spans="1:18" ht="14.45" hidden="1" x14ac:dyDescent="0.35">
      <c r="B155" s="90" t="s">
        <v>183</v>
      </c>
      <c r="C155" s="44">
        <v>5900168907034</v>
      </c>
      <c r="D155" s="45" t="s">
        <v>16</v>
      </c>
      <c r="E155" s="125"/>
      <c r="F155" s="22" t="s">
        <v>147</v>
      </c>
      <c r="G155" s="131"/>
      <c r="H155" s="11">
        <v>67.41</v>
      </c>
      <c r="I155" s="48">
        <v>0.23</v>
      </c>
      <c r="J155" s="28">
        <f t="shared" si="20"/>
        <v>82.914299999999997</v>
      </c>
      <c r="K155" s="48">
        <f t="shared" si="15"/>
        <v>0.35</v>
      </c>
      <c r="L155" s="133">
        <f t="shared" si="16"/>
        <v>43.82</v>
      </c>
      <c r="M155" s="133">
        <f t="shared" ref="M155" si="26">ROUND(L155*G155,2)</f>
        <v>0</v>
      </c>
      <c r="N155" s="134">
        <v>0</v>
      </c>
      <c r="O155" s="135">
        <f t="shared" si="24"/>
        <v>0</v>
      </c>
      <c r="P155" s="33">
        <f t="shared" si="25"/>
        <v>0</v>
      </c>
    </row>
    <row r="156" spans="1:18" x14ac:dyDescent="0.25">
      <c r="B156" s="50" t="s">
        <v>153</v>
      </c>
      <c r="C156" s="55"/>
      <c r="D156" s="55"/>
      <c r="E156" s="55"/>
      <c r="F156" s="55"/>
      <c r="G156" s="152"/>
      <c r="H156" s="55"/>
      <c r="I156" s="56"/>
      <c r="J156" s="55"/>
      <c r="K156" s="55"/>
      <c r="L156" s="54"/>
      <c r="M156" s="54"/>
      <c r="N156" s="57"/>
      <c r="O156" s="153"/>
      <c r="P156" s="33">
        <f t="shared" si="25"/>
        <v>0</v>
      </c>
    </row>
    <row r="157" spans="1:18" x14ac:dyDescent="0.25">
      <c r="B157" s="147" t="s">
        <v>152</v>
      </c>
      <c r="C157" s="126">
        <v>5900168907775</v>
      </c>
      <c r="D157" s="148" t="s">
        <v>16</v>
      </c>
      <c r="E157" s="149"/>
      <c r="F157" s="128">
        <v>8</v>
      </c>
      <c r="G157" s="79">
        <v>3</v>
      </c>
      <c r="H157" s="147">
        <v>16.25</v>
      </c>
      <c r="I157" s="39">
        <v>0.23</v>
      </c>
      <c r="J157" s="26">
        <f t="shared" si="20"/>
        <v>19.987500000000001</v>
      </c>
      <c r="K157" s="39">
        <f t="shared" si="15"/>
        <v>0.35</v>
      </c>
      <c r="L157" s="83">
        <f t="shared" ref="L157:L159" si="27">ROUND(H157-(H157*K157),2)</f>
        <v>10.56</v>
      </c>
      <c r="M157" s="83">
        <f t="shared" ref="M157:M159" si="28">ROUND(L157*G157,2)</f>
        <v>31.68</v>
      </c>
      <c r="N157" s="150">
        <v>0</v>
      </c>
      <c r="O157" s="151">
        <f t="shared" ref="O157:O159" si="29">IF(N157="0","",(M157*P157%))</f>
        <v>0</v>
      </c>
      <c r="P157" s="33">
        <f t="shared" si="25"/>
        <v>0</v>
      </c>
    </row>
    <row r="158" spans="1:18" x14ac:dyDescent="0.25">
      <c r="B158" s="13" t="s">
        <v>151</v>
      </c>
      <c r="C158" s="19">
        <v>5900168907751</v>
      </c>
      <c r="D158" s="25" t="s">
        <v>16</v>
      </c>
      <c r="E158" s="106"/>
      <c r="F158" s="21">
        <v>8</v>
      </c>
      <c r="G158" s="79"/>
      <c r="H158" s="13">
        <v>16.25</v>
      </c>
      <c r="I158" s="41">
        <v>0.23</v>
      </c>
      <c r="J158" s="27">
        <f t="shared" si="20"/>
        <v>19.987500000000001</v>
      </c>
      <c r="K158" s="41">
        <f t="shared" ref="K158:K159" si="30">$K$9</f>
        <v>0.35</v>
      </c>
      <c r="L158" s="84">
        <f t="shared" si="27"/>
        <v>10.56</v>
      </c>
      <c r="M158" s="84">
        <f t="shared" si="28"/>
        <v>0</v>
      </c>
      <c r="N158" s="12">
        <v>0</v>
      </c>
      <c r="O158" s="31">
        <f t="shared" si="29"/>
        <v>0</v>
      </c>
      <c r="P158" s="33">
        <f t="shared" si="25"/>
        <v>0</v>
      </c>
    </row>
    <row r="159" spans="1:18" x14ac:dyDescent="0.25">
      <c r="B159" s="11" t="s">
        <v>150</v>
      </c>
      <c r="C159" s="44">
        <v>5900168907799</v>
      </c>
      <c r="D159" s="25" t="s">
        <v>16</v>
      </c>
      <c r="E159" s="106"/>
      <c r="F159" s="21">
        <v>8</v>
      </c>
      <c r="G159" s="80"/>
      <c r="H159" s="13">
        <v>16.25</v>
      </c>
      <c r="I159" s="41">
        <v>0.23</v>
      </c>
      <c r="J159" s="27">
        <f t="shared" si="20"/>
        <v>19.987500000000001</v>
      </c>
      <c r="K159" s="41">
        <f t="shared" si="30"/>
        <v>0.35</v>
      </c>
      <c r="L159" s="84">
        <f t="shared" si="27"/>
        <v>10.56</v>
      </c>
      <c r="M159" s="84">
        <f t="shared" si="28"/>
        <v>0</v>
      </c>
      <c r="N159" s="12">
        <v>0</v>
      </c>
      <c r="O159" s="31">
        <f t="shared" si="29"/>
        <v>0</v>
      </c>
      <c r="P159" s="33">
        <f t="shared" si="25"/>
        <v>0</v>
      </c>
    </row>
    <row r="160" spans="1:18" x14ac:dyDescent="0.25">
      <c r="B160" s="159" t="s">
        <v>198</v>
      </c>
      <c r="C160" s="160"/>
      <c r="D160" s="160"/>
      <c r="E160" s="160"/>
      <c r="F160" s="160"/>
      <c r="G160" s="161"/>
      <c r="H160" s="160"/>
      <c r="I160" s="162"/>
      <c r="J160" s="160"/>
      <c r="K160" s="160"/>
      <c r="L160" s="160"/>
      <c r="M160" s="160"/>
      <c r="N160" s="163"/>
      <c r="O160" s="164"/>
      <c r="P160" s="33">
        <f t="shared" si="25"/>
        <v>0</v>
      </c>
    </row>
    <row r="161" spans="2:16" x14ac:dyDescent="0.25">
      <c r="B161" s="156" t="s">
        <v>184</v>
      </c>
      <c r="C161" s="98">
        <v>5900168907898</v>
      </c>
      <c r="D161" s="156" t="s">
        <v>16</v>
      </c>
      <c r="E161" s="165"/>
      <c r="F161" s="156">
        <v>8</v>
      </c>
      <c r="G161" s="79">
        <v>8</v>
      </c>
      <c r="H161" s="166">
        <v>24.382113821138212</v>
      </c>
      <c r="I161" s="167">
        <v>0.23</v>
      </c>
      <c r="J161" s="156">
        <f t="shared" ref="J161:J174" si="31">H161*1.23</f>
        <v>29.990000000000002</v>
      </c>
      <c r="K161" s="167">
        <f t="shared" ref="K161:K174" si="32">$K$9</f>
        <v>0.35</v>
      </c>
      <c r="L161" s="168">
        <f t="shared" ref="L161:L174" si="33">ROUND(H161-(H161*K161),2)</f>
        <v>15.85</v>
      </c>
      <c r="M161" s="168">
        <f t="shared" ref="M161:M174" si="34">ROUND(L161*G161,2)</f>
        <v>126.8</v>
      </c>
      <c r="N161" s="12">
        <v>0</v>
      </c>
      <c r="O161" s="169">
        <f t="shared" ref="O161:O174" si="35">IF(N161="0","",(M161*P161%))</f>
        <v>0</v>
      </c>
      <c r="P161" s="33">
        <f t="shared" si="25"/>
        <v>0</v>
      </c>
    </row>
    <row r="162" spans="2:16" x14ac:dyDescent="0.25">
      <c r="B162" s="99" t="s">
        <v>185</v>
      </c>
      <c r="C162" s="98">
        <v>5900168907881</v>
      </c>
      <c r="D162" s="157" t="s">
        <v>16</v>
      </c>
      <c r="E162" s="170"/>
      <c r="F162" s="99">
        <v>8</v>
      </c>
      <c r="G162" s="80">
        <v>8</v>
      </c>
      <c r="H162" s="171">
        <v>16.252032520325201</v>
      </c>
      <c r="I162" s="167">
        <v>0.23</v>
      </c>
      <c r="J162" s="99">
        <f t="shared" si="31"/>
        <v>19.989999999999998</v>
      </c>
      <c r="K162" s="172">
        <f t="shared" si="32"/>
        <v>0.35</v>
      </c>
      <c r="L162" s="168">
        <f t="shared" si="33"/>
        <v>10.56</v>
      </c>
      <c r="M162" s="173">
        <f t="shared" si="34"/>
        <v>84.48</v>
      </c>
      <c r="N162" s="134">
        <v>0</v>
      </c>
      <c r="O162" s="135">
        <f t="shared" si="35"/>
        <v>0</v>
      </c>
      <c r="P162" s="33">
        <f t="shared" si="25"/>
        <v>0</v>
      </c>
    </row>
    <row r="163" spans="2:16" x14ac:dyDescent="0.25">
      <c r="B163" s="99" t="s">
        <v>186</v>
      </c>
      <c r="C163" s="98">
        <v>5900168907874</v>
      </c>
      <c r="D163" s="99" t="s">
        <v>16</v>
      </c>
      <c r="E163" s="170"/>
      <c r="F163" s="99">
        <v>8</v>
      </c>
      <c r="G163" s="79">
        <v>8</v>
      </c>
      <c r="H163" s="171">
        <v>16.252032520325201</v>
      </c>
      <c r="I163" s="167">
        <v>0.23</v>
      </c>
      <c r="J163" s="99">
        <f t="shared" si="31"/>
        <v>19.989999999999998</v>
      </c>
      <c r="K163" s="172">
        <f t="shared" si="32"/>
        <v>0.35</v>
      </c>
      <c r="L163" s="168">
        <f t="shared" si="33"/>
        <v>10.56</v>
      </c>
      <c r="M163" s="168">
        <f t="shared" si="34"/>
        <v>84.48</v>
      </c>
      <c r="N163" s="12">
        <v>0</v>
      </c>
      <c r="O163" s="135">
        <f t="shared" si="35"/>
        <v>0</v>
      </c>
      <c r="P163" s="33">
        <f t="shared" si="25"/>
        <v>0</v>
      </c>
    </row>
    <row r="164" spans="2:16" x14ac:dyDescent="0.25">
      <c r="B164" s="99" t="s">
        <v>187</v>
      </c>
      <c r="C164" s="98">
        <v>5900168907904</v>
      </c>
      <c r="D164" s="157" t="s">
        <v>16</v>
      </c>
      <c r="E164" s="170"/>
      <c r="F164" s="99">
        <v>6</v>
      </c>
      <c r="G164" s="80"/>
      <c r="H164" s="171">
        <v>60.967479674796742</v>
      </c>
      <c r="I164" s="167">
        <v>0.23</v>
      </c>
      <c r="J164" s="99">
        <f t="shared" si="31"/>
        <v>74.989999999999995</v>
      </c>
      <c r="K164" s="172">
        <f t="shared" si="32"/>
        <v>0.35</v>
      </c>
      <c r="L164" s="168">
        <f t="shared" si="33"/>
        <v>39.630000000000003</v>
      </c>
      <c r="M164" s="173">
        <f t="shared" si="34"/>
        <v>0</v>
      </c>
      <c r="N164" s="134">
        <v>0</v>
      </c>
      <c r="O164" s="135">
        <f t="shared" si="35"/>
        <v>0</v>
      </c>
      <c r="P164" s="33">
        <f t="shared" si="25"/>
        <v>0</v>
      </c>
    </row>
    <row r="165" spans="2:16" x14ac:dyDescent="0.25">
      <c r="B165" s="99" t="s">
        <v>188</v>
      </c>
      <c r="C165" s="98">
        <v>5900168907973</v>
      </c>
      <c r="D165" s="99" t="s">
        <v>16</v>
      </c>
      <c r="E165" s="170"/>
      <c r="F165" s="99">
        <v>8</v>
      </c>
      <c r="G165" s="79">
        <v>4</v>
      </c>
      <c r="H165" s="171">
        <v>24.382113821138212</v>
      </c>
      <c r="I165" s="167">
        <v>0.23</v>
      </c>
      <c r="J165" s="99">
        <f t="shared" si="31"/>
        <v>29.990000000000002</v>
      </c>
      <c r="K165" s="172">
        <f t="shared" si="32"/>
        <v>0.35</v>
      </c>
      <c r="L165" s="168">
        <f t="shared" si="33"/>
        <v>15.85</v>
      </c>
      <c r="M165" s="168">
        <f t="shared" si="34"/>
        <v>63.4</v>
      </c>
      <c r="N165" s="12">
        <v>0</v>
      </c>
      <c r="O165" s="135">
        <f t="shared" si="35"/>
        <v>0</v>
      </c>
      <c r="P165" s="33">
        <f t="shared" si="25"/>
        <v>0</v>
      </c>
    </row>
    <row r="166" spans="2:16" x14ac:dyDescent="0.25">
      <c r="B166" s="99" t="s">
        <v>189</v>
      </c>
      <c r="C166" s="98">
        <v>5900168907966</v>
      </c>
      <c r="D166" s="157" t="s">
        <v>16</v>
      </c>
      <c r="E166" s="170"/>
      <c r="F166" s="99">
        <v>8</v>
      </c>
      <c r="G166" s="80">
        <v>8</v>
      </c>
      <c r="H166" s="171">
        <v>16.252032520325201</v>
      </c>
      <c r="I166" s="167">
        <v>0.23</v>
      </c>
      <c r="J166" s="99">
        <f t="shared" si="31"/>
        <v>19.989999999999998</v>
      </c>
      <c r="K166" s="172">
        <f t="shared" si="32"/>
        <v>0.35</v>
      </c>
      <c r="L166" s="168">
        <f t="shared" si="33"/>
        <v>10.56</v>
      </c>
      <c r="M166" s="173">
        <f t="shared" si="34"/>
        <v>84.48</v>
      </c>
      <c r="N166" s="134">
        <v>0</v>
      </c>
      <c r="O166" s="135">
        <f t="shared" si="35"/>
        <v>0</v>
      </c>
      <c r="P166" s="33">
        <f t="shared" si="25"/>
        <v>0</v>
      </c>
    </row>
    <row r="167" spans="2:16" x14ac:dyDescent="0.25">
      <c r="B167" s="99" t="s">
        <v>190</v>
      </c>
      <c r="C167" s="98">
        <v>5900168907959</v>
      </c>
      <c r="D167" s="99" t="s">
        <v>16</v>
      </c>
      <c r="E167" s="170"/>
      <c r="F167" s="99">
        <v>8</v>
      </c>
      <c r="G167" s="79">
        <v>4</v>
      </c>
      <c r="H167" s="171">
        <v>16.252032520325201</v>
      </c>
      <c r="I167" s="167">
        <v>0.23</v>
      </c>
      <c r="J167" s="99">
        <f t="shared" si="31"/>
        <v>19.989999999999998</v>
      </c>
      <c r="K167" s="172">
        <f t="shared" si="32"/>
        <v>0.35</v>
      </c>
      <c r="L167" s="168">
        <f t="shared" si="33"/>
        <v>10.56</v>
      </c>
      <c r="M167" s="168">
        <f t="shared" si="34"/>
        <v>42.24</v>
      </c>
      <c r="N167" s="12">
        <v>0</v>
      </c>
      <c r="O167" s="135">
        <f t="shared" si="35"/>
        <v>0</v>
      </c>
      <c r="P167" s="33">
        <f t="shared" si="25"/>
        <v>0</v>
      </c>
    </row>
    <row r="168" spans="2:16" x14ac:dyDescent="0.25">
      <c r="B168" s="99" t="s">
        <v>191</v>
      </c>
      <c r="C168" s="98">
        <v>5900168907980</v>
      </c>
      <c r="D168" s="157" t="s">
        <v>16</v>
      </c>
      <c r="E168" s="170"/>
      <c r="F168" s="99">
        <v>6</v>
      </c>
      <c r="G168" s="80"/>
      <c r="H168" s="171">
        <v>60.967479674796742</v>
      </c>
      <c r="I168" s="167">
        <v>0.23</v>
      </c>
      <c r="J168" s="99">
        <f t="shared" si="31"/>
        <v>74.989999999999995</v>
      </c>
      <c r="K168" s="172">
        <f t="shared" si="32"/>
        <v>0.35</v>
      </c>
      <c r="L168" s="168">
        <f t="shared" si="33"/>
        <v>39.630000000000003</v>
      </c>
      <c r="M168" s="173">
        <f t="shared" si="34"/>
        <v>0</v>
      </c>
      <c r="N168" s="134">
        <v>0</v>
      </c>
      <c r="O168" s="135">
        <f t="shared" si="35"/>
        <v>0</v>
      </c>
      <c r="P168" s="33">
        <f t="shared" si="25"/>
        <v>0</v>
      </c>
    </row>
    <row r="169" spans="2:16" x14ac:dyDescent="0.25">
      <c r="B169" s="99" t="s">
        <v>192</v>
      </c>
      <c r="C169" s="98">
        <v>5900168908574</v>
      </c>
      <c r="D169" s="99" t="s">
        <v>16</v>
      </c>
      <c r="E169" s="170"/>
      <c r="F169" s="99">
        <v>5</v>
      </c>
      <c r="G169" s="79"/>
      <c r="H169" s="171">
        <v>32.512195121951216</v>
      </c>
      <c r="I169" s="167">
        <v>0.23</v>
      </c>
      <c r="J169" s="99">
        <f t="shared" si="31"/>
        <v>39.989999999999995</v>
      </c>
      <c r="K169" s="172">
        <f t="shared" si="32"/>
        <v>0.35</v>
      </c>
      <c r="L169" s="168">
        <f t="shared" si="33"/>
        <v>21.13</v>
      </c>
      <c r="M169" s="168">
        <f t="shared" si="34"/>
        <v>0</v>
      </c>
      <c r="N169" s="12">
        <v>0</v>
      </c>
      <c r="O169" s="135">
        <f t="shared" si="35"/>
        <v>0</v>
      </c>
      <c r="P169" s="33">
        <f t="shared" si="25"/>
        <v>0</v>
      </c>
    </row>
    <row r="170" spans="2:16" x14ac:dyDescent="0.25">
      <c r="B170" s="99" t="s">
        <v>193</v>
      </c>
      <c r="C170" s="98">
        <v>5900168908581</v>
      </c>
      <c r="D170" s="157" t="s">
        <v>16</v>
      </c>
      <c r="E170" s="170"/>
      <c r="F170" s="99">
        <v>5</v>
      </c>
      <c r="G170" s="80">
        <v>3</v>
      </c>
      <c r="H170" s="171">
        <v>40.642276422764226</v>
      </c>
      <c r="I170" s="167">
        <v>0.23</v>
      </c>
      <c r="J170" s="99">
        <f t="shared" si="31"/>
        <v>49.989999999999995</v>
      </c>
      <c r="K170" s="172">
        <f t="shared" si="32"/>
        <v>0.35</v>
      </c>
      <c r="L170" s="168">
        <f t="shared" si="33"/>
        <v>26.42</v>
      </c>
      <c r="M170" s="173">
        <f t="shared" si="34"/>
        <v>79.260000000000005</v>
      </c>
      <c r="N170" s="134">
        <v>0</v>
      </c>
      <c r="O170" s="135">
        <f t="shared" si="35"/>
        <v>0</v>
      </c>
      <c r="P170" s="33">
        <f t="shared" si="25"/>
        <v>0</v>
      </c>
    </row>
    <row r="171" spans="2:16" x14ac:dyDescent="0.25">
      <c r="B171" s="99" t="s">
        <v>194</v>
      </c>
      <c r="C171" s="98">
        <v>5900168908598</v>
      </c>
      <c r="D171" s="99" t="s">
        <v>16</v>
      </c>
      <c r="E171" s="170"/>
      <c r="F171" s="99">
        <v>5</v>
      </c>
      <c r="G171" s="79"/>
      <c r="H171" s="171">
        <v>56.90243902439024</v>
      </c>
      <c r="I171" s="167">
        <v>0.23</v>
      </c>
      <c r="J171" s="99">
        <f t="shared" si="31"/>
        <v>69.989999999999995</v>
      </c>
      <c r="K171" s="172">
        <f t="shared" si="32"/>
        <v>0.35</v>
      </c>
      <c r="L171" s="168">
        <f t="shared" si="33"/>
        <v>36.99</v>
      </c>
      <c r="M171" s="168">
        <f t="shared" si="34"/>
        <v>0</v>
      </c>
      <c r="N171" s="12">
        <v>0</v>
      </c>
      <c r="O171" s="135">
        <f t="shared" si="35"/>
        <v>0</v>
      </c>
      <c r="P171" s="33">
        <f t="shared" si="25"/>
        <v>0</v>
      </c>
    </row>
    <row r="172" spans="2:16" x14ac:dyDescent="0.25">
      <c r="B172" s="99" t="s">
        <v>195</v>
      </c>
      <c r="C172" s="98">
        <v>5900168908970</v>
      </c>
      <c r="D172" s="157" t="s">
        <v>16</v>
      </c>
      <c r="E172" s="170"/>
      <c r="F172" s="99">
        <v>5</v>
      </c>
      <c r="G172" s="80"/>
      <c r="H172" s="171">
        <v>32.512195121951216</v>
      </c>
      <c r="I172" s="167">
        <v>0.23</v>
      </c>
      <c r="J172" s="99">
        <f t="shared" si="31"/>
        <v>39.989999999999995</v>
      </c>
      <c r="K172" s="172">
        <f t="shared" si="32"/>
        <v>0.35</v>
      </c>
      <c r="L172" s="168">
        <f t="shared" si="33"/>
        <v>21.13</v>
      </c>
      <c r="M172" s="173">
        <f t="shared" si="34"/>
        <v>0</v>
      </c>
      <c r="N172" s="134">
        <v>0</v>
      </c>
      <c r="O172" s="135">
        <f t="shared" si="35"/>
        <v>0</v>
      </c>
      <c r="P172" s="33">
        <f t="shared" si="25"/>
        <v>0</v>
      </c>
    </row>
    <row r="173" spans="2:16" x14ac:dyDescent="0.25">
      <c r="B173" s="99" t="s">
        <v>196</v>
      </c>
      <c r="C173" s="98">
        <v>5900168908987</v>
      </c>
      <c r="D173" s="99" t="s">
        <v>16</v>
      </c>
      <c r="E173" s="170"/>
      <c r="F173" s="99">
        <v>5</v>
      </c>
      <c r="G173" s="79">
        <v>3</v>
      </c>
      <c r="H173" s="171">
        <v>40.642276422764226</v>
      </c>
      <c r="I173" s="167">
        <v>0.23</v>
      </c>
      <c r="J173" s="99">
        <f t="shared" si="31"/>
        <v>49.989999999999995</v>
      </c>
      <c r="K173" s="172">
        <f t="shared" si="32"/>
        <v>0.35</v>
      </c>
      <c r="L173" s="168">
        <f t="shared" si="33"/>
        <v>26.42</v>
      </c>
      <c r="M173" s="168">
        <f t="shared" si="34"/>
        <v>79.260000000000005</v>
      </c>
      <c r="N173" s="12">
        <v>0</v>
      </c>
      <c r="O173" s="135">
        <f t="shared" si="35"/>
        <v>0</v>
      </c>
      <c r="P173" s="33">
        <f t="shared" si="25"/>
        <v>0</v>
      </c>
    </row>
    <row r="174" spans="2:16" ht="15.75" thickBot="1" x14ac:dyDescent="0.3">
      <c r="B174" s="157" t="s">
        <v>197</v>
      </c>
      <c r="C174" s="158">
        <v>5900168908994</v>
      </c>
      <c r="D174" s="157" t="s">
        <v>16</v>
      </c>
      <c r="E174" s="174"/>
      <c r="F174" s="157">
        <v>5</v>
      </c>
      <c r="G174" s="82"/>
      <c r="H174" s="175">
        <v>56.90243902439024</v>
      </c>
      <c r="I174" s="176">
        <v>0.23</v>
      </c>
      <c r="J174" s="157">
        <f t="shared" si="31"/>
        <v>69.989999999999995</v>
      </c>
      <c r="K174" s="177">
        <f t="shared" si="32"/>
        <v>0.35</v>
      </c>
      <c r="L174" s="173">
        <f t="shared" si="33"/>
        <v>36.99</v>
      </c>
      <c r="M174" s="173">
        <f t="shared" si="34"/>
        <v>0</v>
      </c>
      <c r="N174" s="134">
        <v>0</v>
      </c>
      <c r="O174" s="135">
        <f t="shared" si="35"/>
        <v>0</v>
      </c>
      <c r="P174" s="33">
        <f t="shared" si="25"/>
        <v>0</v>
      </c>
    </row>
    <row r="175" spans="2:16" ht="15.75" thickBot="1" x14ac:dyDescent="0.3">
      <c r="B175" s="136" t="s">
        <v>98</v>
      </c>
      <c r="C175" s="137"/>
      <c r="D175" s="138"/>
      <c r="E175" s="139">
        <f>SUM(E12:E117)</f>
        <v>0</v>
      </c>
      <c r="F175" s="140"/>
      <c r="G175" s="141">
        <f>SUM(G12:G159)</f>
        <v>117</v>
      </c>
      <c r="H175" s="142"/>
      <c r="I175" s="143"/>
      <c r="J175" s="142"/>
      <c r="K175" s="142"/>
      <c r="L175" s="142"/>
      <c r="M175" s="144">
        <f>SUM(M12:M174)</f>
        <v>2085.3200000000002</v>
      </c>
      <c r="N175" s="145"/>
      <c r="O175" s="146"/>
    </row>
    <row r="177" spans="12:13" x14ac:dyDescent="0.25">
      <c r="L177" s="43" t="s">
        <v>142</v>
      </c>
      <c r="M177" s="121">
        <f>M175-(SUM(O11:O174))</f>
        <v>2085.3200000000002</v>
      </c>
    </row>
    <row r="181" spans="12:13" ht="13.35" customHeight="1" x14ac:dyDescent="0.25"/>
  </sheetData>
  <sheetProtection algorithmName="SHA-512" hashValue="OxVFV4l7b7uInvVrM7O65Z/8m72TY6c1okf6f1EF7PVFwtFxQNv1oScdC6TgY2YZCjwBKokyMSaSc7Vjj48GuA==" saltValue="umQi4OL7MYgXeEetJh0Tjw==" spinCount="100000" sheet="1" formatCells="0" formatColumns="0" formatRows="0" sort="0" autoFilter="0"/>
  <autoFilter ref="A10:R175" xr:uid="{00000000-0009-0000-0000-000000000000}"/>
  <mergeCells count="2">
    <mergeCell ref="A1:J1"/>
    <mergeCell ref="A5:J5"/>
  </mergeCells>
  <phoneticPr fontId="5" type="noConversion"/>
  <pageMargins left="0.7" right="0.7" top="0.75" bottom="0.75" header="0.3" footer="0.3"/>
  <pageSetup paperSize="9" orientation="portrait" r:id="rId1"/>
  <ignoredErrors>
    <ignoredError sqref="F12 F14:F19" numberStoredAsText="1"/>
    <ignoredError sqref="N30 N141 N68 P12:P20 N49 N40 N52 N76 N86 N95 N102 N118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182"/>
  <sheetViews>
    <sheetView topLeftCell="B1" zoomScale="90" zoomScaleNormal="90" workbookViewId="0">
      <selection activeCell="E12" sqref="E12"/>
    </sheetView>
  </sheetViews>
  <sheetFormatPr defaultColWidth="8.85546875" defaultRowHeight="15" x14ac:dyDescent="0.25"/>
  <cols>
    <col min="1" max="1" width="93.42578125" style="3" bestFit="1" customWidth="1"/>
    <col min="2" max="2" width="15.5703125" style="1" customWidth="1"/>
    <col min="3" max="3" width="14.140625" style="1" bestFit="1" customWidth="1"/>
    <col min="4" max="4" width="11.85546875" style="1" customWidth="1"/>
    <col min="5" max="5" width="15.5703125" style="1" customWidth="1"/>
    <col min="6" max="6" width="14.42578125" style="2" bestFit="1" customWidth="1"/>
    <col min="7" max="7" width="14.5703125" style="1" bestFit="1" customWidth="1"/>
    <col min="8" max="8" width="2.140625" style="1" hidden="1" customWidth="1"/>
    <col min="9" max="16384" width="8.85546875" style="1"/>
  </cols>
  <sheetData>
    <row r="2" spans="1:8" thickBot="1" x14ac:dyDescent="0.4">
      <c r="A2" s="88" t="s">
        <v>1</v>
      </c>
    </row>
    <row r="3" spans="1:8" thickBot="1" x14ac:dyDescent="0.4">
      <c r="A3" s="109"/>
    </row>
    <row r="9" spans="1:8" ht="14.45" x14ac:dyDescent="0.35">
      <c r="G9" s="114">
        <v>0.35</v>
      </c>
    </row>
    <row r="10" spans="1:8" x14ac:dyDescent="0.25">
      <c r="A10" s="104" t="s">
        <v>11</v>
      </c>
      <c r="B10" s="66" t="s">
        <v>12</v>
      </c>
      <c r="C10" s="66" t="s">
        <v>13</v>
      </c>
      <c r="D10" s="66" t="s">
        <v>14</v>
      </c>
      <c r="E10" s="66" t="s">
        <v>96</v>
      </c>
      <c r="F10" s="116" t="s">
        <v>164</v>
      </c>
      <c r="G10" s="113" t="s">
        <v>166</v>
      </c>
    </row>
    <row r="11" spans="1:8" x14ac:dyDescent="0.25">
      <c r="A11" s="59" t="s">
        <v>27</v>
      </c>
      <c r="B11" s="59"/>
      <c r="C11" s="59"/>
      <c r="D11" s="60"/>
      <c r="E11" s="110"/>
      <c r="F11" s="117"/>
      <c r="G11" s="110"/>
    </row>
    <row r="12" spans="1:8" x14ac:dyDescent="0.25">
      <c r="A12" s="18" t="s">
        <v>15</v>
      </c>
      <c r="B12" s="19">
        <v>5900168901490</v>
      </c>
      <c r="C12" s="18" t="s">
        <v>16</v>
      </c>
      <c r="D12" s="106"/>
      <c r="E12" s="111"/>
      <c r="F12" s="27">
        <v>20.32</v>
      </c>
      <c r="G12" s="21">
        <f>ROUND(F12-(F12*$G$9),2)</f>
        <v>13.21</v>
      </c>
      <c r="H12" s="118">
        <f>D12*G12</f>
        <v>0</v>
      </c>
    </row>
    <row r="13" spans="1:8" x14ac:dyDescent="0.25">
      <c r="A13" s="20" t="s">
        <v>17</v>
      </c>
      <c r="B13" s="19">
        <v>5900168904668</v>
      </c>
      <c r="C13" s="20" t="s">
        <v>16</v>
      </c>
      <c r="D13" s="106"/>
      <c r="E13" s="111"/>
      <c r="F13" s="27">
        <v>18.29</v>
      </c>
      <c r="G13" s="21">
        <f t="shared" ref="G13:G82" si="0">ROUND(F13-(F13*$G$9),2)</f>
        <v>11.89</v>
      </c>
      <c r="H13" s="118">
        <f t="shared" ref="H13:H81" si="1">D13*G13</f>
        <v>0</v>
      </c>
    </row>
    <row r="14" spans="1:8" x14ac:dyDescent="0.25">
      <c r="A14" s="20" t="s">
        <v>18</v>
      </c>
      <c r="B14" s="19">
        <v>5900168908536</v>
      </c>
      <c r="C14" s="20" t="s">
        <v>16</v>
      </c>
      <c r="D14" s="106"/>
      <c r="E14" s="111"/>
      <c r="F14" s="27">
        <v>15.44</v>
      </c>
      <c r="G14" s="21">
        <f t="shared" si="0"/>
        <v>10.039999999999999</v>
      </c>
      <c r="H14" s="118">
        <f t="shared" si="1"/>
        <v>0</v>
      </c>
    </row>
    <row r="15" spans="1:8" x14ac:dyDescent="0.25">
      <c r="A15" s="21" t="s">
        <v>19</v>
      </c>
      <c r="B15" s="19">
        <v>5900168908550</v>
      </c>
      <c r="C15" s="21" t="s">
        <v>16</v>
      </c>
      <c r="D15" s="106"/>
      <c r="E15" s="111"/>
      <c r="F15" s="27">
        <v>15.44</v>
      </c>
      <c r="G15" s="21">
        <f t="shared" si="0"/>
        <v>10.039999999999999</v>
      </c>
      <c r="H15" s="118">
        <f t="shared" si="1"/>
        <v>0</v>
      </c>
    </row>
    <row r="16" spans="1:8" x14ac:dyDescent="0.25">
      <c r="A16" s="21" t="s">
        <v>20</v>
      </c>
      <c r="B16" s="19">
        <v>5900168908512</v>
      </c>
      <c r="C16" s="21" t="s">
        <v>16</v>
      </c>
      <c r="D16" s="106"/>
      <c r="E16" s="111"/>
      <c r="F16" s="27">
        <v>15.44</v>
      </c>
      <c r="G16" s="21">
        <f t="shared" si="0"/>
        <v>10.039999999999999</v>
      </c>
      <c r="H16" s="118">
        <f t="shared" si="1"/>
        <v>0</v>
      </c>
    </row>
    <row r="17" spans="1:8" x14ac:dyDescent="0.25">
      <c r="A17" s="21" t="s">
        <v>21</v>
      </c>
      <c r="B17" s="19">
        <v>5900168908451</v>
      </c>
      <c r="C17" s="21" t="s">
        <v>16</v>
      </c>
      <c r="D17" s="106"/>
      <c r="E17" s="111"/>
      <c r="F17" s="27">
        <v>19.5</v>
      </c>
      <c r="G17" s="21">
        <f t="shared" si="0"/>
        <v>12.68</v>
      </c>
      <c r="H17" s="118">
        <f t="shared" si="1"/>
        <v>0</v>
      </c>
    </row>
    <row r="18" spans="1:8" x14ac:dyDescent="0.25">
      <c r="A18" s="21" t="s">
        <v>22</v>
      </c>
      <c r="B18" s="19">
        <v>5900168901544</v>
      </c>
      <c r="C18" s="21" t="s">
        <v>16</v>
      </c>
      <c r="D18" s="106"/>
      <c r="E18" s="111"/>
      <c r="F18" s="27">
        <v>19.5</v>
      </c>
      <c r="G18" s="21">
        <f t="shared" si="0"/>
        <v>12.68</v>
      </c>
      <c r="H18" s="118">
        <f t="shared" si="1"/>
        <v>0</v>
      </c>
    </row>
    <row r="19" spans="1:8" x14ac:dyDescent="0.25">
      <c r="A19" s="21" t="s">
        <v>23</v>
      </c>
      <c r="B19" s="19">
        <v>5900168901520</v>
      </c>
      <c r="C19" s="21" t="s">
        <v>16</v>
      </c>
      <c r="D19" s="106"/>
      <c r="E19" s="111"/>
      <c r="F19" s="27">
        <v>19.5</v>
      </c>
      <c r="G19" s="21">
        <f t="shared" si="0"/>
        <v>12.68</v>
      </c>
      <c r="H19" s="118">
        <f t="shared" si="1"/>
        <v>0</v>
      </c>
    </row>
    <row r="20" spans="1:8" x14ac:dyDescent="0.25">
      <c r="A20" s="21" t="s">
        <v>24</v>
      </c>
      <c r="B20" s="19">
        <v>5900168907300</v>
      </c>
      <c r="C20" s="21" t="s">
        <v>16</v>
      </c>
      <c r="D20" s="106"/>
      <c r="E20" s="111"/>
      <c r="F20" s="27">
        <v>34.950000000000003</v>
      </c>
      <c r="G20" s="21">
        <f t="shared" si="0"/>
        <v>22.72</v>
      </c>
      <c r="H20" s="118">
        <f t="shared" si="1"/>
        <v>0</v>
      </c>
    </row>
    <row r="21" spans="1:8" x14ac:dyDescent="0.25">
      <c r="A21" s="21" t="s">
        <v>25</v>
      </c>
      <c r="B21" s="19">
        <v>5900168907324</v>
      </c>
      <c r="C21" s="21" t="s">
        <v>16</v>
      </c>
      <c r="D21" s="106"/>
      <c r="E21" s="111"/>
      <c r="F21" s="27">
        <v>34.950000000000003</v>
      </c>
      <c r="G21" s="21">
        <f t="shared" si="0"/>
        <v>22.72</v>
      </c>
      <c r="H21" s="118">
        <f t="shared" si="1"/>
        <v>0</v>
      </c>
    </row>
    <row r="22" spans="1:8" x14ac:dyDescent="0.25">
      <c r="A22" s="22" t="s">
        <v>26</v>
      </c>
      <c r="B22" s="44">
        <v>5900168907348</v>
      </c>
      <c r="C22" s="22" t="s">
        <v>16</v>
      </c>
      <c r="D22" s="125"/>
      <c r="E22" s="184"/>
      <c r="F22" s="28">
        <v>34.950000000000003</v>
      </c>
      <c r="G22" s="22">
        <f t="shared" si="0"/>
        <v>22.72</v>
      </c>
      <c r="H22" s="118">
        <f t="shared" si="1"/>
        <v>0</v>
      </c>
    </row>
    <row r="23" spans="1:8" x14ac:dyDescent="0.25">
      <c r="A23" s="13" t="s">
        <v>209</v>
      </c>
      <c r="B23" s="44">
        <v>5900168904637</v>
      </c>
      <c r="C23" s="22" t="s">
        <v>16</v>
      </c>
      <c r="D23" s="106"/>
      <c r="E23" s="106"/>
      <c r="F23" s="12">
        <v>13.81</v>
      </c>
      <c r="G23" s="21">
        <f t="shared" si="0"/>
        <v>8.98</v>
      </c>
      <c r="H23" s="118">
        <f t="shared" si="1"/>
        <v>0</v>
      </c>
    </row>
    <row r="24" spans="1:8" ht="14.45" hidden="1" x14ac:dyDescent="0.35">
      <c r="A24" s="13" t="s">
        <v>210</v>
      </c>
      <c r="B24" s="44">
        <v>5900168904644</v>
      </c>
      <c r="C24" s="22" t="s">
        <v>16</v>
      </c>
      <c r="D24" s="106"/>
      <c r="E24" s="106"/>
      <c r="F24" s="12">
        <v>13.81</v>
      </c>
      <c r="G24" s="22">
        <f t="shared" si="0"/>
        <v>8.98</v>
      </c>
      <c r="H24" s="118">
        <f t="shared" si="1"/>
        <v>0</v>
      </c>
    </row>
    <row r="25" spans="1:8" ht="14.45" hidden="1" x14ac:dyDescent="0.35">
      <c r="A25" s="13" t="s">
        <v>211</v>
      </c>
      <c r="B25" s="44">
        <v>5900168904651</v>
      </c>
      <c r="C25" s="22" t="s">
        <v>16</v>
      </c>
      <c r="D25" s="106"/>
      <c r="E25" s="106"/>
      <c r="F25" s="12">
        <v>13.81</v>
      </c>
      <c r="G25" s="21">
        <f t="shared" si="0"/>
        <v>8.98</v>
      </c>
      <c r="H25" s="118">
        <f t="shared" si="1"/>
        <v>0</v>
      </c>
    </row>
    <row r="26" spans="1:8" x14ac:dyDescent="0.25">
      <c r="A26" s="13" t="s">
        <v>212</v>
      </c>
      <c r="B26" s="44">
        <v>5900168904668</v>
      </c>
      <c r="C26" s="22" t="s">
        <v>16</v>
      </c>
      <c r="D26" s="106"/>
      <c r="E26" s="106"/>
      <c r="F26" s="12">
        <v>18.28</v>
      </c>
      <c r="G26" s="22">
        <f t="shared" si="0"/>
        <v>11.88</v>
      </c>
      <c r="H26" s="118">
        <f t="shared" si="1"/>
        <v>0</v>
      </c>
    </row>
    <row r="27" spans="1:8" x14ac:dyDescent="0.25">
      <c r="A27" s="13" t="s">
        <v>213</v>
      </c>
      <c r="B27" s="44">
        <v>5900168904606</v>
      </c>
      <c r="C27" s="22" t="s">
        <v>16</v>
      </c>
      <c r="D27" s="106"/>
      <c r="E27" s="106"/>
      <c r="F27" s="12">
        <v>17.47</v>
      </c>
      <c r="G27" s="21">
        <f t="shared" si="0"/>
        <v>11.36</v>
      </c>
      <c r="H27" s="118">
        <f t="shared" si="1"/>
        <v>0</v>
      </c>
    </row>
    <row r="28" spans="1:8" ht="14.45" hidden="1" x14ac:dyDescent="0.35">
      <c r="A28" s="13" t="s">
        <v>214</v>
      </c>
      <c r="B28" s="44">
        <v>5900168904613</v>
      </c>
      <c r="C28" s="22" t="s">
        <v>16</v>
      </c>
      <c r="D28" s="106"/>
      <c r="E28" s="106"/>
      <c r="F28" s="12">
        <v>17.47</v>
      </c>
      <c r="G28" s="22">
        <f t="shared" si="0"/>
        <v>11.36</v>
      </c>
      <c r="H28" s="118">
        <f t="shared" si="1"/>
        <v>0</v>
      </c>
    </row>
    <row r="29" spans="1:8" x14ac:dyDescent="0.25">
      <c r="A29" s="13" t="s">
        <v>215</v>
      </c>
      <c r="B29" s="44">
        <v>5900168904620</v>
      </c>
      <c r="C29" s="22" t="s">
        <v>16</v>
      </c>
      <c r="D29" s="106"/>
      <c r="E29" s="106"/>
      <c r="F29" s="12">
        <v>17.47</v>
      </c>
      <c r="G29" s="21">
        <f t="shared" si="0"/>
        <v>11.36</v>
      </c>
      <c r="H29" s="118">
        <f t="shared" si="1"/>
        <v>0</v>
      </c>
    </row>
    <row r="30" spans="1:8" x14ac:dyDescent="0.25">
      <c r="A30" s="178" t="s">
        <v>29</v>
      </c>
      <c r="B30" s="179"/>
      <c r="C30" s="179"/>
      <c r="D30" s="107"/>
      <c r="E30" s="101"/>
      <c r="F30" s="78"/>
      <c r="G30" s="155"/>
      <c r="H30" s="118">
        <f t="shared" si="1"/>
        <v>0</v>
      </c>
    </row>
    <row r="31" spans="1:8" x14ac:dyDescent="0.25">
      <c r="A31" s="21" t="s">
        <v>30</v>
      </c>
      <c r="B31" s="19">
        <v>5903111747015</v>
      </c>
      <c r="C31" s="21" t="s">
        <v>16</v>
      </c>
      <c r="D31" s="106"/>
      <c r="E31" s="111"/>
      <c r="F31" s="27">
        <v>16.25</v>
      </c>
      <c r="G31" s="21">
        <f t="shared" si="0"/>
        <v>10.56</v>
      </c>
      <c r="H31" s="118">
        <f t="shared" si="1"/>
        <v>0</v>
      </c>
    </row>
    <row r="32" spans="1:8" x14ac:dyDescent="0.25">
      <c r="A32" s="21" t="s">
        <v>31</v>
      </c>
      <c r="B32" s="19">
        <v>5903111747039</v>
      </c>
      <c r="C32" s="21" t="s">
        <v>16</v>
      </c>
      <c r="D32" s="106"/>
      <c r="E32" s="111"/>
      <c r="F32" s="27">
        <v>16.25</v>
      </c>
      <c r="G32" s="21">
        <f t="shared" si="0"/>
        <v>10.56</v>
      </c>
      <c r="H32" s="118">
        <f t="shared" si="1"/>
        <v>0</v>
      </c>
    </row>
    <row r="33" spans="1:8" x14ac:dyDescent="0.25">
      <c r="A33" s="21" t="s">
        <v>32</v>
      </c>
      <c r="B33" s="19">
        <v>5903111747022</v>
      </c>
      <c r="C33" s="21" t="s">
        <v>16</v>
      </c>
      <c r="D33" s="106"/>
      <c r="E33" s="111"/>
      <c r="F33" s="27">
        <v>16.25</v>
      </c>
      <c r="G33" s="21">
        <f t="shared" si="0"/>
        <v>10.56</v>
      </c>
      <c r="H33" s="118">
        <f t="shared" si="1"/>
        <v>0</v>
      </c>
    </row>
    <row r="34" spans="1:8" x14ac:dyDescent="0.25">
      <c r="A34" s="21" t="s">
        <v>33</v>
      </c>
      <c r="B34" s="19">
        <v>5905279370005</v>
      </c>
      <c r="C34" s="21" t="s">
        <v>16</v>
      </c>
      <c r="D34" s="106"/>
      <c r="E34" s="111"/>
      <c r="F34" s="27">
        <v>13.81</v>
      </c>
      <c r="G34" s="21">
        <f t="shared" si="0"/>
        <v>8.98</v>
      </c>
      <c r="H34" s="118">
        <f t="shared" si="1"/>
        <v>0</v>
      </c>
    </row>
    <row r="35" spans="1:8" x14ac:dyDescent="0.25">
      <c r="A35" s="21" t="s">
        <v>34</v>
      </c>
      <c r="B35" s="19">
        <v>5905279370012</v>
      </c>
      <c r="C35" s="21" t="s">
        <v>16</v>
      </c>
      <c r="D35" s="106"/>
      <c r="E35" s="111"/>
      <c r="F35" s="27">
        <v>13.81</v>
      </c>
      <c r="G35" s="21">
        <f t="shared" si="0"/>
        <v>8.98</v>
      </c>
      <c r="H35" s="118">
        <f t="shared" si="1"/>
        <v>0</v>
      </c>
    </row>
    <row r="36" spans="1:8" x14ac:dyDescent="0.25">
      <c r="A36" s="21" t="s">
        <v>35</v>
      </c>
      <c r="B36" s="19">
        <v>5905279370029</v>
      </c>
      <c r="C36" s="21" t="s">
        <v>16</v>
      </c>
      <c r="D36" s="106"/>
      <c r="E36" s="111"/>
      <c r="F36" s="27">
        <v>13.81</v>
      </c>
      <c r="G36" s="21">
        <f t="shared" si="0"/>
        <v>8.98</v>
      </c>
      <c r="H36" s="118">
        <f t="shared" si="1"/>
        <v>0</v>
      </c>
    </row>
    <row r="37" spans="1:8" x14ac:dyDescent="0.25">
      <c r="A37" s="21" t="s">
        <v>36</v>
      </c>
      <c r="B37" s="19">
        <v>5900168907249</v>
      </c>
      <c r="C37" s="21" t="s">
        <v>16</v>
      </c>
      <c r="D37" s="106"/>
      <c r="E37" s="111"/>
      <c r="F37" s="27">
        <v>16.25</v>
      </c>
      <c r="G37" s="21">
        <f t="shared" si="0"/>
        <v>10.56</v>
      </c>
      <c r="H37" s="118">
        <f t="shared" si="1"/>
        <v>0</v>
      </c>
    </row>
    <row r="38" spans="1:8" x14ac:dyDescent="0.25">
      <c r="A38" s="21" t="s">
        <v>37</v>
      </c>
      <c r="B38" s="19">
        <v>5900168905658</v>
      </c>
      <c r="C38" s="21" t="s">
        <v>16</v>
      </c>
      <c r="D38" s="106"/>
      <c r="E38" s="111"/>
      <c r="F38" s="27">
        <v>16.25</v>
      </c>
      <c r="G38" s="21">
        <f t="shared" si="0"/>
        <v>10.56</v>
      </c>
      <c r="H38" s="118">
        <f t="shared" si="1"/>
        <v>0</v>
      </c>
    </row>
    <row r="39" spans="1:8" x14ac:dyDescent="0.25">
      <c r="A39" s="91" t="s">
        <v>114</v>
      </c>
      <c r="B39" s="19">
        <v>5900168907850</v>
      </c>
      <c r="C39" s="21" t="s">
        <v>16</v>
      </c>
      <c r="D39" s="106"/>
      <c r="E39" s="111"/>
      <c r="F39" s="27">
        <v>20.32</v>
      </c>
      <c r="G39" s="21">
        <f t="shared" si="0"/>
        <v>13.21</v>
      </c>
      <c r="H39" s="118">
        <f t="shared" si="1"/>
        <v>0</v>
      </c>
    </row>
    <row r="40" spans="1:8" x14ac:dyDescent="0.25">
      <c r="A40" s="23" t="s">
        <v>38</v>
      </c>
      <c r="B40" s="24"/>
      <c r="C40" s="24"/>
      <c r="D40" s="108"/>
      <c r="E40" s="101"/>
      <c r="F40" s="30"/>
      <c r="G40" s="115"/>
      <c r="H40" s="118">
        <f t="shared" si="1"/>
        <v>0</v>
      </c>
    </row>
    <row r="41" spans="1:8" x14ac:dyDescent="0.25">
      <c r="A41" s="21" t="s">
        <v>39</v>
      </c>
      <c r="B41" s="19">
        <v>5905279370036</v>
      </c>
      <c r="C41" s="25" t="s">
        <v>16</v>
      </c>
      <c r="D41" s="106"/>
      <c r="E41" s="111"/>
      <c r="F41" s="27">
        <v>16.25</v>
      </c>
      <c r="G41" s="21">
        <f t="shared" si="0"/>
        <v>10.56</v>
      </c>
      <c r="H41" s="118">
        <f t="shared" si="1"/>
        <v>0</v>
      </c>
    </row>
    <row r="42" spans="1:8" x14ac:dyDescent="0.25">
      <c r="A42" s="21" t="s">
        <v>40</v>
      </c>
      <c r="B42" s="19">
        <v>5905279370043</v>
      </c>
      <c r="C42" s="25" t="s">
        <v>16</v>
      </c>
      <c r="D42" s="106"/>
      <c r="E42" s="111"/>
      <c r="F42" s="27">
        <v>16.25</v>
      </c>
      <c r="G42" s="21">
        <f t="shared" si="0"/>
        <v>10.56</v>
      </c>
      <c r="H42" s="118">
        <f t="shared" si="1"/>
        <v>0</v>
      </c>
    </row>
    <row r="43" spans="1:8" x14ac:dyDescent="0.25">
      <c r="A43" s="21" t="s">
        <v>41</v>
      </c>
      <c r="B43" s="19">
        <v>5905279370050</v>
      </c>
      <c r="C43" s="25" t="s">
        <v>16</v>
      </c>
      <c r="D43" s="106"/>
      <c r="E43" s="111"/>
      <c r="F43" s="27">
        <v>16.25</v>
      </c>
      <c r="G43" s="21">
        <f t="shared" si="0"/>
        <v>10.56</v>
      </c>
      <c r="H43" s="118">
        <f t="shared" si="1"/>
        <v>0</v>
      </c>
    </row>
    <row r="44" spans="1:8" x14ac:dyDescent="0.25">
      <c r="A44" s="21" t="s">
        <v>42</v>
      </c>
      <c r="B44" s="19">
        <v>5900168902664</v>
      </c>
      <c r="C44" s="25" t="s">
        <v>16</v>
      </c>
      <c r="D44" s="106"/>
      <c r="E44" s="111"/>
      <c r="F44" s="27">
        <v>16.25</v>
      </c>
      <c r="G44" s="21">
        <f t="shared" si="0"/>
        <v>10.56</v>
      </c>
      <c r="H44" s="118">
        <f t="shared" si="1"/>
        <v>0</v>
      </c>
    </row>
    <row r="45" spans="1:8" x14ac:dyDescent="0.25">
      <c r="A45" s="21" t="s">
        <v>43</v>
      </c>
      <c r="B45" s="19">
        <v>5900168900271</v>
      </c>
      <c r="C45" s="25" t="s">
        <v>16</v>
      </c>
      <c r="D45" s="106"/>
      <c r="E45" s="111"/>
      <c r="F45" s="27">
        <v>24.38</v>
      </c>
      <c r="G45" s="21">
        <f t="shared" si="0"/>
        <v>15.85</v>
      </c>
      <c r="H45" s="118">
        <f t="shared" si="1"/>
        <v>0</v>
      </c>
    </row>
    <row r="46" spans="1:8" x14ac:dyDescent="0.25">
      <c r="A46" s="21" t="s">
        <v>44</v>
      </c>
      <c r="B46" s="19">
        <v>5900168900257</v>
      </c>
      <c r="C46" s="25" t="s">
        <v>16</v>
      </c>
      <c r="D46" s="106"/>
      <c r="E46" s="111"/>
      <c r="F46" s="27">
        <v>24.38</v>
      </c>
      <c r="G46" s="21">
        <f t="shared" si="0"/>
        <v>15.85</v>
      </c>
      <c r="H46" s="118">
        <f t="shared" si="1"/>
        <v>0</v>
      </c>
    </row>
    <row r="47" spans="1:8" x14ac:dyDescent="0.25">
      <c r="A47" s="21" t="s">
        <v>45</v>
      </c>
      <c r="B47" s="19">
        <v>5900168900264</v>
      </c>
      <c r="C47" s="25" t="s">
        <v>16</v>
      </c>
      <c r="D47" s="106"/>
      <c r="E47" s="111"/>
      <c r="F47" s="27">
        <v>24.38</v>
      </c>
      <c r="G47" s="21">
        <f t="shared" si="0"/>
        <v>15.85</v>
      </c>
      <c r="H47" s="118">
        <f t="shared" si="1"/>
        <v>0</v>
      </c>
    </row>
    <row r="48" spans="1:8" x14ac:dyDescent="0.25">
      <c r="A48" s="21" t="s">
        <v>46</v>
      </c>
      <c r="B48" s="19">
        <v>5900168902688</v>
      </c>
      <c r="C48" s="25" t="s">
        <v>16</v>
      </c>
      <c r="D48" s="106"/>
      <c r="E48" s="111"/>
      <c r="F48" s="27">
        <v>24.38</v>
      </c>
      <c r="G48" s="21">
        <f t="shared" si="0"/>
        <v>15.85</v>
      </c>
      <c r="H48" s="118">
        <f t="shared" si="1"/>
        <v>0</v>
      </c>
    </row>
    <row r="49" spans="1:8" x14ac:dyDescent="0.25">
      <c r="A49" s="23" t="s">
        <v>47</v>
      </c>
      <c r="B49" s="24"/>
      <c r="C49" s="24"/>
      <c r="D49" s="107"/>
      <c r="E49" s="101"/>
      <c r="F49" s="30"/>
      <c r="G49" s="115"/>
      <c r="H49" s="118">
        <f t="shared" si="1"/>
        <v>0</v>
      </c>
    </row>
    <row r="50" spans="1:8" x14ac:dyDescent="0.25">
      <c r="A50" s="21" t="s">
        <v>48</v>
      </c>
      <c r="B50" s="19">
        <v>5905279370333</v>
      </c>
      <c r="C50" s="25" t="s">
        <v>16</v>
      </c>
      <c r="D50" s="106"/>
      <c r="E50" s="111"/>
      <c r="F50" s="27">
        <v>17.07</v>
      </c>
      <c r="G50" s="21">
        <f t="shared" si="0"/>
        <v>11.1</v>
      </c>
      <c r="H50" s="118">
        <f t="shared" si="1"/>
        <v>0</v>
      </c>
    </row>
    <row r="51" spans="1:8" x14ac:dyDescent="0.25">
      <c r="A51" s="21" t="s">
        <v>49</v>
      </c>
      <c r="B51" s="19">
        <v>5905279370319</v>
      </c>
      <c r="C51" s="25" t="s">
        <v>16</v>
      </c>
      <c r="D51" s="106"/>
      <c r="E51" s="111"/>
      <c r="F51" s="27">
        <v>17.07</v>
      </c>
      <c r="G51" s="21">
        <f t="shared" si="0"/>
        <v>11.1</v>
      </c>
      <c r="H51" s="118">
        <f t="shared" si="1"/>
        <v>0</v>
      </c>
    </row>
    <row r="52" spans="1:8" x14ac:dyDescent="0.25">
      <c r="A52" s="23" t="s">
        <v>50</v>
      </c>
      <c r="B52" s="24"/>
      <c r="C52" s="24"/>
      <c r="D52" s="107"/>
      <c r="E52" s="101"/>
      <c r="F52" s="30"/>
      <c r="G52" s="115"/>
      <c r="H52" s="118">
        <f t="shared" si="1"/>
        <v>0</v>
      </c>
    </row>
    <row r="53" spans="1:8" x14ac:dyDescent="0.25">
      <c r="A53" s="21" t="s">
        <v>51</v>
      </c>
      <c r="B53" s="19">
        <v>5905279370999</v>
      </c>
      <c r="C53" s="25" t="s">
        <v>16</v>
      </c>
      <c r="D53" s="106"/>
      <c r="E53" s="111"/>
      <c r="F53" s="27">
        <v>15.44</v>
      </c>
      <c r="G53" s="21">
        <f t="shared" si="0"/>
        <v>10.039999999999999</v>
      </c>
      <c r="H53" s="118">
        <f t="shared" si="1"/>
        <v>0</v>
      </c>
    </row>
    <row r="54" spans="1:8" x14ac:dyDescent="0.25">
      <c r="A54" s="21" t="s">
        <v>52</v>
      </c>
      <c r="B54" s="19">
        <v>5906874565032</v>
      </c>
      <c r="C54" s="25" t="s">
        <v>16</v>
      </c>
      <c r="D54" s="106"/>
      <c r="E54" s="111"/>
      <c r="F54" s="27">
        <v>15.44</v>
      </c>
      <c r="G54" s="21">
        <f t="shared" si="0"/>
        <v>10.039999999999999</v>
      </c>
      <c r="H54" s="118">
        <f t="shared" si="1"/>
        <v>0</v>
      </c>
    </row>
    <row r="55" spans="1:8" x14ac:dyDescent="0.25">
      <c r="A55" s="21" t="s">
        <v>53</v>
      </c>
      <c r="B55" s="19">
        <v>5906874565049</v>
      </c>
      <c r="C55" s="25" t="s">
        <v>16</v>
      </c>
      <c r="D55" s="106"/>
      <c r="E55" s="111"/>
      <c r="F55" s="27">
        <v>15.44</v>
      </c>
      <c r="G55" s="21">
        <f t="shared" si="0"/>
        <v>10.039999999999999</v>
      </c>
      <c r="H55" s="118">
        <f t="shared" si="1"/>
        <v>0</v>
      </c>
    </row>
    <row r="56" spans="1:8" x14ac:dyDescent="0.25">
      <c r="A56" s="21" t="s">
        <v>54</v>
      </c>
      <c r="B56" s="19">
        <v>5900168908116</v>
      </c>
      <c r="C56" s="25" t="s">
        <v>16</v>
      </c>
      <c r="D56" s="106"/>
      <c r="E56" s="111"/>
      <c r="F56" s="27">
        <v>16.25</v>
      </c>
      <c r="G56" s="21">
        <f t="shared" si="0"/>
        <v>10.56</v>
      </c>
      <c r="H56" s="118">
        <f t="shared" si="1"/>
        <v>0</v>
      </c>
    </row>
    <row r="57" spans="1:8" x14ac:dyDescent="0.25">
      <c r="A57" s="21" t="s">
        <v>55</v>
      </c>
      <c r="B57" s="19">
        <v>5906874565674</v>
      </c>
      <c r="C57" s="25" t="s">
        <v>16</v>
      </c>
      <c r="D57" s="106"/>
      <c r="E57" s="111"/>
      <c r="F57" s="27">
        <v>16.25</v>
      </c>
      <c r="G57" s="21">
        <f t="shared" si="0"/>
        <v>10.56</v>
      </c>
      <c r="H57" s="118">
        <f t="shared" si="1"/>
        <v>0</v>
      </c>
    </row>
    <row r="58" spans="1:8" x14ac:dyDescent="0.25">
      <c r="A58" s="21" t="s">
        <v>56</v>
      </c>
      <c r="B58" s="19">
        <v>5906874565872</v>
      </c>
      <c r="C58" s="25" t="s">
        <v>16</v>
      </c>
      <c r="D58" s="106"/>
      <c r="E58" s="111"/>
      <c r="F58" s="27">
        <v>15.44</v>
      </c>
      <c r="G58" s="21">
        <f t="shared" si="0"/>
        <v>10.039999999999999</v>
      </c>
      <c r="H58" s="118">
        <f t="shared" si="1"/>
        <v>0</v>
      </c>
    </row>
    <row r="59" spans="1:8" x14ac:dyDescent="0.25">
      <c r="A59" s="21" t="s">
        <v>57</v>
      </c>
      <c r="B59" s="19">
        <v>5906874565889</v>
      </c>
      <c r="C59" s="25" t="s">
        <v>16</v>
      </c>
      <c r="D59" s="106"/>
      <c r="E59" s="111"/>
      <c r="F59" s="27">
        <v>15.44</v>
      </c>
      <c r="G59" s="21">
        <f t="shared" si="0"/>
        <v>10.039999999999999</v>
      </c>
      <c r="H59" s="118">
        <f t="shared" si="1"/>
        <v>0</v>
      </c>
    </row>
    <row r="60" spans="1:8" x14ac:dyDescent="0.25">
      <c r="A60" s="21" t="s">
        <v>58</v>
      </c>
      <c r="B60" s="19">
        <v>5900168907263</v>
      </c>
      <c r="C60" s="25" t="s">
        <v>16</v>
      </c>
      <c r="D60" s="106"/>
      <c r="E60" s="111"/>
      <c r="F60" s="27">
        <v>16.25</v>
      </c>
      <c r="G60" s="21">
        <f t="shared" si="0"/>
        <v>10.56</v>
      </c>
      <c r="H60" s="118">
        <f t="shared" si="1"/>
        <v>0</v>
      </c>
    </row>
    <row r="61" spans="1:8" x14ac:dyDescent="0.25">
      <c r="A61" s="21" t="s">
        <v>59</v>
      </c>
      <c r="B61" s="19">
        <v>5900168906846</v>
      </c>
      <c r="C61" s="25" t="s">
        <v>16</v>
      </c>
      <c r="D61" s="106"/>
      <c r="E61" s="111"/>
      <c r="F61" s="27">
        <v>27.64</v>
      </c>
      <c r="G61" s="21">
        <f t="shared" si="0"/>
        <v>17.97</v>
      </c>
      <c r="H61" s="118">
        <f t="shared" si="1"/>
        <v>0</v>
      </c>
    </row>
    <row r="62" spans="1:8" x14ac:dyDescent="0.25">
      <c r="A62" s="21" t="s">
        <v>60</v>
      </c>
      <c r="B62" s="19">
        <v>5900168906884</v>
      </c>
      <c r="C62" s="25" t="s">
        <v>16</v>
      </c>
      <c r="D62" s="106"/>
      <c r="E62" s="111"/>
      <c r="F62" s="27">
        <v>27.64</v>
      </c>
      <c r="G62" s="21">
        <f t="shared" si="0"/>
        <v>17.97</v>
      </c>
      <c r="H62" s="118">
        <f t="shared" si="1"/>
        <v>0</v>
      </c>
    </row>
    <row r="63" spans="1:8" x14ac:dyDescent="0.25">
      <c r="A63" s="21" t="s">
        <v>61</v>
      </c>
      <c r="B63" s="19">
        <v>5900168906860</v>
      </c>
      <c r="C63" s="25" t="s">
        <v>16</v>
      </c>
      <c r="D63" s="106"/>
      <c r="E63" s="111"/>
      <c r="F63" s="27">
        <v>27.64</v>
      </c>
      <c r="G63" s="21">
        <f t="shared" si="0"/>
        <v>17.97</v>
      </c>
      <c r="H63" s="118">
        <f t="shared" si="1"/>
        <v>0</v>
      </c>
    </row>
    <row r="64" spans="1:8" x14ac:dyDescent="0.25">
      <c r="A64" s="21" t="s">
        <v>62</v>
      </c>
      <c r="B64" s="19">
        <v>5900168906907</v>
      </c>
      <c r="C64" s="25" t="s">
        <v>16</v>
      </c>
      <c r="D64" s="106"/>
      <c r="E64" s="111"/>
      <c r="F64" s="27">
        <v>27.64</v>
      </c>
      <c r="G64" s="21">
        <f t="shared" si="0"/>
        <v>17.97</v>
      </c>
      <c r="H64" s="118">
        <f t="shared" si="1"/>
        <v>0</v>
      </c>
    </row>
    <row r="65" spans="1:8" x14ac:dyDescent="0.25">
      <c r="A65" s="21" t="s">
        <v>63</v>
      </c>
      <c r="B65" s="19">
        <v>5900168906921</v>
      </c>
      <c r="C65" s="25" t="s">
        <v>16</v>
      </c>
      <c r="D65" s="106"/>
      <c r="E65" s="111"/>
      <c r="F65" s="27">
        <v>27.64</v>
      </c>
      <c r="G65" s="21">
        <f t="shared" si="0"/>
        <v>17.97</v>
      </c>
      <c r="H65" s="118">
        <f t="shared" si="1"/>
        <v>0</v>
      </c>
    </row>
    <row r="66" spans="1:8" x14ac:dyDescent="0.25">
      <c r="A66" s="21" t="s">
        <v>64</v>
      </c>
      <c r="B66" s="19">
        <v>5900168906945</v>
      </c>
      <c r="C66" s="25" t="s">
        <v>16</v>
      </c>
      <c r="D66" s="106"/>
      <c r="E66" s="111"/>
      <c r="F66" s="27">
        <v>27.64</v>
      </c>
      <c r="G66" s="21">
        <f t="shared" si="0"/>
        <v>17.97</v>
      </c>
      <c r="H66" s="118">
        <f t="shared" si="1"/>
        <v>0</v>
      </c>
    </row>
    <row r="67" spans="1:8" x14ac:dyDescent="0.25">
      <c r="A67" s="92" t="s">
        <v>163</v>
      </c>
      <c r="B67" s="19">
        <v>5900168907836</v>
      </c>
      <c r="C67" s="25" t="s">
        <v>16</v>
      </c>
      <c r="D67" s="106"/>
      <c r="E67" s="111"/>
      <c r="F67" s="27">
        <v>27.63</v>
      </c>
      <c r="G67" s="21">
        <f t="shared" si="0"/>
        <v>17.96</v>
      </c>
      <c r="H67" s="118">
        <f t="shared" si="1"/>
        <v>0</v>
      </c>
    </row>
    <row r="68" spans="1:8" x14ac:dyDescent="0.25">
      <c r="A68" s="23" t="s">
        <v>65</v>
      </c>
      <c r="B68" s="24"/>
      <c r="C68" s="24"/>
      <c r="D68" s="107"/>
      <c r="E68" s="101"/>
      <c r="F68" s="30"/>
      <c r="G68" s="115"/>
      <c r="H68" s="118">
        <f t="shared" si="1"/>
        <v>0</v>
      </c>
    </row>
    <row r="69" spans="1:8" x14ac:dyDescent="0.25">
      <c r="A69" s="21" t="s">
        <v>66</v>
      </c>
      <c r="B69" s="19">
        <v>5900168902336</v>
      </c>
      <c r="C69" s="25" t="s">
        <v>16</v>
      </c>
      <c r="D69" s="106"/>
      <c r="E69" s="111"/>
      <c r="F69" s="27">
        <v>28.45</v>
      </c>
      <c r="G69" s="21">
        <f t="shared" si="0"/>
        <v>18.489999999999998</v>
      </c>
      <c r="H69" s="118">
        <f t="shared" si="1"/>
        <v>0</v>
      </c>
    </row>
    <row r="70" spans="1:8" x14ac:dyDescent="0.25">
      <c r="A70" s="21" t="s">
        <v>67</v>
      </c>
      <c r="B70" s="19">
        <v>5900168902619</v>
      </c>
      <c r="C70" s="25" t="s">
        <v>16</v>
      </c>
      <c r="D70" s="106"/>
      <c r="E70" s="111"/>
      <c r="F70" s="27">
        <v>28.45</v>
      </c>
      <c r="G70" s="21">
        <f t="shared" si="0"/>
        <v>18.489999999999998</v>
      </c>
      <c r="H70" s="118">
        <f t="shared" si="1"/>
        <v>0</v>
      </c>
    </row>
    <row r="71" spans="1:8" x14ac:dyDescent="0.25">
      <c r="A71" s="21" t="s">
        <v>68</v>
      </c>
      <c r="B71" s="19">
        <v>5900168902343</v>
      </c>
      <c r="C71" s="25" t="s">
        <v>16</v>
      </c>
      <c r="D71" s="106"/>
      <c r="E71" s="111"/>
      <c r="F71" s="27">
        <v>28.45</v>
      </c>
      <c r="G71" s="21">
        <f t="shared" si="0"/>
        <v>18.489999999999998</v>
      </c>
      <c r="H71" s="118">
        <f t="shared" si="1"/>
        <v>0</v>
      </c>
    </row>
    <row r="72" spans="1:8" x14ac:dyDescent="0.25">
      <c r="A72" s="21" t="s">
        <v>69</v>
      </c>
      <c r="B72" s="19">
        <v>5900168902329</v>
      </c>
      <c r="C72" s="25" t="s">
        <v>16</v>
      </c>
      <c r="D72" s="106"/>
      <c r="E72" s="111"/>
      <c r="F72" s="27">
        <v>28.45</v>
      </c>
      <c r="G72" s="21">
        <f t="shared" si="0"/>
        <v>18.489999999999998</v>
      </c>
      <c r="H72" s="118">
        <f t="shared" si="1"/>
        <v>0</v>
      </c>
    </row>
    <row r="73" spans="1:8" x14ac:dyDescent="0.25">
      <c r="A73" s="21" t="s">
        <v>70</v>
      </c>
      <c r="B73" s="19">
        <v>5900168902350</v>
      </c>
      <c r="C73" s="25" t="s">
        <v>16</v>
      </c>
      <c r="D73" s="106"/>
      <c r="E73" s="111"/>
      <c r="F73" s="27">
        <v>28.45</v>
      </c>
      <c r="G73" s="21">
        <f t="shared" si="0"/>
        <v>18.489999999999998</v>
      </c>
      <c r="H73" s="118">
        <f t="shared" si="1"/>
        <v>0</v>
      </c>
    </row>
    <row r="74" spans="1:8" x14ac:dyDescent="0.25">
      <c r="A74" s="21" t="s">
        <v>71</v>
      </c>
      <c r="B74" s="19">
        <v>5900168902374</v>
      </c>
      <c r="C74" s="25" t="s">
        <v>16</v>
      </c>
      <c r="D74" s="106"/>
      <c r="E74" s="111"/>
      <c r="F74" s="27">
        <v>28.45</v>
      </c>
      <c r="G74" s="21">
        <f t="shared" si="0"/>
        <v>18.489999999999998</v>
      </c>
      <c r="H74" s="118">
        <f t="shared" si="1"/>
        <v>0</v>
      </c>
    </row>
    <row r="75" spans="1:8" x14ac:dyDescent="0.25">
      <c r="A75" s="21" t="s">
        <v>72</v>
      </c>
      <c r="B75" s="19">
        <v>5900168902367</v>
      </c>
      <c r="C75" s="25" t="s">
        <v>16</v>
      </c>
      <c r="D75" s="106"/>
      <c r="E75" s="111"/>
      <c r="F75" s="27">
        <v>28.45</v>
      </c>
      <c r="G75" s="21">
        <f t="shared" si="0"/>
        <v>18.489999999999998</v>
      </c>
      <c r="H75" s="118">
        <f t="shared" si="1"/>
        <v>0</v>
      </c>
    </row>
    <row r="76" spans="1:8" x14ac:dyDescent="0.25">
      <c r="A76" s="23" t="s">
        <v>79</v>
      </c>
      <c r="B76" s="24"/>
      <c r="C76" s="24"/>
      <c r="D76" s="107"/>
      <c r="E76" s="101"/>
      <c r="F76" s="30"/>
      <c r="G76" s="115"/>
      <c r="H76" s="118">
        <f t="shared" si="1"/>
        <v>0</v>
      </c>
    </row>
    <row r="77" spans="1:8" x14ac:dyDescent="0.25">
      <c r="A77" s="21" t="s">
        <v>73</v>
      </c>
      <c r="B77" s="19">
        <v>5900168900011</v>
      </c>
      <c r="C77" s="25" t="s">
        <v>16</v>
      </c>
      <c r="D77" s="106"/>
      <c r="E77" s="111"/>
      <c r="F77" s="27">
        <v>16.25</v>
      </c>
      <c r="G77" s="21">
        <f t="shared" si="0"/>
        <v>10.56</v>
      </c>
      <c r="H77" s="118">
        <f t="shared" si="1"/>
        <v>0</v>
      </c>
    </row>
    <row r="78" spans="1:8" x14ac:dyDescent="0.25">
      <c r="A78" s="21" t="s">
        <v>74</v>
      </c>
      <c r="B78" s="19">
        <v>5900168900028</v>
      </c>
      <c r="C78" s="25" t="s">
        <v>16</v>
      </c>
      <c r="D78" s="106"/>
      <c r="E78" s="111"/>
      <c r="F78" s="27">
        <v>16.25</v>
      </c>
      <c r="G78" s="21">
        <f t="shared" si="0"/>
        <v>10.56</v>
      </c>
      <c r="H78" s="118">
        <f t="shared" si="1"/>
        <v>0</v>
      </c>
    </row>
    <row r="79" spans="1:8" x14ac:dyDescent="0.25">
      <c r="A79" s="21" t="s">
        <v>75</v>
      </c>
      <c r="B79" s="19">
        <v>5900168900004</v>
      </c>
      <c r="C79" s="25" t="s">
        <v>16</v>
      </c>
      <c r="D79" s="106"/>
      <c r="E79" s="111"/>
      <c r="F79" s="27">
        <v>16.25</v>
      </c>
      <c r="G79" s="21">
        <f t="shared" si="0"/>
        <v>10.56</v>
      </c>
      <c r="H79" s="118">
        <f t="shared" si="1"/>
        <v>0</v>
      </c>
    </row>
    <row r="80" spans="1:8" x14ac:dyDescent="0.25">
      <c r="A80" s="21" t="s">
        <v>76</v>
      </c>
      <c r="B80" s="19">
        <v>5900168900370</v>
      </c>
      <c r="C80" s="25" t="s">
        <v>16</v>
      </c>
      <c r="D80" s="106"/>
      <c r="E80" s="111"/>
      <c r="F80" s="27">
        <v>16.25</v>
      </c>
      <c r="G80" s="21">
        <f t="shared" si="0"/>
        <v>10.56</v>
      </c>
      <c r="H80" s="118">
        <f t="shared" si="1"/>
        <v>0</v>
      </c>
    </row>
    <row r="81" spans="1:8" x14ac:dyDescent="0.25">
      <c r="A81" s="21" t="s">
        <v>77</v>
      </c>
      <c r="B81" s="19">
        <v>5900168900387</v>
      </c>
      <c r="C81" s="25" t="s">
        <v>16</v>
      </c>
      <c r="D81" s="106"/>
      <c r="E81" s="111"/>
      <c r="F81" s="27">
        <v>16.25</v>
      </c>
      <c r="G81" s="21">
        <f t="shared" si="0"/>
        <v>10.56</v>
      </c>
      <c r="H81" s="118">
        <f t="shared" si="1"/>
        <v>0</v>
      </c>
    </row>
    <row r="82" spans="1:8" x14ac:dyDescent="0.25">
      <c r="A82" s="21" t="s">
        <v>78</v>
      </c>
      <c r="B82" s="19">
        <v>5900168900363</v>
      </c>
      <c r="C82" s="25" t="s">
        <v>16</v>
      </c>
      <c r="D82" s="106"/>
      <c r="E82" s="111"/>
      <c r="F82" s="27">
        <v>16.25</v>
      </c>
      <c r="G82" s="21">
        <f t="shared" si="0"/>
        <v>10.56</v>
      </c>
      <c r="H82" s="118">
        <f t="shared" ref="H82:H146" si="2">D82*G82</f>
        <v>0</v>
      </c>
    </row>
    <row r="83" spans="1:8" x14ac:dyDescent="0.25">
      <c r="A83" s="23" t="s">
        <v>80</v>
      </c>
      <c r="B83" s="24"/>
      <c r="C83" s="24"/>
      <c r="D83" s="107"/>
      <c r="E83" s="101"/>
      <c r="F83" s="30"/>
      <c r="G83" s="115"/>
      <c r="H83" s="118">
        <f t="shared" si="2"/>
        <v>0</v>
      </c>
    </row>
    <row r="84" spans="1:8" x14ac:dyDescent="0.25">
      <c r="A84" s="21" t="s">
        <v>81</v>
      </c>
      <c r="B84" s="19">
        <v>5900168900202</v>
      </c>
      <c r="C84" s="25" t="s">
        <v>16</v>
      </c>
      <c r="D84" s="106"/>
      <c r="E84" s="111"/>
      <c r="F84" s="27">
        <v>24.38</v>
      </c>
      <c r="G84" s="21">
        <f t="shared" ref="G84:G151" si="3">ROUND(F84-(F84*$G$9),2)</f>
        <v>15.85</v>
      </c>
      <c r="H84" s="118">
        <f t="shared" si="2"/>
        <v>0</v>
      </c>
    </row>
    <row r="85" spans="1:8" x14ac:dyDescent="0.25">
      <c r="A85" s="21" t="s">
        <v>82</v>
      </c>
      <c r="B85" s="19">
        <v>5900168900219</v>
      </c>
      <c r="C85" s="25" t="s">
        <v>16</v>
      </c>
      <c r="D85" s="106"/>
      <c r="E85" s="111"/>
      <c r="F85" s="27">
        <v>24.38</v>
      </c>
      <c r="G85" s="21">
        <f t="shared" si="3"/>
        <v>15.85</v>
      </c>
      <c r="H85" s="118">
        <f t="shared" si="2"/>
        <v>0</v>
      </c>
    </row>
    <row r="86" spans="1:8" x14ac:dyDescent="0.25">
      <c r="A86" s="21" t="s">
        <v>83</v>
      </c>
      <c r="B86" s="19">
        <v>5900168900196</v>
      </c>
      <c r="C86" s="25" t="s">
        <v>16</v>
      </c>
      <c r="D86" s="106"/>
      <c r="E86" s="111"/>
      <c r="F86" s="27">
        <v>24.38</v>
      </c>
      <c r="G86" s="21">
        <f t="shared" si="3"/>
        <v>15.85</v>
      </c>
      <c r="H86" s="118">
        <f t="shared" si="2"/>
        <v>0</v>
      </c>
    </row>
    <row r="87" spans="1:8" x14ac:dyDescent="0.25">
      <c r="A87" s="21" t="s">
        <v>84</v>
      </c>
      <c r="B87" s="19">
        <v>5900168900707</v>
      </c>
      <c r="C87" s="25" t="s">
        <v>16</v>
      </c>
      <c r="D87" s="106"/>
      <c r="E87" s="111"/>
      <c r="F87" s="27">
        <v>24.38</v>
      </c>
      <c r="G87" s="21">
        <f t="shared" si="3"/>
        <v>15.85</v>
      </c>
      <c r="H87" s="118">
        <f t="shared" si="2"/>
        <v>0</v>
      </c>
    </row>
    <row r="88" spans="1:8" x14ac:dyDescent="0.25">
      <c r="A88" s="21" t="s">
        <v>85</v>
      </c>
      <c r="B88" s="19">
        <v>5900168907287</v>
      </c>
      <c r="C88" s="25" t="s">
        <v>16</v>
      </c>
      <c r="D88" s="106"/>
      <c r="E88" s="111"/>
      <c r="F88" s="27">
        <v>24.38</v>
      </c>
      <c r="G88" s="21">
        <f t="shared" si="3"/>
        <v>15.85</v>
      </c>
      <c r="H88" s="118">
        <f t="shared" si="2"/>
        <v>0</v>
      </c>
    </row>
    <row r="89" spans="1:8" x14ac:dyDescent="0.25">
      <c r="A89" s="21" t="s">
        <v>86</v>
      </c>
      <c r="B89" s="19">
        <v>5905279370470</v>
      </c>
      <c r="C89" s="25" t="s">
        <v>16</v>
      </c>
      <c r="D89" s="106"/>
      <c r="E89" s="111"/>
      <c r="F89" s="27">
        <v>24.38</v>
      </c>
      <c r="G89" s="21">
        <f t="shared" si="3"/>
        <v>15.85</v>
      </c>
      <c r="H89" s="118">
        <f t="shared" si="2"/>
        <v>0</v>
      </c>
    </row>
    <row r="90" spans="1:8" x14ac:dyDescent="0.25">
      <c r="A90" s="21" t="s">
        <v>87</v>
      </c>
      <c r="B90" s="19">
        <v>5905279370494</v>
      </c>
      <c r="C90" s="25" t="s">
        <v>16</v>
      </c>
      <c r="D90" s="106"/>
      <c r="E90" s="111"/>
      <c r="F90" s="27">
        <v>24.38</v>
      </c>
      <c r="G90" s="21">
        <f t="shared" si="3"/>
        <v>15.85</v>
      </c>
      <c r="H90" s="118">
        <f t="shared" si="2"/>
        <v>0</v>
      </c>
    </row>
    <row r="91" spans="1:8" x14ac:dyDescent="0.25">
      <c r="A91" s="21" t="s">
        <v>88</v>
      </c>
      <c r="B91" s="19">
        <v>5900168902589</v>
      </c>
      <c r="C91" s="25" t="s">
        <v>16</v>
      </c>
      <c r="D91" s="106"/>
      <c r="E91" s="111"/>
      <c r="F91" s="27">
        <v>16.25</v>
      </c>
      <c r="G91" s="21">
        <f t="shared" si="3"/>
        <v>10.56</v>
      </c>
      <c r="H91" s="118">
        <f t="shared" si="2"/>
        <v>0</v>
      </c>
    </row>
    <row r="92" spans="1:8" x14ac:dyDescent="0.25">
      <c r="A92" s="23" t="s">
        <v>89</v>
      </c>
      <c r="B92" s="24"/>
      <c r="C92" s="24"/>
      <c r="D92" s="107"/>
      <c r="E92" s="101"/>
      <c r="F92" s="30"/>
      <c r="G92" s="115"/>
      <c r="H92" s="118">
        <f t="shared" si="2"/>
        <v>0</v>
      </c>
    </row>
    <row r="93" spans="1:8" x14ac:dyDescent="0.25">
      <c r="A93" s="21" t="s">
        <v>90</v>
      </c>
      <c r="B93" s="19">
        <v>5900168902107</v>
      </c>
      <c r="C93" s="25" t="s">
        <v>16</v>
      </c>
      <c r="D93" s="106"/>
      <c r="E93" s="111"/>
      <c r="F93" s="27">
        <v>4.0599999999999996</v>
      </c>
      <c r="G93" s="21">
        <f t="shared" si="3"/>
        <v>2.64</v>
      </c>
      <c r="H93" s="118">
        <f t="shared" si="2"/>
        <v>0</v>
      </c>
    </row>
    <row r="94" spans="1:8" x14ac:dyDescent="0.25">
      <c r="A94" s="21" t="s">
        <v>91</v>
      </c>
      <c r="B94" s="19">
        <v>5900168902060</v>
      </c>
      <c r="C94" s="25" t="s">
        <v>16</v>
      </c>
      <c r="D94" s="106"/>
      <c r="E94" s="111"/>
      <c r="F94" s="27">
        <v>4.0599999999999996</v>
      </c>
      <c r="G94" s="21">
        <f t="shared" si="3"/>
        <v>2.64</v>
      </c>
      <c r="H94" s="118">
        <f t="shared" si="2"/>
        <v>0</v>
      </c>
    </row>
    <row r="95" spans="1:8" x14ac:dyDescent="0.25">
      <c r="A95" s="21" t="s">
        <v>92</v>
      </c>
      <c r="B95" s="19">
        <v>5900168902077</v>
      </c>
      <c r="C95" s="25" t="s">
        <v>16</v>
      </c>
      <c r="D95" s="106"/>
      <c r="E95" s="111"/>
      <c r="F95" s="27">
        <v>4.0599999999999996</v>
      </c>
      <c r="G95" s="21">
        <f t="shared" si="3"/>
        <v>2.64</v>
      </c>
      <c r="H95" s="118">
        <f t="shared" si="2"/>
        <v>0</v>
      </c>
    </row>
    <row r="96" spans="1:8" x14ac:dyDescent="0.25">
      <c r="A96" s="21" t="s">
        <v>93</v>
      </c>
      <c r="B96" s="19">
        <v>5900168902091</v>
      </c>
      <c r="C96" s="25" t="s">
        <v>16</v>
      </c>
      <c r="D96" s="106"/>
      <c r="E96" s="111"/>
      <c r="F96" s="27">
        <v>4.0599999999999996</v>
      </c>
      <c r="G96" s="21">
        <f t="shared" si="3"/>
        <v>2.64</v>
      </c>
      <c r="H96" s="118">
        <f t="shared" si="2"/>
        <v>0</v>
      </c>
    </row>
    <row r="97" spans="1:8" x14ac:dyDescent="0.25">
      <c r="A97" s="21" t="s">
        <v>94</v>
      </c>
      <c r="B97" s="19">
        <v>5900168902084</v>
      </c>
      <c r="C97" s="25" t="s">
        <v>16</v>
      </c>
      <c r="D97" s="106"/>
      <c r="E97" s="111"/>
      <c r="F97" s="27">
        <v>4.0599999999999996</v>
      </c>
      <c r="G97" s="21">
        <f t="shared" si="3"/>
        <v>2.64</v>
      </c>
      <c r="H97" s="118">
        <f t="shared" si="2"/>
        <v>0</v>
      </c>
    </row>
    <row r="98" spans="1:8" x14ac:dyDescent="0.25">
      <c r="A98" s="21" t="s">
        <v>95</v>
      </c>
      <c r="B98" s="19">
        <v>5900168902169</v>
      </c>
      <c r="C98" s="25" t="s">
        <v>16</v>
      </c>
      <c r="D98" s="106"/>
      <c r="E98" s="111"/>
      <c r="F98" s="27">
        <v>15.44</v>
      </c>
      <c r="G98" s="21">
        <f t="shared" si="3"/>
        <v>10.039999999999999</v>
      </c>
      <c r="H98" s="118">
        <f t="shared" si="2"/>
        <v>0</v>
      </c>
    </row>
    <row r="99" spans="1:8" x14ac:dyDescent="0.25">
      <c r="A99" s="23" t="s">
        <v>99</v>
      </c>
      <c r="B99" s="24"/>
      <c r="C99" s="24"/>
      <c r="D99" s="107"/>
      <c r="E99" s="101"/>
      <c r="F99" s="30"/>
      <c r="G99" s="115"/>
      <c r="H99" s="118">
        <f t="shared" si="2"/>
        <v>0</v>
      </c>
    </row>
    <row r="100" spans="1:8" x14ac:dyDescent="0.25">
      <c r="A100" s="21" t="s">
        <v>100</v>
      </c>
      <c r="B100" s="19">
        <v>5905279370104</v>
      </c>
      <c r="C100" s="25" t="s">
        <v>16</v>
      </c>
      <c r="D100" s="106"/>
      <c r="E100" s="111"/>
      <c r="F100" s="27">
        <v>8.1199999999999992</v>
      </c>
      <c r="G100" s="21">
        <f t="shared" si="3"/>
        <v>5.28</v>
      </c>
      <c r="H100" s="118">
        <f t="shared" si="2"/>
        <v>0</v>
      </c>
    </row>
    <row r="101" spans="1:8" x14ac:dyDescent="0.25">
      <c r="A101" s="21" t="s">
        <v>101</v>
      </c>
      <c r="B101" s="19">
        <v>5905279370111</v>
      </c>
      <c r="C101" s="25" t="s">
        <v>16</v>
      </c>
      <c r="D101" s="106"/>
      <c r="E101" s="111"/>
      <c r="F101" s="27">
        <v>10.56</v>
      </c>
      <c r="G101" s="21">
        <f t="shared" si="3"/>
        <v>6.86</v>
      </c>
      <c r="H101" s="118">
        <f t="shared" si="2"/>
        <v>0</v>
      </c>
    </row>
    <row r="102" spans="1:8" x14ac:dyDescent="0.25">
      <c r="A102" s="21" t="s">
        <v>102</v>
      </c>
      <c r="B102" s="19">
        <v>5905279370128</v>
      </c>
      <c r="C102" s="25" t="s">
        <v>16</v>
      </c>
      <c r="D102" s="106"/>
      <c r="E102" s="111"/>
      <c r="F102" s="27">
        <v>10.56</v>
      </c>
      <c r="G102" s="21">
        <f t="shared" si="3"/>
        <v>6.86</v>
      </c>
      <c r="H102" s="118">
        <f t="shared" si="2"/>
        <v>0</v>
      </c>
    </row>
    <row r="103" spans="1:8" x14ac:dyDescent="0.25">
      <c r="A103" s="21" t="s">
        <v>103</v>
      </c>
      <c r="B103" s="19">
        <v>5905279370135</v>
      </c>
      <c r="C103" s="25" t="s">
        <v>16</v>
      </c>
      <c r="D103" s="106"/>
      <c r="E103" s="111"/>
      <c r="F103" s="27">
        <v>10.56</v>
      </c>
      <c r="G103" s="21">
        <f t="shared" si="3"/>
        <v>6.86</v>
      </c>
      <c r="H103" s="118">
        <f t="shared" si="2"/>
        <v>0</v>
      </c>
    </row>
    <row r="104" spans="1:8" x14ac:dyDescent="0.25">
      <c r="A104" s="91" t="s">
        <v>113</v>
      </c>
      <c r="B104" s="19">
        <v>5900168902923</v>
      </c>
      <c r="C104" s="25" t="s">
        <v>16</v>
      </c>
      <c r="D104" s="106"/>
      <c r="E104" s="111"/>
      <c r="F104" s="27">
        <v>12.19</v>
      </c>
      <c r="G104" s="21">
        <f t="shared" si="3"/>
        <v>7.92</v>
      </c>
      <c r="H104" s="118">
        <f t="shared" si="2"/>
        <v>0</v>
      </c>
    </row>
    <row r="105" spans="1:8" x14ac:dyDescent="0.25">
      <c r="A105" s="91" t="s">
        <v>216</v>
      </c>
      <c r="B105" s="19">
        <v>5900168907720</v>
      </c>
      <c r="C105" s="25" t="s">
        <v>16</v>
      </c>
      <c r="D105" s="106"/>
      <c r="E105" s="111"/>
      <c r="F105" s="27">
        <v>12.19</v>
      </c>
      <c r="G105" s="21">
        <f t="shared" si="3"/>
        <v>7.92</v>
      </c>
      <c r="H105" s="118">
        <f t="shared" si="2"/>
        <v>0</v>
      </c>
    </row>
    <row r="106" spans="1:8" x14ac:dyDescent="0.25">
      <c r="A106" s="21" t="s">
        <v>104</v>
      </c>
      <c r="B106" s="19">
        <v>5905279370142</v>
      </c>
      <c r="C106" s="25" t="s">
        <v>16</v>
      </c>
      <c r="D106" s="106"/>
      <c r="E106" s="111"/>
      <c r="F106" s="27">
        <v>10.56</v>
      </c>
      <c r="G106" s="21">
        <f t="shared" si="3"/>
        <v>6.86</v>
      </c>
      <c r="H106" s="118">
        <f t="shared" si="2"/>
        <v>0</v>
      </c>
    </row>
    <row r="107" spans="1:8" x14ac:dyDescent="0.25">
      <c r="A107" s="21" t="s">
        <v>105</v>
      </c>
      <c r="B107" s="19">
        <v>5905279370159</v>
      </c>
      <c r="C107" s="25" t="s">
        <v>16</v>
      </c>
      <c r="D107" s="106"/>
      <c r="E107" s="111"/>
      <c r="F107" s="27">
        <v>10.56</v>
      </c>
      <c r="G107" s="21">
        <f t="shared" si="3"/>
        <v>6.86</v>
      </c>
      <c r="H107" s="118">
        <f t="shared" si="2"/>
        <v>0</v>
      </c>
    </row>
    <row r="108" spans="1:8" x14ac:dyDescent="0.25">
      <c r="A108" s="21" t="s">
        <v>106</v>
      </c>
      <c r="B108" s="19">
        <v>5905279370166</v>
      </c>
      <c r="C108" s="25" t="s">
        <v>16</v>
      </c>
      <c r="D108" s="106"/>
      <c r="E108" s="111"/>
      <c r="F108" s="27">
        <v>10.56</v>
      </c>
      <c r="G108" s="21">
        <f t="shared" si="3"/>
        <v>6.86</v>
      </c>
      <c r="H108" s="118">
        <f t="shared" si="2"/>
        <v>0</v>
      </c>
    </row>
    <row r="109" spans="1:8" x14ac:dyDescent="0.25">
      <c r="A109" s="21" t="s">
        <v>107</v>
      </c>
      <c r="B109" s="19">
        <v>5906874565087</v>
      </c>
      <c r="C109" s="25" t="s">
        <v>16</v>
      </c>
      <c r="D109" s="106"/>
      <c r="E109" s="111"/>
      <c r="F109" s="27">
        <v>12.19</v>
      </c>
      <c r="G109" s="21">
        <f t="shared" si="3"/>
        <v>7.92</v>
      </c>
      <c r="H109" s="118">
        <f t="shared" si="2"/>
        <v>0</v>
      </c>
    </row>
    <row r="110" spans="1:8" x14ac:dyDescent="0.25">
      <c r="A110" s="21" t="s">
        <v>108</v>
      </c>
      <c r="B110" s="19">
        <v>5906874565070</v>
      </c>
      <c r="C110" s="25" t="s">
        <v>16</v>
      </c>
      <c r="D110" s="106"/>
      <c r="E110" s="111"/>
      <c r="F110" s="27">
        <v>12.19</v>
      </c>
      <c r="G110" s="21">
        <f t="shared" si="3"/>
        <v>7.92</v>
      </c>
      <c r="H110" s="118">
        <f t="shared" si="2"/>
        <v>0</v>
      </c>
    </row>
    <row r="111" spans="1:8" x14ac:dyDescent="0.25">
      <c r="A111" s="21" t="s">
        <v>109</v>
      </c>
      <c r="B111" s="19">
        <v>5906874565063</v>
      </c>
      <c r="C111" s="25" t="s">
        <v>16</v>
      </c>
      <c r="D111" s="106"/>
      <c r="E111" s="111"/>
      <c r="F111" s="27">
        <v>12.19</v>
      </c>
      <c r="G111" s="21">
        <f t="shared" si="3"/>
        <v>7.92</v>
      </c>
      <c r="H111" s="118">
        <f t="shared" si="2"/>
        <v>0</v>
      </c>
    </row>
    <row r="112" spans="1:8" x14ac:dyDescent="0.25">
      <c r="A112" s="21" t="s">
        <v>110</v>
      </c>
      <c r="B112" s="19">
        <v>5906874565292</v>
      </c>
      <c r="C112" s="25" t="s">
        <v>16</v>
      </c>
      <c r="D112" s="106"/>
      <c r="E112" s="111"/>
      <c r="F112" s="27">
        <v>13</v>
      </c>
      <c r="G112" s="21">
        <f t="shared" si="3"/>
        <v>8.4499999999999993</v>
      </c>
      <c r="H112" s="118">
        <f t="shared" si="2"/>
        <v>0</v>
      </c>
    </row>
    <row r="113" spans="1:8" x14ac:dyDescent="0.25">
      <c r="A113" s="21" t="s">
        <v>111</v>
      </c>
      <c r="B113" s="19">
        <v>5906874565278</v>
      </c>
      <c r="C113" s="25" t="s">
        <v>16</v>
      </c>
      <c r="D113" s="106"/>
      <c r="E113" s="111"/>
      <c r="F113" s="27">
        <v>13</v>
      </c>
      <c r="G113" s="21">
        <f t="shared" si="3"/>
        <v>8.4499999999999993</v>
      </c>
      <c r="H113" s="118">
        <f t="shared" si="2"/>
        <v>0</v>
      </c>
    </row>
    <row r="114" spans="1:8" x14ac:dyDescent="0.25">
      <c r="A114" s="21" t="s">
        <v>112</v>
      </c>
      <c r="B114" s="19">
        <v>5906874565285</v>
      </c>
      <c r="C114" s="25" t="s">
        <v>16</v>
      </c>
      <c r="D114" s="106"/>
      <c r="E114" s="111"/>
      <c r="F114" s="27">
        <v>13</v>
      </c>
      <c r="G114" s="21">
        <f t="shared" si="3"/>
        <v>8.4499999999999993</v>
      </c>
      <c r="H114" s="118">
        <f t="shared" si="2"/>
        <v>0</v>
      </c>
    </row>
    <row r="115" spans="1:8" x14ac:dyDescent="0.25">
      <c r="A115" s="23" t="s">
        <v>127</v>
      </c>
      <c r="B115" s="24"/>
      <c r="C115" s="24"/>
      <c r="D115" s="107"/>
      <c r="E115" s="101"/>
      <c r="F115" s="30"/>
      <c r="G115" s="115"/>
      <c r="H115" s="118">
        <f t="shared" si="2"/>
        <v>0</v>
      </c>
    </row>
    <row r="116" spans="1:8" x14ac:dyDescent="0.25">
      <c r="A116" s="21" t="s">
        <v>115</v>
      </c>
      <c r="B116" s="19">
        <v>590016890734</v>
      </c>
      <c r="C116" s="25" t="s">
        <v>16</v>
      </c>
      <c r="D116" s="106"/>
      <c r="E116" s="111"/>
      <c r="F116" s="27">
        <v>34.950000000000003</v>
      </c>
      <c r="G116" s="21">
        <f t="shared" si="3"/>
        <v>22.72</v>
      </c>
      <c r="H116" s="118">
        <f t="shared" si="2"/>
        <v>0</v>
      </c>
    </row>
    <row r="117" spans="1:8" x14ac:dyDescent="0.25">
      <c r="A117" s="21" t="s">
        <v>116</v>
      </c>
      <c r="B117" s="19">
        <v>590016890732</v>
      </c>
      <c r="C117" s="25" t="s">
        <v>16</v>
      </c>
      <c r="D117" s="106"/>
      <c r="E117" s="111"/>
      <c r="F117" s="27">
        <v>34.950000000000003</v>
      </c>
      <c r="G117" s="21">
        <f t="shared" si="3"/>
        <v>22.72</v>
      </c>
      <c r="H117" s="118">
        <f t="shared" si="2"/>
        <v>0</v>
      </c>
    </row>
    <row r="118" spans="1:8" x14ac:dyDescent="0.25">
      <c r="A118" s="21" t="s">
        <v>117</v>
      </c>
      <c r="B118" s="19">
        <v>5900168907300</v>
      </c>
      <c r="C118" s="25" t="s">
        <v>16</v>
      </c>
      <c r="D118" s="106"/>
      <c r="E118" s="111"/>
      <c r="F118" s="27">
        <v>34.950000000000003</v>
      </c>
      <c r="G118" s="21">
        <f t="shared" si="3"/>
        <v>22.72</v>
      </c>
      <c r="H118" s="118">
        <f t="shared" si="2"/>
        <v>0</v>
      </c>
    </row>
    <row r="119" spans="1:8" x14ac:dyDescent="0.25">
      <c r="A119" s="21" t="s">
        <v>118</v>
      </c>
      <c r="B119" s="19">
        <v>5900168900844</v>
      </c>
      <c r="C119" s="25" t="s">
        <v>16</v>
      </c>
      <c r="D119" s="106"/>
      <c r="E119" s="111"/>
      <c r="F119" s="27">
        <v>40.64</v>
      </c>
      <c r="G119" s="21">
        <f t="shared" si="3"/>
        <v>26.42</v>
      </c>
      <c r="H119" s="118">
        <f t="shared" si="2"/>
        <v>0</v>
      </c>
    </row>
    <row r="120" spans="1:8" x14ac:dyDescent="0.25">
      <c r="A120" s="21" t="s">
        <v>119</v>
      </c>
      <c r="B120" s="19">
        <v>5900168900851</v>
      </c>
      <c r="C120" s="25" t="s">
        <v>16</v>
      </c>
      <c r="D120" s="106"/>
      <c r="E120" s="111"/>
      <c r="F120" s="27">
        <v>40.64</v>
      </c>
      <c r="G120" s="21">
        <f t="shared" si="3"/>
        <v>26.42</v>
      </c>
      <c r="H120" s="118">
        <f t="shared" si="2"/>
        <v>0</v>
      </c>
    </row>
    <row r="121" spans="1:8" x14ac:dyDescent="0.25">
      <c r="A121" s="21" t="s">
        <v>120</v>
      </c>
      <c r="B121" s="19">
        <v>5900168900868</v>
      </c>
      <c r="C121" s="25" t="s">
        <v>16</v>
      </c>
      <c r="D121" s="106"/>
      <c r="E121" s="111"/>
      <c r="F121" s="27">
        <v>40.64</v>
      </c>
      <c r="G121" s="21">
        <f t="shared" si="3"/>
        <v>26.42</v>
      </c>
      <c r="H121" s="118">
        <f t="shared" si="2"/>
        <v>0</v>
      </c>
    </row>
    <row r="122" spans="1:8" x14ac:dyDescent="0.25">
      <c r="A122" s="21" t="s">
        <v>121</v>
      </c>
      <c r="B122" s="19">
        <v>5900168903951</v>
      </c>
      <c r="C122" s="25" t="s">
        <v>16</v>
      </c>
      <c r="D122" s="106"/>
      <c r="E122" s="111"/>
      <c r="F122" s="27">
        <v>43.89</v>
      </c>
      <c r="G122" s="21">
        <f t="shared" si="3"/>
        <v>28.53</v>
      </c>
      <c r="H122" s="118">
        <f t="shared" si="2"/>
        <v>0</v>
      </c>
    </row>
    <row r="123" spans="1:8" x14ac:dyDescent="0.25">
      <c r="A123" s="21" t="s">
        <v>122</v>
      </c>
      <c r="B123" s="19">
        <v>5900168903968</v>
      </c>
      <c r="C123" s="25" t="s">
        <v>16</v>
      </c>
      <c r="D123" s="106"/>
      <c r="E123" s="111"/>
      <c r="F123" s="27">
        <v>43.89</v>
      </c>
      <c r="G123" s="21">
        <f t="shared" si="3"/>
        <v>28.53</v>
      </c>
      <c r="H123" s="118">
        <f t="shared" si="2"/>
        <v>0</v>
      </c>
    </row>
    <row r="124" spans="1:8" x14ac:dyDescent="0.25">
      <c r="A124" s="21" t="s">
        <v>123</v>
      </c>
      <c r="B124" s="19">
        <v>5900168904002</v>
      </c>
      <c r="C124" s="25" t="s">
        <v>16</v>
      </c>
      <c r="D124" s="106"/>
      <c r="E124" s="111"/>
      <c r="F124" s="27">
        <v>43.89</v>
      </c>
      <c r="G124" s="21">
        <f t="shared" si="3"/>
        <v>28.53</v>
      </c>
      <c r="H124" s="118">
        <f t="shared" si="2"/>
        <v>0</v>
      </c>
    </row>
    <row r="125" spans="1:8" x14ac:dyDescent="0.25">
      <c r="A125" s="21" t="s">
        <v>124</v>
      </c>
      <c r="B125" s="19">
        <v>5900168903982</v>
      </c>
      <c r="C125" s="25" t="s">
        <v>16</v>
      </c>
      <c r="D125" s="106"/>
      <c r="E125" s="111"/>
      <c r="F125" s="27">
        <v>43.89</v>
      </c>
      <c r="G125" s="21">
        <f t="shared" si="3"/>
        <v>28.53</v>
      </c>
      <c r="H125" s="118">
        <f t="shared" si="2"/>
        <v>0</v>
      </c>
    </row>
    <row r="126" spans="1:8" x14ac:dyDescent="0.25">
      <c r="A126" s="21" t="s">
        <v>125</v>
      </c>
      <c r="B126" s="19">
        <v>5900168903999</v>
      </c>
      <c r="C126" s="25" t="s">
        <v>16</v>
      </c>
      <c r="D126" s="106"/>
      <c r="E126" s="111"/>
      <c r="F126" s="27">
        <v>43.89</v>
      </c>
      <c r="G126" s="21">
        <f t="shared" si="3"/>
        <v>28.53</v>
      </c>
      <c r="H126" s="118">
        <f t="shared" si="2"/>
        <v>0</v>
      </c>
    </row>
    <row r="127" spans="1:8" x14ac:dyDescent="0.25">
      <c r="A127" s="21" t="s">
        <v>126</v>
      </c>
      <c r="B127" s="19">
        <v>5900168903975</v>
      </c>
      <c r="C127" s="25" t="s">
        <v>16</v>
      </c>
      <c r="D127" s="106"/>
      <c r="E127" s="111"/>
      <c r="F127" s="27">
        <v>43.89</v>
      </c>
      <c r="G127" s="21">
        <f t="shared" si="3"/>
        <v>28.53</v>
      </c>
      <c r="H127" s="118">
        <f t="shared" si="2"/>
        <v>0</v>
      </c>
    </row>
    <row r="128" spans="1:8" x14ac:dyDescent="0.25">
      <c r="A128" s="21" t="s">
        <v>134</v>
      </c>
      <c r="B128" s="19">
        <v>5900168903319</v>
      </c>
      <c r="C128" s="25" t="s">
        <v>16</v>
      </c>
      <c r="D128" s="106"/>
      <c r="E128" s="111"/>
      <c r="F128" s="27">
        <v>40.64</v>
      </c>
      <c r="G128" s="21">
        <f t="shared" si="3"/>
        <v>26.42</v>
      </c>
      <c r="H128" s="118">
        <f t="shared" si="2"/>
        <v>0</v>
      </c>
    </row>
    <row r="129" spans="1:8" x14ac:dyDescent="0.25">
      <c r="A129" s="21" t="s">
        <v>135</v>
      </c>
      <c r="B129" s="19">
        <v>5900168903333</v>
      </c>
      <c r="C129" s="25" t="s">
        <v>16</v>
      </c>
      <c r="D129" s="106"/>
      <c r="E129" s="111"/>
      <c r="F129" s="27">
        <v>31.7</v>
      </c>
      <c r="G129" s="21">
        <f t="shared" si="3"/>
        <v>20.61</v>
      </c>
      <c r="H129" s="118">
        <f t="shared" si="2"/>
        <v>0</v>
      </c>
    </row>
    <row r="130" spans="1:8" x14ac:dyDescent="0.25">
      <c r="A130" s="21" t="s">
        <v>136</v>
      </c>
      <c r="B130" s="19">
        <v>5900168903340</v>
      </c>
      <c r="C130" s="25" t="s">
        <v>16</v>
      </c>
      <c r="D130" s="106"/>
      <c r="E130" s="111"/>
      <c r="F130" s="27">
        <v>40.64</v>
      </c>
      <c r="G130" s="21">
        <f t="shared" si="3"/>
        <v>26.42</v>
      </c>
      <c r="H130" s="118">
        <f t="shared" si="2"/>
        <v>0</v>
      </c>
    </row>
    <row r="131" spans="1:8" x14ac:dyDescent="0.25">
      <c r="A131" s="21" t="s">
        <v>137</v>
      </c>
      <c r="B131" s="19">
        <v>5900168903357</v>
      </c>
      <c r="C131" s="25" t="s">
        <v>16</v>
      </c>
      <c r="D131" s="106"/>
      <c r="E131" s="111"/>
      <c r="F131" s="27">
        <v>31.7</v>
      </c>
      <c r="G131" s="21">
        <f t="shared" si="3"/>
        <v>20.61</v>
      </c>
      <c r="H131" s="118">
        <f t="shared" si="2"/>
        <v>0</v>
      </c>
    </row>
    <row r="132" spans="1:8" x14ac:dyDescent="0.25">
      <c r="A132" s="21" t="s">
        <v>138</v>
      </c>
      <c r="B132" s="19">
        <v>5900168903364</v>
      </c>
      <c r="C132" s="25" t="s">
        <v>16</v>
      </c>
      <c r="D132" s="106"/>
      <c r="E132" s="111"/>
      <c r="F132" s="27">
        <v>40.64</v>
      </c>
      <c r="G132" s="21">
        <f t="shared" si="3"/>
        <v>26.42</v>
      </c>
      <c r="H132" s="118">
        <f t="shared" si="2"/>
        <v>0</v>
      </c>
    </row>
    <row r="133" spans="1:8" x14ac:dyDescent="0.25">
      <c r="A133" s="21" t="s">
        <v>139</v>
      </c>
      <c r="B133" s="19">
        <v>5900168901674</v>
      </c>
      <c r="C133" s="25" t="s">
        <v>16</v>
      </c>
      <c r="D133" s="106"/>
      <c r="E133" s="111"/>
      <c r="F133" s="27">
        <v>48.77</v>
      </c>
      <c r="G133" s="21">
        <f t="shared" si="3"/>
        <v>31.7</v>
      </c>
      <c r="H133" s="118">
        <f t="shared" si="2"/>
        <v>0</v>
      </c>
    </row>
    <row r="134" spans="1:8" x14ac:dyDescent="0.25">
      <c r="A134" s="21" t="s">
        <v>169</v>
      </c>
      <c r="B134" s="19">
        <v>5900168905672</v>
      </c>
      <c r="C134" s="25" t="s">
        <v>16</v>
      </c>
      <c r="D134" s="106"/>
      <c r="E134" s="111"/>
      <c r="F134" s="27">
        <v>56.90243902439024</v>
      </c>
      <c r="G134" s="21">
        <f t="shared" si="3"/>
        <v>36.99</v>
      </c>
      <c r="H134" s="118">
        <f t="shared" si="2"/>
        <v>0</v>
      </c>
    </row>
    <row r="135" spans="1:8" x14ac:dyDescent="0.25">
      <c r="A135" s="21" t="s">
        <v>170</v>
      </c>
      <c r="B135" s="19">
        <v>5900168905689</v>
      </c>
      <c r="C135" s="25" t="s">
        <v>16</v>
      </c>
      <c r="D135" s="106"/>
      <c r="E135" s="111"/>
      <c r="F135" s="27">
        <v>56.90243902439024</v>
      </c>
      <c r="G135" s="21">
        <f t="shared" si="3"/>
        <v>36.99</v>
      </c>
      <c r="H135" s="118">
        <f t="shared" si="2"/>
        <v>0</v>
      </c>
    </row>
    <row r="136" spans="1:8" x14ac:dyDescent="0.25">
      <c r="A136" s="21" t="s">
        <v>140</v>
      </c>
      <c r="B136" s="19">
        <v>5900168903371</v>
      </c>
      <c r="C136" s="25" t="s">
        <v>16</v>
      </c>
      <c r="D136" s="106"/>
      <c r="E136" s="111"/>
      <c r="F136" s="27">
        <v>56.09</v>
      </c>
      <c r="G136" s="21">
        <f t="shared" si="3"/>
        <v>36.46</v>
      </c>
      <c r="H136" s="118">
        <f t="shared" si="2"/>
        <v>0</v>
      </c>
    </row>
    <row r="137" spans="1:8" x14ac:dyDescent="0.25">
      <c r="A137" s="21" t="s">
        <v>141</v>
      </c>
      <c r="B137" s="19">
        <v>5900168903388</v>
      </c>
      <c r="C137" s="25" t="s">
        <v>16</v>
      </c>
      <c r="D137" s="106"/>
      <c r="E137" s="112"/>
      <c r="F137" s="27">
        <v>56.09</v>
      </c>
      <c r="G137" s="21">
        <f t="shared" si="3"/>
        <v>36.46</v>
      </c>
      <c r="H137" s="118">
        <f t="shared" si="2"/>
        <v>0</v>
      </c>
    </row>
    <row r="138" spans="1:8" x14ac:dyDescent="0.25">
      <c r="A138" s="23" t="s">
        <v>133</v>
      </c>
      <c r="B138" s="24"/>
      <c r="C138" s="24"/>
      <c r="D138" s="107"/>
      <c r="E138" s="101"/>
      <c r="F138" s="30"/>
      <c r="G138" s="115"/>
      <c r="H138" s="118">
        <f t="shared" si="2"/>
        <v>0</v>
      </c>
    </row>
    <row r="139" spans="1:8" x14ac:dyDescent="0.25">
      <c r="A139" s="21" t="s">
        <v>128</v>
      </c>
      <c r="B139" s="19">
        <v>5900168901032</v>
      </c>
      <c r="C139" s="25" t="s">
        <v>16</v>
      </c>
      <c r="D139" s="106"/>
      <c r="E139" s="111"/>
      <c r="F139" s="27">
        <v>56.9</v>
      </c>
      <c r="G139" s="21">
        <f t="shared" si="3"/>
        <v>36.99</v>
      </c>
      <c r="H139" s="118">
        <f t="shared" si="2"/>
        <v>0</v>
      </c>
    </row>
    <row r="140" spans="1:8" x14ac:dyDescent="0.25">
      <c r="A140" s="21" t="s">
        <v>129</v>
      </c>
      <c r="B140" s="19">
        <v>5900168901049</v>
      </c>
      <c r="C140" s="25" t="s">
        <v>16</v>
      </c>
      <c r="D140" s="106"/>
      <c r="E140" s="111"/>
      <c r="F140" s="27">
        <v>56.9</v>
      </c>
      <c r="G140" s="21">
        <f t="shared" si="3"/>
        <v>36.99</v>
      </c>
      <c r="H140" s="118">
        <f t="shared" si="2"/>
        <v>0</v>
      </c>
    </row>
    <row r="141" spans="1:8" x14ac:dyDescent="0.25">
      <c r="A141" s="21" t="s">
        <v>130</v>
      </c>
      <c r="B141" s="19">
        <v>5900168901056</v>
      </c>
      <c r="C141" s="25" t="s">
        <v>16</v>
      </c>
      <c r="D141" s="106"/>
      <c r="E141" s="111"/>
      <c r="F141" s="27">
        <v>56.9</v>
      </c>
      <c r="G141" s="21">
        <f t="shared" si="3"/>
        <v>36.99</v>
      </c>
      <c r="H141" s="118">
        <f t="shared" si="2"/>
        <v>0</v>
      </c>
    </row>
    <row r="142" spans="1:8" x14ac:dyDescent="0.25">
      <c r="A142" s="21" t="s">
        <v>131</v>
      </c>
      <c r="B142" s="19">
        <v>5900168903425</v>
      </c>
      <c r="C142" s="25" t="s">
        <v>16</v>
      </c>
      <c r="D142" s="106"/>
      <c r="E142" s="111"/>
      <c r="F142" s="27">
        <v>56.9</v>
      </c>
      <c r="G142" s="21">
        <f t="shared" si="3"/>
        <v>36.99</v>
      </c>
      <c r="H142" s="118">
        <f t="shared" si="2"/>
        <v>0</v>
      </c>
    </row>
    <row r="143" spans="1:8" x14ac:dyDescent="0.25">
      <c r="A143" s="22" t="s">
        <v>154</v>
      </c>
      <c r="B143" s="44">
        <v>5900168901209</v>
      </c>
      <c r="C143" s="25" t="s">
        <v>16</v>
      </c>
      <c r="D143" s="106"/>
      <c r="E143" s="111"/>
      <c r="F143" s="27">
        <v>81.290000000000006</v>
      </c>
      <c r="G143" s="21">
        <f t="shared" si="3"/>
        <v>52.84</v>
      </c>
      <c r="H143" s="118">
        <f t="shared" si="2"/>
        <v>0</v>
      </c>
    </row>
    <row r="144" spans="1:8" x14ac:dyDescent="0.25">
      <c r="A144" s="22" t="s">
        <v>132</v>
      </c>
      <c r="B144" s="44">
        <v>5900168903418</v>
      </c>
      <c r="C144" s="45" t="s">
        <v>16</v>
      </c>
      <c r="D144" s="106"/>
      <c r="E144" s="111"/>
      <c r="F144" s="27">
        <v>56.9</v>
      </c>
      <c r="G144" s="21">
        <f t="shared" si="3"/>
        <v>36.99</v>
      </c>
      <c r="H144" s="118">
        <f t="shared" si="2"/>
        <v>0</v>
      </c>
    </row>
    <row r="145" spans="1:8" x14ac:dyDescent="0.25">
      <c r="A145" s="50" t="s">
        <v>146</v>
      </c>
      <c r="B145" s="50"/>
      <c r="C145" s="50"/>
      <c r="D145" s="107"/>
      <c r="E145" s="101"/>
      <c r="F145" s="30"/>
      <c r="G145" s="115"/>
      <c r="H145" s="118">
        <f t="shared" si="2"/>
        <v>0</v>
      </c>
    </row>
    <row r="146" spans="1:8" x14ac:dyDescent="0.25">
      <c r="A146" s="90" t="s">
        <v>179</v>
      </c>
      <c r="B146" s="19">
        <v>5900168906983</v>
      </c>
      <c r="C146" s="25" t="s">
        <v>16</v>
      </c>
      <c r="D146" s="106"/>
      <c r="E146" s="111"/>
      <c r="F146" s="27">
        <v>81.290000000000006</v>
      </c>
      <c r="G146" s="21">
        <f t="shared" si="3"/>
        <v>52.84</v>
      </c>
      <c r="H146" s="118">
        <f t="shared" si="2"/>
        <v>0</v>
      </c>
    </row>
    <row r="147" spans="1:8" x14ac:dyDescent="0.25">
      <c r="A147" s="90" t="s">
        <v>178</v>
      </c>
      <c r="B147" s="19">
        <v>5900168906969</v>
      </c>
      <c r="C147" s="25" t="s">
        <v>16</v>
      </c>
      <c r="D147" s="106"/>
      <c r="E147" s="111"/>
      <c r="F147" s="27">
        <v>105.68</v>
      </c>
      <c r="G147" s="21">
        <f t="shared" si="3"/>
        <v>68.69</v>
      </c>
      <c r="H147" s="118">
        <f t="shared" ref="H147:H167" si="4">D147*G147</f>
        <v>0</v>
      </c>
    </row>
    <row r="148" spans="1:8" x14ac:dyDescent="0.25">
      <c r="A148" s="90" t="s">
        <v>176</v>
      </c>
      <c r="B148" s="19">
        <v>5900168907812</v>
      </c>
      <c r="C148" s="21" t="s">
        <v>16</v>
      </c>
      <c r="D148" s="106"/>
      <c r="E148" s="111"/>
      <c r="F148" s="27">
        <v>44.71</v>
      </c>
      <c r="G148" s="21">
        <f t="shared" si="3"/>
        <v>29.06</v>
      </c>
      <c r="H148" s="118">
        <f t="shared" si="4"/>
        <v>0</v>
      </c>
    </row>
    <row r="149" spans="1:8" x14ac:dyDescent="0.25">
      <c r="A149" s="91" t="s">
        <v>199</v>
      </c>
      <c r="B149" s="19">
        <v>5900168909038</v>
      </c>
      <c r="C149" s="25" t="s">
        <v>16</v>
      </c>
      <c r="F149" s="27">
        <v>129.01</v>
      </c>
      <c r="G149" s="21">
        <f t="shared" si="3"/>
        <v>83.86</v>
      </c>
      <c r="H149" s="118">
        <f t="shared" si="4"/>
        <v>0</v>
      </c>
    </row>
    <row r="150" spans="1:8" x14ac:dyDescent="0.25">
      <c r="A150" s="91" t="s">
        <v>200</v>
      </c>
      <c r="B150" s="19">
        <v>5900168906976</v>
      </c>
      <c r="C150" s="25" t="s">
        <v>16</v>
      </c>
      <c r="D150" s="106"/>
      <c r="E150" s="106"/>
      <c r="F150" s="27">
        <v>44.71</v>
      </c>
      <c r="G150" s="21">
        <f t="shared" si="3"/>
        <v>29.06</v>
      </c>
      <c r="H150" s="118">
        <f t="shared" si="4"/>
        <v>0</v>
      </c>
    </row>
    <row r="151" spans="1:8" x14ac:dyDescent="0.25">
      <c r="A151" s="91" t="s">
        <v>180</v>
      </c>
      <c r="B151" s="19">
        <v>5900168906990</v>
      </c>
      <c r="C151" s="25" t="s">
        <v>16</v>
      </c>
      <c r="D151" s="106"/>
      <c r="E151" s="106"/>
      <c r="F151" s="27">
        <v>36.58</v>
      </c>
      <c r="G151" s="21">
        <f t="shared" si="3"/>
        <v>23.78</v>
      </c>
      <c r="H151" s="118">
        <f t="shared" si="4"/>
        <v>0</v>
      </c>
    </row>
    <row r="152" spans="1:8" ht="14.45" hidden="1" x14ac:dyDescent="0.35">
      <c r="A152" s="91" t="s">
        <v>181</v>
      </c>
      <c r="B152" s="19">
        <v>5900168907034</v>
      </c>
      <c r="C152" s="25" t="s">
        <v>16</v>
      </c>
      <c r="D152" s="106"/>
      <c r="E152" s="106"/>
      <c r="F152" s="27">
        <v>67.41</v>
      </c>
      <c r="G152" s="21">
        <f t="shared" ref="G152" si="5">ROUND(F152-(F152*$G$9),2)</f>
        <v>43.82</v>
      </c>
      <c r="H152" s="118">
        <f t="shared" si="4"/>
        <v>0</v>
      </c>
    </row>
    <row r="153" spans="1:8" x14ac:dyDescent="0.25">
      <c r="A153" s="50" t="s">
        <v>153</v>
      </c>
      <c r="B153" s="103"/>
      <c r="C153" s="103"/>
      <c r="D153" s="107"/>
      <c r="E153" s="154"/>
      <c r="F153" s="78"/>
      <c r="G153" s="155"/>
      <c r="H153" s="118">
        <f t="shared" si="4"/>
        <v>0</v>
      </c>
    </row>
    <row r="154" spans="1:8" x14ac:dyDescent="0.25">
      <c r="A154" s="21" t="s">
        <v>152</v>
      </c>
      <c r="B154" s="19">
        <v>5900168907775</v>
      </c>
      <c r="C154" s="25" t="s">
        <v>16</v>
      </c>
      <c r="D154" s="106"/>
      <c r="E154" s="111"/>
      <c r="F154" s="27">
        <v>16.25</v>
      </c>
      <c r="G154" s="21">
        <f t="shared" ref="G154:G175" si="6">ROUND(F154-(F154*$G$9),2)</f>
        <v>10.56</v>
      </c>
      <c r="H154" s="118">
        <f t="shared" si="4"/>
        <v>0</v>
      </c>
    </row>
    <row r="155" spans="1:8" x14ac:dyDescent="0.25">
      <c r="A155" s="21" t="s">
        <v>151</v>
      </c>
      <c r="B155" s="19">
        <v>5900168907751</v>
      </c>
      <c r="C155" s="25" t="s">
        <v>16</v>
      </c>
      <c r="D155" s="106"/>
      <c r="E155" s="111"/>
      <c r="F155" s="27">
        <v>16.25</v>
      </c>
      <c r="G155" s="21">
        <f t="shared" si="6"/>
        <v>10.56</v>
      </c>
      <c r="H155" s="118">
        <f t="shared" si="4"/>
        <v>0</v>
      </c>
    </row>
    <row r="156" spans="1:8" x14ac:dyDescent="0.25">
      <c r="A156" s="22" t="s">
        <v>150</v>
      </c>
      <c r="B156" s="44">
        <v>5900168907799</v>
      </c>
      <c r="C156" s="45" t="s">
        <v>16</v>
      </c>
      <c r="D156" s="125"/>
      <c r="E156" s="125"/>
      <c r="F156" s="28">
        <v>16.25</v>
      </c>
      <c r="G156" s="22">
        <f t="shared" si="6"/>
        <v>10.56</v>
      </c>
      <c r="H156" s="118">
        <f t="shared" si="4"/>
        <v>0</v>
      </c>
    </row>
    <row r="157" spans="1:8" x14ac:dyDescent="0.25">
      <c r="A157" s="17" t="s">
        <v>168</v>
      </c>
      <c r="B157" s="124"/>
      <c r="C157" s="115"/>
      <c r="D157" s="105"/>
      <c r="E157" s="105"/>
      <c r="F157" s="30"/>
      <c r="G157" s="115"/>
      <c r="H157" s="118">
        <f t="shared" si="4"/>
        <v>0</v>
      </c>
    </row>
    <row r="158" spans="1:8" ht="15" customHeight="1" x14ac:dyDescent="0.25">
      <c r="A158" s="129" t="s">
        <v>171</v>
      </c>
      <c r="B158" s="126">
        <v>5900168901704</v>
      </c>
      <c r="C158" s="127" t="s">
        <v>16</v>
      </c>
      <c r="D158" s="128"/>
      <c r="E158" s="128"/>
      <c r="F158" s="26">
        <v>32.51</v>
      </c>
      <c r="G158" s="128">
        <f t="shared" si="6"/>
        <v>21.13</v>
      </c>
      <c r="H158" s="118">
        <f t="shared" si="4"/>
        <v>0</v>
      </c>
    </row>
    <row r="159" spans="1:8" ht="15" customHeight="1" x14ac:dyDescent="0.25">
      <c r="A159" s="92" t="s">
        <v>172</v>
      </c>
      <c r="B159" s="19">
        <v>5900168901711</v>
      </c>
      <c r="C159" s="122" t="s">
        <v>16</v>
      </c>
      <c r="D159" s="21"/>
      <c r="E159" s="21"/>
      <c r="F159" s="27">
        <v>32.51</v>
      </c>
      <c r="G159" s="21">
        <f t="shared" si="6"/>
        <v>21.13</v>
      </c>
      <c r="H159" s="118">
        <f t="shared" si="4"/>
        <v>0</v>
      </c>
    </row>
    <row r="160" spans="1:8" x14ac:dyDescent="0.25">
      <c r="A160" s="92" t="s">
        <v>173</v>
      </c>
      <c r="B160" s="19">
        <v>5900168901698</v>
      </c>
      <c r="C160" s="122" t="s">
        <v>16</v>
      </c>
      <c r="D160" s="21"/>
      <c r="E160" s="21"/>
      <c r="F160" s="27">
        <v>32.51</v>
      </c>
      <c r="G160" s="21">
        <f t="shared" si="6"/>
        <v>21.13</v>
      </c>
      <c r="H160" s="118">
        <f t="shared" si="4"/>
        <v>0</v>
      </c>
    </row>
    <row r="161" spans="1:8" x14ac:dyDescent="0.25">
      <c r="A161" s="159" t="s">
        <v>198</v>
      </c>
      <c r="B161" s="160"/>
      <c r="C161" s="160"/>
      <c r="D161" s="160"/>
      <c r="E161" s="160"/>
      <c r="F161" s="160"/>
      <c r="G161" s="160"/>
      <c r="H161" s="118">
        <f t="shared" si="4"/>
        <v>0</v>
      </c>
    </row>
    <row r="162" spans="1:8" x14ac:dyDescent="0.25">
      <c r="A162" s="99" t="s">
        <v>184</v>
      </c>
      <c r="B162" s="98">
        <v>5900168907898</v>
      </c>
      <c r="C162" s="99" t="s">
        <v>16</v>
      </c>
      <c r="D162" s="106"/>
      <c r="E162" s="106"/>
      <c r="F162" s="27">
        <v>24.382113821138212</v>
      </c>
      <c r="G162" s="21">
        <f t="shared" si="6"/>
        <v>15.85</v>
      </c>
      <c r="H162" s="118">
        <f t="shared" si="4"/>
        <v>0</v>
      </c>
    </row>
    <row r="163" spans="1:8" x14ac:dyDescent="0.25">
      <c r="A163" s="99" t="s">
        <v>185</v>
      </c>
      <c r="B163" s="98">
        <v>5900168907881</v>
      </c>
      <c r="C163" s="99" t="s">
        <v>16</v>
      </c>
      <c r="D163" s="106"/>
      <c r="E163" s="106"/>
      <c r="F163" s="27">
        <v>16.252032520325201</v>
      </c>
      <c r="G163" s="21">
        <f t="shared" si="6"/>
        <v>10.56</v>
      </c>
      <c r="H163" s="118">
        <f t="shared" si="4"/>
        <v>0</v>
      </c>
    </row>
    <row r="164" spans="1:8" x14ac:dyDescent="0.25">
      <c r="A164" s="99" t="s">
        <v>186</v>
      </c>
      <c r="B164" s="98">
        <v>5900168907874</v>
      </c>
      <c r="C164" s="99" t="s">
        <v>16</v>
      </c>
      <c r="D164" s="106"/>
      <c r="E164" s="106"/>
      <c r="F164" s="27">
        <v>16.252032520325201</v>
      </c>
      <c r="G164" s="21">
        <f t="shared" si="6"/>
        <v>10.56</v>
      </c>
      <c r="H164" s="118">
        <f t="shared" si="4"/>
        <v>0</v>
      </c>
    </row>
    <row r="165" spans="1:8" x14ac:dyDescent="0.25">
      <c r="A165" s="99" t="s">
        <v>187</v>
      </c>
      <c r="B165" s="98">
        <v>5900168907904</v>
      </c>
      <c r="C165" s="99" t="s">
        <v>16</v>
      </c>
      <c r="D165" s="106"/>
      <c r="E165" s="106"/>
      <c r="F165" s="27">
        <v>60.967479674796742</v>
      </c>
      <c r="G165" s="21">
        <f t="shared" si="6"/>
        <v>39.630000000000003</v>
      </c>
      <c r="H165" s="118">
        <f t="shared" si="4"/>
        <v>0</v>
      </c>
    </row>
    <row r="166" spans="1:8" x14ac:dyDescent="0.25">
      <c r="A166" s="99" t="s">
        <v>188</v>
      </c>
      <c r="B166" s="98">
        <v>5900168907973</v>
      </c>
      <c r="C166" s="99" t="s">
        <v>16</v>
      </c>
      <c r="D166" s="106"/>
      <c r="E166" s="106"/>
      <c r="F166" s="27">
        <v>24.382113821138212</v>
      </c>
      <c r="G166" s="21">
        <f t="shared" si="6"/>
        <v>15.85</v>
      </c>
      <c r="H166" s="118">
        <f t="shared" si="4"/>
        <v>0</v>
      </c>
    </row>
    <row r="167" spans="1:8" x14ac:dyDescent="0.25">
      <c r="A167" s="99" t="s">
        <v>189</v>
      </c>
      <c r="B167" s="98">
        <v>5900168907966</v>
      </c>
      <c r="C167" s="99" t="s">
        <v>16</v>
      </c>
      <c r="D167" s="106"/>
      <c r="E167" s="106"/>
      <c r="F167" s="27">
        <v>16.252032520325201</v>
      </c>
      <c r="G167" s="21">
        <f t="shared" si="6"/>
        <v>10.56</v>
      </c>
      <c r="H167" s="118">
        <f t="shared" si="4"/>
        <v>0</v>
      </c>
    </row>
    <row r="168" spans="1:8" x14ac:dyDescent="0.25">
      <c r="A168" s="99" t="s">
        <v>190</v>
      </c>
      <c r="B168" s="98">
        <v>5900168907959</v>
      </c>
      <c r="C168" s="99" t="s">
        <v>16</v>
      </c>
      <c r="D168" s="106"/>
      <c r="E168" s="106"/>
      <c r="F168" s="27">
        <v>16.252032520325201</v>
      </c>
      <c r="G168" s="21">
        <f t="shared" si="6"/>
        <v>10.56</v>
      </c>
      <c r="H168" s="118">
        <f t="shared" ref="H168:H175" si="7">D168*G168</f>
        <v>0</v>
      </c>
    </row>
    <row r="169" spans="1:8" x14ac:dyDescent="0.25">
      <c r="A169" s="99" t="s">
        <v>191</v>
      </c>
      <c r="B169" s="98">
        <v>5900168907980</v>
      </c>
      <c r="C169" s="99" t="s">
        <v>16</v>
      </c>
      <c r="D169" s="106"/>
      <c r="E169" s="106"/>
      <c r="F169" s="27">
        <v>60.967479674796742</v>
      </c>
      <c r="G169" s="21">
        <f t="shared" si="6"/>
        <v>39.630000000000003</v>
      </c>
      <c r="H169" s="118">
        <f t="shared" si="7"/>
        <v>0</v>
      </c>
    </row>
    <row r="170" spans="1:8" x14ac:dyDescent="0.25">
      <c r="A170" s="99" t="s">
        <v>192</v>
      </c>
      <c r="B170" s="98">
        <v>5900168908574</v>
      </c>
      <c r="C170" s="99" t="s">
        <v>16</v>
      </c>
      <c r="D170" s="106"/>
      <c r="E170" s="106"/>
      <c r="F170" s="27">
        <v>32.512195121951216</v>
      </c>
      <c r="G170" s="21">
        <f t="shared" si="6"/>
        <v>21.13</v>
      </c>
      <c r="H170" s="118">
        <f t="shared" si="7"/>
        <v>0</v>
      </c>
    </row>
    <row r="171" spans="1:8" x14ac:dyDescent="0.25">
      <c r="A171" s="99" t="s">
        <v>193</v>
      </c>
      <c r="B171" s="98">
        <v>5900168908581</v>
      </c>
      <c r="C171" s="99" t="s">
        <v>16</v>
      </c>
      <c r="D171" s="106"/>
      <c r="E171" s="106"/>
      <c r="F171" s="27">
        <v>40.642276422764226</v>
      </c>
      <c r="G171" s="21">
        <f t="shared" si="6"/>
        <v>26.42</v>
      </c>
      <c r="H171" s="118">
        <f t="shared" si="7"/>
        <v>0</v>
      </c>
    </row>
    <row r="172" spans="1:8" x14ac:dyDescent="0.25">
      <c r="A172" s="99" t="s">
        <v>194</v>
      </c>
      <c r="B172" s="98">
        <v>5900168908598</v>
      </c>
      <c r="C172" s="99" t="s">
        <v>16</v>
      </c>
      <c r="D172" s="106"/>
      <c r="E172" s="106"/>
      <c r="F172" s="27">
        <v>56.90243902439024</v>
      </c>
      <c r="G172" s="21">
        <f t="shared" si="6"/>
        <v>36.99</v>
      </c>
      <c r="H172" s="118">
        <f t="shared" si="7"/>
        <v>0</v>
      </c>
    </row>
    <row r="173" spans="1:8" x14ac:dyDescent="0.25">
      <c r="A173" s="99" t="s">
        <v>195</v>
      </c>
      <c r="B173" s="98">
        <v>5900168908970</v>
      </c>
      <c r="C173" s="99" t="s">
        <v>16</v>
      </c>
      <c r="D173" s="106"/>
      <c r="E173" s="106"/>
      <c r="F173" s="27">
        <v>32.512195121951216</v>
      </c>
      <c r="G173" s="21">
        <f t="shared" si="6"/>
        <v>21.13</v>
      </c>
      <c r="H173" s="118">
        <f t="shared" si="7"/>
        <v>0</v>
      </c>
    </row>
    <row r="174" spans="1:8" x14ac:dyDescent="0.25">
      <c r="A174" s="99" t="s">
        <v>196</v>
      </c>
      <c r="B174" s="98">
        <v>5900168908987</v>
      </c>
      <c r="C174" s="99" t="s">
        <v>16</v>
      </c>
      <c r="D174" s="106"/>
      <c r="E174" s="106"/>
      <c r="F174" s="27">
        <v>40.642276422764226</v>
      </c>
      <c r="G174" s="21">
        <f t="shared" si="6"/>
        <v>26.42</v>
      </c>
      <c r="H174" s="118">
        <f t="shared" si="7"/>
        <v>0</v>
      </c>
    </row>
    <row r="175" spans="1:8" x14ac:dyDescent="0.25">
      <c r="A175" s="99" t="s">
        <v>197</v>
      </c>
      <c r="B175" s="98">
        <v>5900168908994</v>
      </c>
      <c r="C175" s="99" t="s">
        <v>16</v>
      </c>
      <c r="D175" s="106"/>
      <c r="E175" s="106"/>
      <c r="F175" s="27">
        <v>56.90243902439024</v>
      </c>
      <c r="G175" s="21">
        <f t="shared" si="6"/>
        <v>36.99</v>
      </c>
      <c r="H175" s="118">
        <f t="shared" si="7"/>
        <v>0</v>
      </c>
    </row>
    <row r="177" spans="1:4" ht="60" x14ac:dyDescent="0.25">
      <c r="C177" s="119" t="s">
        <v>167</v>
      </c>
      <c r="D177" s="120">
        <f>SUM(H:H)</f>
        <v>0</v>
      </c>
    </row>
    <row r="182" spans="1:4" x14ac:dyDescent="0.25">
      <c r="A182" s="5"/>
    </row>
  </sheetData>
  <sheetProtection algorithmName="SHA-512" hashValue="G1HkzhU0zJS3HiRwU4W6q8Mr2ZJH2uHXc9ZM+HURcBnFZD5boDt/NHpfvszXT95tph0yiYe4i9gzefzZ0okUBQ==" saltValue="cPdyb07zu2KDoIifSXsKKA==" spinCount="100000" sheet="1" formatCells="0" formatColumns="0" formatRows="0" autoFilter="0"/>
  <autoFilter ref="A10:G175" xr:uid="{00000000-0009-0000-0000-000001000000}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ZAMÓWIENIE</vt:lpstr>
      <vt:lpstr>GRATIS _PROMOCJA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Poplawski</dc:creator>
  <cp:lastModifiedBy>Kuba</cp:lastModifiedBy>
  <dcterms:created xsi:type="dcterms:W3CDTF">2020-07-06T10:45:43Z</dcterms:created>
  <dcterms:modified xsi:type="dcterms:W3CDTF">2021-01-02T10:39:03Z</dcterms:modified>
</cp:coreProperties>
</file>