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/>
  <mc:AlternateContent xmlns:mc="http://schemas.openxmlformats.org/markup-compatibility/2006">
    <mc:Choice Requires="x15">
      <x15ac:absPath xmlns:x15ac="http://schemas.microsoft.com/office/spreadsheetml/2010/11/ac" url="A:\c\Pulpit\cenniki\listy cenowe\2023\"/>
    </mc:Choice>
  </mc:AlternateContent>
  <xr:revisionPtr revIDLastSave="302" documentId="13_ncr:1_{252F1816-BBA0-4F5E-9CB1-CA262B5AD2B9}" xr6:coauthVersionLast="47" xr6:coauthVersionMax="47" xr10:uidLastSave="{39D60615-8379-42DE-B6DC-03A8A4C18E1E}"/>
  <bookViews>
    <workbookView xWindow="14985" yWindow="-16530" windowWidth="19785" windowHeight="13680" tabRatio="989" firstSheet="9" activeTab="9" xr2:uid="{00000000-000D-0000-FFFF-FFFF00000000}"/>
  </bookViews>
  <sheets>
    <sheet name="SYLVECO" sheetId="1" r:id="rId1"/>
    <sheet name="SYLVECO DLA DZIECI" sheetId="2" r:id="rId2"/>
    <sheet name="BIOLAVEN" sheetId="3" r:id="rId3"/>
    <sheet name="VIANEK" sheetId="4" r:id="rId4"/>
    <sheet name="ALOESOVE" sheetId="5" r:id="rId5"/>
    <sheet name="DUETUS" sheetId="6" r:id="rId6"/>
    <sheet name="ROSADIA" sheetId="7" r:id="rId7"/>
    <sheet name="ZIELKO" sheetId="8" r:id="rId8"/>
    <sheet name="OLEIQ" sheetId="9" r:id="rId9"/>
    <sheet name="FEEDSKIN" sheetId="10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J48" i="1" s="1"/>
  <c r="H13" i="9"/>
  <c r="I13" i="9" s="1"/>
  <c r="H15" i="8"/>
  <c r="I15" i="8" s="1"/>
  <c r="K15" i="8" s="1"/>
  <c r="G54" i="1"/>
  <c r="H54" i="1" s="1"/>
  <c r="J54" i="1" s="1"/>
  <c r="G55" i="1"/>
  <c r="H55" i="1"/>
  <c r="J55" i="1" s="1"/>
  <c r="G56" i="1"/>
  <c r="H56" i="1" s="1"/>
  <c r="J56" i="1" s="1"/>
  <c r="G57" i="1"/>
  <c r="H57" i="1" s="1"/>
  <c r="J57" i="1" s="1"/>
  <c r="G58" i="1"/>
  <c r="H58" i="1" s="1"/>
  <c r="J58" i="1" s="1"/>
  <c r="G59" i="1"/>
  <c r="H59" i="1"/>
  <c r="J59" i="1" s="1"/>
  <c r="G60" i="1"/>
  <c r="H60" i="1" s="1"/>
  <c r="J60" i="1" s="1"/>
  <c r="G61" i="1"/>
  <c r="H61" i="1" s="1"/>
  <c r="J61" i="1" s="1"/>
  <c r="G62" i="1"/>
  <c r="H62" i="1" s="1"/>
  <c r="J62" i="1" s="1"/>
  <c r="G63" i="1"/>
  <c r="H63" i="1"/>
  <c r="G64" i="1"/>
  <c r="H64" i="1"/>
  <c r="G65" i="1"/>
  <c r="H65" i="1"/>
  <c r="G66" i="1"/>
  <c r="H66" i="1" s="1"/>
  <c r="J66" i="1" s="1"/>
  <c r="G67" i="1"/>
  <c r="H67" i="1"/>
  <c r="J67" i="1" s="1"/>
  <c r="G68" i="1"/>
  <c r="H68" i="1"/>
  <c r="J68" i="1" s="1"/>
  <c r="G69" i="1"/>
  <c r="H69" i="1"/>
  <c r="J69" i="1" s="1"/>
  <c r="G70" i="1"/>
  <c r="H70" i="1" s="1"/>
  <c r="J70" i="1" s="1"/>
  <c r="J63" i="1"/>
  <c r="J64" i="1"/>
  <c r="J65" i="1"/>
  <c r="G53" i="1"/>
  <c r="H53" i="1" s="1"/>
  <c r="J53" i="1" s="1"/>
  <c r="G52" i="1"/>
  <c r="H52" i="1" s="1"/>
  <c r="J52" i="1" s="1"/>
  <c r="G51" i="1"/>
  <c r="H51" i="1" s="1"/>
  <c r="J51" i="1" s="1"/>
  <c r="G50" i="1"/>
  <c r="H50" i="1"/>
  <c r="J50" i="1" s="1"/>
  <c r="G49" i="1"/>
  <c r="H49" i="1" s="1"/>
  <c r="J49" i="1" s="1"/>
  <c r="G22" i="2"/>
  <c r="H22" i="2" s="1"/>
  <c r="J22" i="2" s="1"/>
  <c r="G25" i="3"/>
  <c r="H25" i="3" s="1"/>
  <c r="J25" i="3" s="1"/>
  <c r="G21" i="2"/>
  <c r="H21" i="2" s="1"/>
  <c r="J21" i="2" s="1"/>
  <c r="G47" i="1"/>
  <c r="H47" i="1" s="1"/>
  <c r="G10" i="6"/>
  <c r="H10" i="6"/>
  <c r="J10" i="6"/>
  <c r="G14" i="10"/>
  <c r="H14" i="10"/>
  <c r="J14" i="10"/>
  <c r="G11" i="10"/>
  <c r="H11" i="10"/>
  <c r="J11" i="10"/>
  <c r="G12" i="10"/>
  <c r="H12" i="10"/>
  <c r="J12" i="10"/>
  <c r="G13" i="10"/>
  <c r="H13" i="10"/>
  <c r="J13" i="10"/>
  <c r="G5" i="10"/>
  <c r="H5" i="10"/>
  <c r="J5" i="10"/>
  <c r="G6" i="10"/>
  <c r="H6" i="10"/>
  <c r="J6" i="10"/>
  <c r="G7" i="10"/>
  <c r="H7" i="10"/>
  <c r="J7" i="10"/>
  <c r="G8" i="10"/>
  <c r="H8" i="10"/>
  <c r="J8" i="10"/>
  <c r="G9" i="10"/>
  <c r="H9" i="10"/>
  <c r="J9" i="10"/>
  <c r="G10" i="10"/>
  <c r="H10" i="10"/>
  <c r="J10" i="10"/>
  <c r="G4" i="10"/>
  <c r="H4" i="10"/>
  <c r="J4" i="10"/>
  <c r="G3" i="10"/>
  <c r="H3" i="10"/>
  <c r="J3" i="10"/>
  <c r="G18" i="2"/>
  <c r="H18" i="2"/>
  <c r="J18" i="2"/>
  <c r="G19" i="2"/>
  <c r="H19" i="2"/>
  <c r="J19" i="2"/>
  <c r="G20" i="2"/>
  <c r="H20" i="2"/>
  <c r="J20" i="2" s="1"/>
  <c r="G17" i="2"/>
  <c r="H17" i="2"/>
  <c r="J17" i="2" s="1"/>
  <c r="G4" i="4"/>
  <c r="H4" i="4" s="1"/>
  <c r="J4" i="4" s="1"/>
  <c r="G107" i="4"/>
  <c r="H107" i="4" s="1"/>
  <c r="J107" i="4" s="1"/>
  <c r="G84" i="4"/>
  <c r="H84" i="4" s="1"/>
  <c r="J84" i="4" s="1"/>
  <c r="G66" i="4"/>
  <c r="H66" i="4" s="1"/>
  <c r="J66" i="4" s="1"/>
  <c r="G49" i="4"/>
  <c r="H49" i="4" s="1"/>
  <c r="J49" i="4" s="1"/>
  <c r="H3" i="9"/>
  <c r="I3" i="9" s="1"/>
  <c r="H4" i="9"/>
  <c r="I4" i="9"/>
  <c r="K4" i="9"/>
  <c r="H5" i="9"/>
  <c r="I5" i="9" s="1"/>
  <c r="H6" i="9"/>
  <c r="K6" i="9" s="1"/>
  <c r="H7" i="9"/>
  <c r="I7" i="9" s="1"/>
  <c r="H8" i="9"/>
  <c r="K8" i="9" s="1"/>
  <c r="H9" i="9"/>
  <c r="K9" i="9" s="1"/>
  <c r="H10" i="9"/>
  <c r="I10" i="9" s="1"/>
  <c r="H11" i="9"/>
  <c r="I11" i="9" s="1"/>
  <c r="H12" i="9"/>
  <c r="I12" i="9" s="1"/>
  <c r="H14" i="9"/>
  <c r="K14" i="9" s="1"/>
  <c r="I14" i="9"/>
  <c r="H15" i="9"/>
  <c r="I15" i="9" s="1"/>
  <c r="H16" i="9"/>
  <c r="K16" i="9" s="1"/>
  <c r="I16" i="9"/>
  <c r="H17" i="9"/>
  <c r="K17" i="9" s="1"/>
  <c r="H18" i="9"/>
  <c r="K18" i="9" s="1"/>
  <c r="H19" i="9"/>
  <c r="I19" i="9" s="1"/>
  <c r="H20" i="9"/>
  <c r="I20" i="9" s="1"/>
  <c r="H21" i="9"/>
  <c r="I21" i="9" s="1"/>
  <c r="K21" i="9"/>
  <c r="H22" i="9"/>
  <c r="I22" i="9" s="1"/>
  <c r="H23" i="9"/>
  <c r="K23" i="9"/>
  <c r="H3" i="8"/>
  <c r="I3" i="8" s="1"/>
  <c r="K3" i="8" s="1"/>
  <c r="H4" i="8"/>
  <c r="I4" i="8" s="1"/>
  <c r="K4" i="8" s="1"/>
  <c r="H5" i="8"/>
  <c r="I5" i="8" s="1"/>
  <c r="K5" i="8" s="1"/>
  <c r="H6" i="8"/>
  <c r="I6" i="8" s="1"/>
  <c r="K6" i="8" s="1"/>
  <c r="H7" i="8"/>
  <c r="I7" i="8" s="1"/>
  <c r="K7" i="8" s="1"/>
  <c r="H8" i="8"/>
  <c r="I8" i="8" s="1"/>
  <c r="K8" i="8" s="1"/>
  <c r="H9" i="8"/>
  <c r="I9" i="8" s="1"/>
  <c r="K9" i="8" s="1"/>
  <c r="H10" i="8"/>
  <c r="I10" i="8" s="1"/>
  <c r="K10" i="8" s="1"/>
  <c r="H11" i="8"/>
  <c r="I11" i="8" s="1"/>
  <c r="K11" i="8" s="1"/>
  <c r="H12" i="8"/>
  <c r="I12" i="8" s="1"/>
  <c r="K12" i="8" s="1"/>
  <c r="H13" i="8"/>
  <c r="I13" i="8" s="1"/>
  <c r="K13" i="8" s="1"/>
  <c r="H14" i="8"/>
  <c r="I14" i="8" s="1"/>
  <c r="K14" i="8" s="1"/>
  <c r="G4" i="7"/>
  <c r="H4" i="7"/>
  <c r="J4" i="7"/>
  <c r="G5" i="7"/>
  <c r="H5" i="7"/>
  <c r="J5" i="7"/>
  <c r="G6" i="7"/>
  <c r="H6" i="7"/>
  <c r="G7" i="7"/>
  <c r="H7" i="7"/>
  <c r="G8" i="7"/>
  <c r="H8" i="7"/>
  <c r="J8" i="7"/>
  <c r="G9" i="7"/>
  <c r="H9" i="7"/>
  <c r="J9" i="7"/>
  <c r="G10" i="7"/>
  <c r="H10" i="7"/>
  <c r="G11" i="7"/>
  <c r="G12" i="7"/>
  <c r="H12" i="7"/>
  <c r="J12" i="7"/>
  <c r="G13" i="7"/>
  <c r="H13" i="7"/>
  <c r="J13" i="7"/>
  <c r="J3" i="6"/>
  <c r="G4" i="6"/>
  <c r="H4" i="6" s="1"/>
  <c r="J4" i="6" s="1"/>
  <c r="G5" i="6"/>
  <c r="H5" i="6" s="1"/>
  <c r="J5" i="6" s="1"/>
  <c r="G6" i="6"/>
  <c r="H6" i="6"/>
  <c r="J6" i="6" s="1"/>
  <c r="G7" i="6"/>
  <c r="H7" i="6" s="1"/>
  <c r="J7" i="6" s="1"/>
  <c r="G8" i="6"/>
  <c r="H8" i="6"/>
  <c r="J8" i="6" s="1"/>
  <c r="G9" i="6"/>
  <c r="H9" i="6" s="1"/>
  <c r="J9" i="6" s="1"/>
  <c r="G11" i="6"/>
  <c r="H11" i="6" s="1"/>
  <c r="J11" i="6" s="1"/>
  <c r="G12" i="6"/>
  <c r="H12" i="6" s="1"/>
  <c r="J12" i="6" s="1"/>
  <c r="G4" i="5"/>
  <c r="H4" i="5" s="1"/>
  <c r="J4" i="5" s="1"/>
  <c r="G5" i="5"/>
  <c r="H5" i="5" s="1"/>
  <c r="J5" i="5" s="1"/>
  <c r="G6" i="5"/>
  <c r="H6" i="5" s="1"/>
  <c r="J6" i="5" s="1"/>
  <c r="G7" i="5"/>
  <c r="H7" i="5" s="1"/>
  <c r="J7" i="5" s="1"/>
  <c r="G8" i="5"/>
  <c r="H8" i="5" s="1"/>
  <c r="J8" i="5" s="1"/>
  <c r="G9" i="5"/>
  <c r="H9" i="5" s="1"/>
  <c r="J9" i="5" s="1"/>
  <c r="G10" i="5"/>
  <c r="H10" i="5" s="1"/>
  <c r="J10" i="5" s="1"/>
  <c r="G11" i="5"/>
  <c r="H11" i="5" s="1"/>
  <c r="J11" i="5" s="1"/>
  <c r="G12" i="5"/>
  <c r="H12" i="5" s="1"/>
  <c r="J12" i="5" s="1"/>
  <c r="G5" i="4"/>
  <c r="H5" i="4" s="1"/>
  <c r="J5" i="4" s="1"/>
  <c r="G7" i="4"/>
  <c r="H7" i="4" s="1"/>
  <c r="J7" i="4" s="1"/>
  <c r="G9" i="4"/>
  <c r="G10" i="4"/>
  <c r="H10" i="4" s="1"/>
  <c r="J10" i="4" s="1"/>
  <c r="G11" i="4"/>
  <c r="H11" i="4" s="1"/>
  <c r="J11" i="4" s="1"/>
  <c r="G13" i="4"/>
  <c r="H13" i="4" s="1"/>
  <c r="J13" i="4" s="1"/>
  <c r="G14" i="4"/>
  <c r="H14" i="4"/>
  <c r="J14" i="4" s="1"/>
  <c r="G15" i="4"/>
  <c r="H15" i="4" s="1"/>
  <c r="J15" i="4" s="1"/>
  <c r="G17" i="4"/>
  <c r="H17" i="4" s="1"/>
  <c r="J17" i="4" s="1"/>
  <c r="G18" i="4"/>
  <c r="H18" i="4" s="1"/>
  <c r="J18" i="4" s="1"/>
  <c r="G19" i="4"/>
  <c r="H19" i="4" s="1"/>
  <c r="J19" i="4" s="1"/>
  <c r="G22" i="4"/>
  <c r="H22" i="4" s="1"/>
  <c r="J22" i="4" s="1"/>
  <c r="G23" i="4"/>
  <c r="H23" i="4" s="1"/>
  <c r="J23" i="4" s="1"/>
  <c r="G24" i="4"/>
  <c r="H24" i="4" s="1"/>
  <c r="J24" i="4" s="1"/>
  <c r="G25" i="4"/>
  <c r="H25" i="4" s="1"/>
  <c r="J25" i="4" s="1"/>
  <c r="G26" i="4"/>
  <c r="H26" i="4" s="1"/>
  <c r="J26" i="4" s="1"/>
  <c r="G27" i="4"/>
  <c r="H27" i="4" s="1"/>
  <c r="J27" i="4" s="1"/>
  <c r="G28" i="4"/>
  <c r="H28" i="4" s="1"/>
  <c r="J28" i="4" s="1"/>
  <c r="G29" i="4"/>
  <c r="H29" i="4" s="1"/>
  <c r="J29" i="4" s="1"/>
  <c r="G30" i="4"/>
  <c r="H30" i="4" s="1"/>
  <c r="J30" i="4" s="1"/>
  <c r="G31" i="4"/>
  <c r="H31" i="4" s="1"/>
  <c r="J31" i="4" s="1"/>
  <c r="G32" i="4"/>
  <c r="H32" i="4" s="1"/>
  <c r="J32" i="4" s="1"/>
  <c r="G33" i="4"/>
  <c r="H33" i="4" s="1"/>
  <c r="J33" i="4" s="1"/>
  <c r="G34" i="4"/>
  <c r="H34" i="4" s="1"/>
  <c r="J34" i="4" s="1"/>
  <c r="G35" i="4"/>
  <c r="H35" i="4" s="1"/>
  <c r="J35" i="4" s="1"/>
  <c r="G36" i="4"/>
  <c r="H36" i="4" s="1"/>
  <c r="J36" i="4" s="1"/>
  <c r="G37" i="4"/>
  <c r="H37" i="4" s="1"/>
  <c r="J37" i="4" s="1"/>
  <c r="G38" i="4"/>
  <c r="H38" i="4" s="1"/>
  <c r="J38" i="4" s="1"/>
  <c r="G40" i="4"/>
  <c r="H40" i="4" s="1"/>
  <c r="J40" i="4" s="1"/>
  <c r="G41" i="4"/>
  <c r="H41" i="4" s="1"/>
  <c r="J41" i="4" s="1"/>
  <c r="G42" i="4"/>
  <c r="H42" i="4" s="1"/>
  <c r="J42" i="4" s="1"/>
  <c r="G43" i="4"/>
  <c r="H43" i="4" s="1"/>
  <c r="J43" i="4" s="1"/>
  <c r="G44" i="4"/>
  <c r="H44" i="4" s="1"/>
  <c r="J44" i="4" s="1"/>
  <c r="G45" i="4"/>
  <c r="H45" i="4" s="1"/>
  <c r="J45" i="4" s="1"/>
  <c r="G46" i="4"/>
  <c r="H46" i="4" s="1"/>
  <c r="J46" i="4" s="1"/>
  <c r="G47" i="4"/>
  <c r="H47" i="4" s="1"/>
  <c r="J47" i="4" s="1"/>
  <c r="G48" i="4"/>
  <c r="H48" i="4" s="1"/>
  <c r="J48" i="4" s="1"/>
  <c r="G50" i="4"/>
  <c r="G51" i="4"/>
  <c r="H51" i="4" s="1"/>
  <c r="J51" i="4" s="1"/>
  <c r="G52" i="4"/>
  <c r="H52" i="4" s="1"/>
  <c r="J52" i="4" s="1"/>
  <c r="G54" i="4"/>
  <c r="H54" i="4" s="1"/>
  <c r="J54" i="4" s="1"/>
  <c r="G55" i="4"/>
  <c r="H55" i="4" s="1"/>
  <c r="J55" i="4" s="1"/>
  <c r="G56" i="4"/>
  <c r="H56" i="4" s="1"/>
  <c r="J56" i="4" s="1"/>
  <c r="G57" i="4"/>
  <c r="H57" i="4" s="1"/>
  <c r="J57" i="4" s="1"/>
  <c r="G58" i="4"/>
  <c r="H58" i="4"/>
  <c r="J58" i="4" s="1"/>
  <c r="G59" i="4"/>
  <c r="H59" i="4" s="1"/>
  <c r="J59" i="4" s="1"/>
  <c r="G60" i="4"/>
  <c r="H60" i="4" s="1"/>
  <c r="J60" i="4" s="1"/>
  <c r="G61" i="4"/>
  <c r="H61" i="4" s="1"/>
  <c r="J61" i="4" s="1"/>
  <c r="G62" i="4"/>
  <c r="H62" i="4" s="1"/>
  <c r="J62" i="4" s="1"/>
  <c r="G63" i="4"/>
  <c r="H63" i="4" s="1"/>
  <c r="J63" i="4" s="1"/>
  <c r="G64" i="4"/>
  <c r="H64" i="4" s="1"/>
  <c r="J64" i="4" s="1"/>
  <c r="G65" i="4"/>
  <c r="H65" i="4" s="1"/>
  <c r="J65" i="4" s="1"/>
  <c r="G67" i="4"/>
  <c r="H67" i="4" s="1"/>
  <c r="J67" i="4" s="1"/>
  <c r="G68" i="4"/>
  <c r="H68" i="4" s="1"/>
  <c r="J68" i="4" s="1"/>
  <c r="G70" i="4"/>
  <c r="H70" i="4" s="1"/>
  <c r="J70" i="4" s="1"/>
  <c r="G71" i="4"/>
  <c r="H71" i="4" s="1"/>
  <c r="J71" i="4" s="1"/>
  <c r="G72" i="4"/>
  <c r="G73" i="4"/>
  <c r="G74" i="4"/>
  <c r="H74" i="4" s="1"/>
  <c r="J74" i="4" s="1"/>
  <c r="G75" i="4"/>
  <c r="H75" i="4" s="1"/>
  <c r="J75" i="4" s="1"/>
  <c r="G76" i="4"/>
  <c r="H76" i="4" s="1"/>
  <c r="J76" i="4" s="1"/>
  <c r="G77" i="4"/>
  <c r="H77" i="4" s="1"/>
  <c r="J77" i="4" s="1"/>
  <c r="G78" i="4"/>
  <c r="H78" i="4" s="1"/>
  <c r="J78" i="4" s="1"/>
  <c r="G79" i="4"/>
  <c r="H79" i="4" s="1"/>
  <c r="J79" i="4" s="1"/>
  <c r="G80" i="4"/>
  <c r="H80" i="4" s="1"/>
  <c r="J80" i="4" s="1"/>
  <c r="G81" i="4"/>
  <c r="H81" i="4" s="1"/>
  <c r="J81" i="4" s="1"/>
  <c r="G82" i="4"/>
  <c r="H82" i="4" s="1"/>
  <c r="J82" i="4" s="1"/>
  <c r="G83" i="4"/>
  <c r="H83" i="4" s="1"/>
  <c r="J83" i="4" s="1"/>
  <c r="G85" i="4"/>
  <c r="H85" i="4" s="1"/>
  <c r="J85" i="4" s="1"/>
  <c r="G87" i="4"/>
  <c r="H87" i="4" s="1"/>
  <c r="J87" i="4" s="1"/>
  <c r="G88" i="4"/>
  <c r="H88" i="4" s="1"/>
  <c r="J88" i="4" s="1"/>
  <c r="G89" i="4"/>
  <c r="H89" i="4" s="1"/>
  <c r="J89" i="4" s="1"/>
  <c r="G90" i="4"/>
  <c r="H90" i="4"/>
  <c r="J90" i="4" s="1"/>
  <c r="G91" i="4"/>
  <c r="H91" i="4" s="1"/>
  <c r="J91" i="4" s="1"/>
  <c r="G92" i="4"/>
  <c r="H92" i="4" s="1"/>
  <c r="J92" i="4" s="1"/>
  <c r="G93" i="4"/>
  <c r="H93" i="4" s="1"/>
  <c r="J93" i="4" s="1"/>
  <c r="G94" i="4"/>
  <c r="H94" i="4" s="1"/>
  <c r="J94" i="4" s="1"/>
  <c r="G95" i="4"/>
  <c r="H95" i="4" s="1"/>
  <c r="J95" i="4" s="1"/>
  <c r="G96" i="4"/>
  <c r="H96" i="4" s="1"/>
  <c r="J96" i="4" s="1"/>
  <c r="G97" i="4"/>
  <c r="H97" i="4" s="1"/>
  <c r="J97" i="4" s="1"/>
  <c r="G98" i="4"/>
  <c r="H98" i="4" s="1"/>
  <c r="J98" i="4" s="1"/>
  <c r="G99" i="4"/>
  <c r="G100" i="4"/>
  <c r="H100" i="4" s="1"/>
  <c r="J100" i="4" s="1"/>
  <c r="G101" i="4"/>
  <c r="H101" i="4" s="1"/>
  <c r="J101" i="4" s="1"/>
  <c r="G102" i="4"/>
  <c r="H102" i="4" s="1"/>
  <c r="J102" i="4" s="1"/>
  <c r="G103" i="4"/>
  <c r="H103" i="4" s="1"/>
  <c r="J103" i="4" s="1"/>
  <c r="G104" i="4"/>
  <c r="H104" i="4" s="1"/>
  <c r="J104" i="4" s="1"/>
  <c r="G105" i="4"/>
  <c r="H105" i="4" s="1"/>
  <c r="J105" i="4" s="1"/>
  <c r="G106" i="4"/>
  <c r="H106" i="4" s="1"/>
  <c r="J106" i="4" s="1"/>
  <c r="G108" i="4"/>
  <c r="H108" i="4" s="1"/>
  <c r="J108" i="4" s="1"/>
  <c r="G109" i="4"/>
  <c r="H109" i="4" s="1"/>
  <c r="J109" i="4" s="1"/>
  <c r="G110" i="4"/>
  <c r="H110" i="4" s="1"/>
  <c r="J110" i="4" s="1"/>
  <c r="G111" i="4"/>
  <c r="H111" i="4" s="1"/>
  <c r="J111" i="4" s="1"/>
  <c r="G3" i="3"/>
  <c r="H3" i="3" s="1"/>
  <c r="J3" i="3" s="1"/>
  <c r="G4" i="3"/>
  <c r="H4" i="3" s="1"/>
  <c r="J4" i="3" s="1"/>
  <c r="G5" i="3"/>
  <c r="H5" i="3" s="1"/>
  <c r="J5" i="3" s="1"/>
  <c r="G6" i="3"/>
  <c r="H6" i="3" s="1"/>
  <c r="J6" i="3" s="1"/>
  <c r="G7" i="3"/>
  <c r="H7" i="3" s="1"/>
  <c r="J7" i="3" s="1"/>
  <c r="G8" i="3"/>
  <c r="H8" i="3" s="1"/>
  <c r="J8" i="3" s="1"/>
  <c r="G9" i="3"/>
  <c r="H9" i="3" s="1"/>
  <c r="J9" i="3" s="1"/>
  <c r="G10" i="3"/>
  <c r="H10" i="3" s="1"/>
  <c r="J10" i="3" s="1"/>
  <c r="G11" i="3"/>
  <c r="H11" i="3" s="1"/>
  <c r="J11" i="3" s="1"/>
  <c r="G12" i="3"/>
  <c r="H12" i="3" s="1"/>
  <c r="J12" i="3" s="1"/>
  <c r="G13" i="3"/>
  <c r="H13" i="3" s="1"/>
  <c r="J13" i="3" s="1"/>
  <c r="G14" i="3"/>
  <c r="H14" i="3" s="1"/>
  <c r="J14" i="3" s="1"/>
  <c r="G15" i="3"/>
  <c r="H15" i="3" s="1"/>
  <c r="J15" i="3" s="1"/>
  <c r="G16" i="3"/>
  <c r="H16" i="3" s="1"/>
  <c r="J16" i="3" s="1"/>
  <c r="G17" i="3"/>
  <c r="H17" i="3"/>
  <c r="J17" i="3" s="1"/>
  <c r="G18" i="3"/>
  <c r="G19" i="3"/>
  <c r="H19" i="3" s="1"/>
  <c r="J19" i="3" s="1"/>
  <c r="G20" i="3"/>
  <c r="H20" i="3" s="1"/>
  <c r="J20" i="3" s="1"/>
  <c r="G21" i="3"/>
  <c r="H21" i="3" s="1"/>
  <c r="J21" i="3" s="1"/>
  <c r="G22" i="3"/>
  <c r="H22" i="3"/>
  <c r="J22" i="3" s="1"/>
  <c r="G23" i="3"/>
  <c r="H23" i="3" s="1"/>
  <c r="J23" i="3" s="1"/>
  <c r="G24" i="3"/>
  <c r="H24" i="3" s="1"/>
  <c r="J24" i="3" s="1"/>
  <c r="G3" i="2"/>
  <c r="H3" i="2" s="1"/>
  <c r="G4" i="2"/>
  <c r="G5" i="2"/>
  <c r="H5" i="2"/>
  <c r="J5" i="2" s="1"/>
  <c r="G6" i="2"/>
  <c r="H6" i="2"/>
  <c r="J6" i="2"/>
  <c r="G7" i="2"/>
  <c r="H7" i="2"/>
  <c r="G8" i="2"/>
  <c r="G9" i="2"/>
  <c r="H9" i="2"/>
  <c r="J9" i="2" s="1"/>
  <c r="G10" i="2"/>
  <c r="H10" i="2"/>
  <c r="J10" i="2" s="1"/>
  <c r="G11" i="2"/>
  <c r="H11" i="2" s="1"/>
  <c r="J11" i="2" s="1"/>
  <c r="G12" i="2"/>
  <c r="G13" i="2"/>
  <c r="H13" i="2"/>
  <c r="J13" i="2" s="1"/>
  <c r="G14" i="2"/>
  <c r="H14" i="2" s="1"/>
  <c r="J14" i="2" s="1"/>
  <c r="G15" i="2"/>
  <c r="H15" i="2" s="1"/>
  <c r="J15" i="2" s="1"/>
  <c r="G3" i="1"/>
  <c r="H3" i="1" s="1"/>
  <c r="J3" i="1" s="1"/>
  <c r="G4" i="1"/>
  <c r="H4" i="1" s="1"/>
  <c r="J4" i="1" s="1"/>
  <c r="G5" i="1"/>
  <c r="H5" i="1" s="1"/>
  <c r="J5" i="1" s="1"/>
  <c r="G6" i="1"/>
  <c r="H6" i="1" s="1"/>
  <c r="J6" i="1" s="1"/>
  <c r="G7" i="1"/>
  <c r="H7" i="1" s="1"/>
  <c r="J7" i="1" s="1"/>
  <c r="G8" i="1"/>
  <c r="H8" i="1" s="1"/>
  <c r="J8" i="1" s="1"/>
  <c r="G9" i="1"/>
  <c r="H9" i="1" s="1"/>
  <c r="J9" i="1" s="1"/>
  <c r="G10" i="1"/>
  <c r="H10" i="1" s="1"/>
  <c r="J10" i="1" s="1"/>
  <c r="G11" i="1"/>
  <c r="H11" i="1" s="1"/>
  <c r="J11" i="1" s="1"/>
  <c r="G12" i="1"/>
  <c r="H12" i="1"/>
  <c r="J12" i="1" s="1"/>
  <c r="G13" i="1"/>
  <c r="H13" i="1" s="1"/>
  <c r="J13" i="1" s="1"/>
  <c r="G14" i="1"/>
  <c r="H14" i="1" s="1"/>
  <c r="J14" i="1" s="1"/>
  <c r="G15" i="1"/>
  <c r="H15" i="1" s="1"/>
  <c r="J15" i="1" s="1"/>
  <c r="G16" i="1"/>
  <c r="H16" i="1" s="1"/>
  <c r="J16" i="1" s="1"/>
  <c r="G17" i="1"/>
  <c r="H17" i="1" s="1"/>
  <c r="J17" i="1" s="1"/>
  <c r="G18" i="1"/>
  <c r="H18" i="1" s="1"/>
  <c r="J18" i="1" s="1"/>
  <c r="G19" i="1"/>
  <c r="H19" i="1"/>
  <c r="G20" i="1"/>
  <c r="H20" i="1"/>
  <c r="J20" i="1"/>
  <c r="G21" i="1"/>
  <c r="H21" i="1" s="1"/>
  <c r="J21" i="1" s="1"/>
  <c r="G22" i="1"/>
  <c r="H22" i="1" s="1"/>
  <c r="J22" i="1" s="1"/>
  <c r="G23" i="1"/>
  <c r="H23" i="1" s="1"/>
  <c r="J23" i="1" s="1"/>
  <c r="G24" i="1"/>
  <c r="H24" i="1" s="1"/>
  <c r="J24" i="1" s="1"/>
  <c r="G25" i="1"/>
  <c r="H25" i="1" s="1"/>
  <c r="J25" i="1" s="1"/>
  <c r="G26" i="1"/>
  <c r="H26" i="1" s="1"/>
  <c r="J26" i="1" s="1"/>
  <c r="G27" i="1"/>
  <c r="H27" i="1" s="1"/>
  <c r="J27" i="1" s="1"/>
  <c r="G28" i="1"/>
  <c r="H28" i="1" s="1"/>
  <c r="J28" i="1" s="1"/>
  <c r="G29" i="1"/>
  <c r="H29" i="1" s="1"/>
  <c r="J29" i="1" s="1"/>
  <c r="G30" i="1"/>
  <c r="H30" i="1" s="1"/>
  <c r="J30" i="1" s="1"/>
  <c r="G31" i="1"/>
  <c r="H31" i="1" s="1"/>
  <c r="J31" i="1" s="1"/>
  <c r="G32" i="1"/>
  <c r="H32" i="1" s="1"/>
  <c r="J32" i="1" s="1"/>
  <c r="G33" i="1"/>
  <c r="H33" i="1" s="1"/>
  <c r="J33" i="1" s="1"/>
  <c r="G34" i="1"/>
  <c r="H34" i="1" s="1"/>
  <c r="J34" i="1" s="1"/>
  <c r="G35" i="1"/>
  <c r="H35" i="1"/>
  <c r="J35" i="1" s="1"/>
  <c r="G36" i="1"/>
  <c r="H36" i="1" s="1"/>
  <c r="J36" i="1" s="1"/>
  <c r="G37" i="1"/>
  <c r="H37" i="1" s="1"/>
  <c r="J37" i="1" s="1"/>
  <c r="G38" i="1"/>
  <c r="H38" i="1" s="1"/>
  <c r="J38" i="1" s="1"/>
  <c r="G39" i="1"/>
  <c r="H39" i="1" s="1"/>
  <c r="J39" i="1" s="1"/>
  <c r="G40" i="1"/>
  <c r="H40" i="1" s="1"/>
  <c r="J40" i="1" s="1"/>
  <c r="G41" i="1"/>
  <c r="J41" i="1"/>
  <c r="G42" i="1"/>
  <c r="H42" i="1" s="1"/>
  <c r="J42" i="1" s="1"/>
  <c r="G43" i="1"/>
  <c r="H43" i="1" s="1"/>
  <c r="J43" i="1" s="1"/>
  <c r="G44" i="1"/>
  <c r="H44" i="1" s="1"/>
  <c r="J44" i="1" s="1"/>
  <c r="G45" i="1"/>
  <c r="H45" i="1" s="1"/>
  <c r="J45" i="1" s="1"/>
  <c r="G46" i="1"/>
  <c r="H46" i="1"/>
  <c r="J46" i="1" s="1"/>
  <c r="J3" i="2"/>
  <c r="H12" i="2"/>
  <c r="J12" i="2" s="1"/>
  <c r="H8" i="2"/>
  <c r="J8" i="2" s="1"/>
  <c r="H4" i="2"/>
  <c r="J4" i="2" s="1"/>
  <c r="H11" i="7"/>
  <c r="J11" i="7"/>
  <c r="J10" i="7"/>
  <c r="J7" i="7"/>
  <c r="J6" i="7"/>
  <c r="J16" i="7" s="1"/>
  <c r="H18" i="3"/>
  <c r="J18" i="3" s="1"/>
  <c r="G6" i="4"/>
  <c r="H6" i="4" s="1"/>
  <c r="J6" i="4" s="1"/>
  <c r="G20" i="4"/>
  <c r="H20" i="4" s="1"/>
  <c r="J20" i="4" s="1"/>
  <c r="G16" i="4"/>
  <c r="H16" i="4" s="1"/>
  <c r="J16" i="4" s="1"/>
  <c r="G12" i="4"/>
  <c r="H12" i="4" s="1"/>
  <c r="J12" i="4" s="1"/>
  <c r="G8" i="4"/>
  <c r="H8" i="4" s="1"/>
  <c r="J8" i="4" s="1"/>
  <c r="H99" i="4"/>
  <c r="J99" i="4" s="1"/>
  <c r="H73" i="4"/>
  <c r="J73" i="4" s="1"/>
  <c r="H72" i="4"/>
  <c r="J72" i="4" s="1"/>
  <c r="H50" i="4"/>
  <c r="J50" i="4" s="1"/>
  <c r="H9" i="4"/>
  <c r="J9" i="4" s="1"/>
  <c r="J7" i="2"/>
  <c r="J19" i="1"/>
  <c r="J18" i="10"/>
  <c r="K17" i="8" l="1"/>
  <c r="J26" i="2"/>
  <c r="J47" i="1"/>
  <c r="I18" i="9"/>
  <c r="K15" i="9"/>
  <c r="K13" i="9"/>
  <c r="I6" i="9"/>
  <c r="K3" i="9"/>
  <c r="K22" i="9"/>
  <c r="K12" i="9"/>
  <c r="K5" i="9"/>
  <c r="I9" i="9"/>
  <c r="J15" i="6"/>
  <c r="J15" i="5"/>
  <c r="J115" i="4"/>
  <c r="J29" i="3"/>
  <c r="J73" i="1"/>
  <c r="I17" i="9"/>
  <c r="I8" i="9"/>
  <c r="K10" i="9"/>
  <c r="K19" i="9"/>
  <c r="K7" i="9"/>
  <c r="K20" i="9"/>
  <c r="K11" i="9"/>
  <c r="K27" i="9" l="1"/>
  <c r="J78" i="1"/>
</calcChain>
</file>

<file path=xl/sharedStrings.xml><?xml version="1.0" encoding="utf-8"?>
<sst xmlns="http://schemas.openxmlformats.org/spreadsheetml/2006/main" count="1356" uniqueCount="673">
  <si>
    <t>Lista Cenowa</t>
  </si>
  <si>
    <t>RABAT:</t>
  </si>
  <si>
    <t xml:space="preserve">Nazwa produktu </t>
  </si>
  <si>
    <t>EAN</t>
  </si>
  <si>
    <t>BLOZ</t>
  </si>
  <si>
    <t>Pojemność</t>
  </si>
  <si>
    <t>Opakowanie</t>
  </si>
  <si>
    <t>Sugerowana cena detaliczna brutto</t>
  </si>
  <si>
    <t>Cena detaliczna netto</t>
  </si>
  <si>
    <t>Cena netto zakupu po rabacie</t>
  </si>
  <si>
    <t>ILOŚĆ</t>
  </si>
  <si>
    <t>WARTOŚĆ</t>
  </si>
  <si>
    <t>SYLVECO Łagodzący krem pod oczy</t>
  </si>
  <si>
    <t>5907502687157</t>
  </si>
  <si>
    <t>30 ml</t>
  </si>
  <si>
    <t>dozownik</t>
  </si>
  <si>
    <t>SYLVECO Krem brzozowy z betuliną</t>
  </si>
  <si>
    <t>5907502687102</t>
  </si>
  <si>
    <t>50 ml</t>
  </si>
  <si>
    <t>słoik</t>
  </si>
  <si>
    <t>SYLVECO Krem brzozowo-rokitnikowy z betuliną</t>
  </si>
  <si>
    <t>5907502687058</t>
  </si>
  <si>
    <t>SYLVECO Krem brzozowo-nagietkowy z betuliną</t>
  </si>
  <si>
    <t>5907502687027</t>
  </si>
  <si>
    <t>SYLVECO Lekki krem brzozowy</t>
  </si>
  <si>
    <t>5907502687188</t>
  </si>
  <si>
    <t>SYLVECO Lekki krem nagietkowy</t>
  </si>
  <si>
    <t>5907502687171</t>
  </si>
  <si>
    <t>SYLVECO Lekki krem rokitnikowy</t>
  </si>
  <si>
    <t>5907502687195</t>
  </si>
  <si>
    <t>SYLVECO Brzozowa pomadka ochronna z betuliną</t>
  </si>
  <si>
    <t>5907502687065</t>
  </si>
  <si>
    <t>4.6 g</t>
  </si>
  <si>
    <t>sztyft</t>
  </si>
  <si>
    <t>SYLVECO Rokitnikowa pomadka ochronna o zapachu cynamonu</t>
  </si>
  <si>
    <t>5907502687072</t>
  </si>
  <si>
    <t>SYLVECO Rumiankowy żel do twarzy</t>
  </si>
  <si>
    <t>5907502687201</t>
  </si>
  <si>
    <t>150 ml</t>
  </si>
  <si>
    <t>butelka</t>
  </si>
  <si>
    <t>SYLVECO Tymiankowy żel do twarzy</t>
  </si>
  <si>
    <t>5907502687218</t>
  </si>
  <si>
    <t>SYLVECO Arnikowe mleczko oczyszczające</t>
  </si>
  <si>
    <t>5907502687232</t>
  </si>
  <si>
    <t>SYLVECO Hibiskusowy tonik do twarzy</t>
  </si>
  <si>
    <t>5907502687256</t>
  </si>
  <si>
    <t>SYLVECO Łagodny żel do higieny intymnej</t>
  </si>
  <si>
    <t>5907502687249</t>
  </si>
  <si>
    <t>300 ml</t>
  </si>
  <si>
    <t>SYLVECO Kojący balsam do ciała</t>
  </si>
  <si>
    <t>5907502687225</t>
  </si>
  <si>
    <t>SYLVECO Balsam brzozowy z betuliną</t>
  </si>
  <si>
    <t>5907502687164</t>
  </si>
  <si>
    <t>SYLVECO Regenerujący krem do rąk</t>
  </si>
  <si>
    <t>5907502687089</t>
  </si>
  <si>
    <t>75 ml</t>
  </si>
  <si>
    <t>tubka</t>
  </si>
  <si>
    <t>SYLVECO Regenerujący krem do stóp</t>
  </si>
  <si>
    <t>5907502687096</t>
  </si>
  <si>
    <t>SYLVECO Delikatny żel do ciała</t>
  </si>
  <si>
    <t>5907502687287</t>
  </si>
  <si>
    <t>SYLVECO Kremowy żel do ciała</t>
  </si>
  <si>
    <t>5907502687294</t>
  </si>
  <si>
    <t>SYLVECO Balsam myjący do włosów z betuliną</t>
  </si>
  <si>
    <t>5907502687263</t>
  </si>
  <si>
    <t>SYLVECO Odbudowujący szampon pszeniczno-owsiany</t>
  </si>
  <si>
    <t>5907502687270</t>
  </si>
  <si>
    <t>SYLVECO Odżywcza pomadka z peelingiem</t>
  </si>
  <si>
    <t>5907502687300</t>
  </si>
  <si>
    <t>SYLVECO Lipowy płyn micelarny</t>
  </si>
  <si>
    <t>5907502687317</t>
  </si>
  <si>
    <t>200 ml</t>
  </si>
  <si>
    <t>SYLVECO Nawilżający żel do mycia rąk</t>
  </si>
  <si>
    <t>5907502687324</t>
  </si>
  <si>
    <t>SYLVECO Oczyszczający peeling do twarzy</t>
  </si>
  <si>
    <t>5907502687331</t>
  </si>
  <si>
    <t>SYLVECO Wygładzający peeling do twarzy</t>
  </si>
  <si>
    <t>5907502687348</t>
  </si>
  <si>
    <t>SYLVECO Lniana maska do włosów</t>
  </si>
  <si>
    <t>5907502687362</t>
  </si>
  <si>
    <t>SYLVECO Wygładzająca odżywka do włosów</t>
  </si>
  <si>
    <t>5907502687355</t>
  </si>
  <si>
    <t>SYLVECO Ziołowy płyn do płukania jamy ustnej</t>
  </si>
  <si>
    <t>5907502687379</t>
  </si>
  <si>
    <t>500 ml</t>
  </si>
  <si>
    <t>SYLVECO Enzymatyczny peeling do twarzy</t>
  </si>
  <si>
    <t>5902249010428</t>
  </si>
  <si>
    <t>SYLVECO Naturalna pasta do zębów</t>
  </si>
  <si>
    <t>5902249010688</t>
  </si>
  <si>
    <t>100 ml</t>
  </si>
  <si>
    <t xml:space="preserve">tubka </t>
  </si>
  <si>
    <t>SYLVECO Żel punktowy na wypryski</t>
  </si>
  <si>
    <t>5902249010695</t>
  </si>
  <si>
    <t>15 ml</t>
  </si>
  <si>
    <t>SYLVECO Ziołowy płyn do płukania jamy ustnej - mini wersja</t>
  </si>
  <si>
    <t>5902249010701</t>
  </si>
  <si>
    <t>SYLVECO Nawilżający balsam na rozstępy</t>
  </si>
  <si>
    <t>5902249010794</t>
  </si>
  <si>
    <t>SYLVECO Miętowa pomadka z peelingiem</t>
  </si>
  <si>
    <t>5902249010787</t>
  </si>
  <si>
    <t>SYLVECO Naturalny dezodorant kwiatowy</t>
  </si>
  <si>
    <t>5902249011456</t>
  </si>
  <si>
    <t>kulka</t>
  </si>
  <si>
    <t>SYLVECO Naturalny dezodorant ziołowy</t>
  </si>
  <si>
    <t>5902249011449</t>
  </si>
  <si>
    <t>SYLVECO Betuleco - zawiesina</t>
  </si>
  <si>
    <t>5907502687003</t>
  </si>
  <si>
    <t>SYLVECO Nagietkowa pianka myjąca</t>
  </si>
  <si>
    <t>5902249014808</t>
  </si>
  <si>
    <t>SYLVECO Serum regenerujące</t>
  </si>
  <si>
    <t>5902249014846</t>
  </si>
  <si>
    <t>zakraplacz</t>
  </si>
  <si>
    <t>SYLVECO Serum wygładzające</t>
  </si>
  <si>
    <t>5902249014860</t>
  </si>
  <si>
    <t>SYLVECO Serum z witaminą C</t>
  </si>
  <si>
    <t>5902249014853</t>
  </si>
  <si>
    <t>SYLVECO Nawilżający żel do mycia rąk - wersja zimowa</t>
  </si>
  <si>
    <t>5902249015140</t>
  </si>
  <si>
    <t>SYLVECO Olejowa wcierka do skóry głowy</t>
  </si>
  <si>
    <t>5902249016857</t>
  </si>
  <si>
    <t>195 ml</t>
  </si>
  <si>
    <t>SZCZOTECZKA DO ZĘBÓW</t>
  </si>
  <si>
    <t>5902249012279</t>
  </si>
  <si>
    <t>-</t>
  </si>
  <si>
    <t>szczoteczka + pudełko</t>
  </si>
  <si>
    <t>SYLVECO Żel myjący do rąk [podbiał]</t>
  </si>
  <si>
    <t>5902249015522</t>
  </si>
  <si>
    <t>szklana butelka + pompka</t>
  </si>
  <si>
    <t>SYLVECO Krem z betuliną [brzoza]</t>
  </si>
  <si>
    <t>5902249015621</t>
  </si>
  <si>
    <t>SYLVECO Krem z betuliną [rokitnik]</t>
  </si>
  <si>
    <t>5902249015645</t>
  </si>
  <si>
    <t>SYLVECO Krem z betuliną [nagietek]</t>
  </si>
  <si>
    <t>5902249015638</t>
  </si>
  <si>
    <t>SYLVECO Lekki krem [brzoza]</t>
  </si>
  <si>
    <t>5902249015652</t>
  </si>
  <si>
    <t>SYLVECO Lekki krem [nagietek]</t>
  </si>
  <si>
    <t>5902249015669</t>
  </si>
  <si>
    <t>SYLVECO Lekki krem [rokitnik]</t>
  </si>
  <si>
    <t>5902249015676</t>
  </si>
  <si>
    <t>SYLVECO Krem pod oczy [świetlik]</t>
  </si>
  <si>
    <t>5902249015683</t>
  </si>
  <si>
    <t>SYLVECO Żel myjący do twarzy [rumianek]</t>
  </si>
  <si>
    <t>5902249015539</t>
  </si>
  <si>
    <t>190 ml</t>
  </si>
  <si>
    <t>SYLVECO Żel myjący do twarzy [tymianek]</t>
  </si>
  <si>
    <t>5902249015515</t>
  </si>
  <si>
    <t>SYLVECO Mleczko oczyszczające [arnika]</t>
  </si>
  <si>
    <t>5902249015560</t>
  </si>
  <si>
    <t>SYLVECO Tonik do twarzy [hibiskus]</t>
  </si>
  <si>
    <t>5902249015553</t>
  </si>
  <si>
    <t>SYLVECO Płyn micelarny [lipa]</t>
  </si>
  <si>
    <t>5902249015546</t>
  </si>
  <si>
    <t>SYLVECO Balsam myjący do włosów [rozmaryn]</t>
  </si>
  <si>
    <t>5902249015584</t>
  </si>
  <si>
    <t>SYLVECO Szampon do włosów [pszenica i owies]</t>
  </si>
  <si>
    <t>5902249015591</t>
  </si>
  <si>
    <t>SYLVECO Maska do włosów [len]</t>
  </si>
  <si>
    <t>5902249015614</t>
  </si>
  <si>
    <t>SYLVECO Peeling do twarzy [papaina i bromelaina]</t>
  </si>
  <si>
    <t>5902249015706</t>
  </si>
  <si>
    <t>SYLVECO Żel na wypryski [aloes]</t>
  </si>
  <si>
    <t>5902249015690</t>
  </si>
  <si>
    <t>SYLVECO Pianka myjąca do twarzy [nagietek]</t>
  </si>
  <si>
    <t>5902249015577</t>
  </si>
  <si>
    <t>SYLVECO Serum [witamina C]</t>
  </si>
  <si>
    <t>5902249015737</t>
  </si>
  <si>
    <t>szklana butelka</t>
  </si>
  <si>
    <t>SYLVECO Żel myjący do rąk [zimowy]</t>
  </si>
  <si>
    <t>5902249016482</t>
  </si>
  <si>
    <t>SYLVECO Olejowa wcierka do skóry głowy [kozieradka]</t>
  </si>
  <si>
    <t>5902249016956</t>
  </si>
  <si>
    <t>1. Niniejsza oferta i lista cenowa są częścią Ogólnych Warunków Dostaw Sylveco.</t>
  </si>
  <si>
    <t>2. Złożenie zamówienia jest jednoznaczne z zapoznaniem się z Ogólnymi Warunkami Dostaw i ich akceptacją.</t>
  </si>
  <si>
    <t>3. Oferta cenowa ważna jest do dnia 31.03.2023</t>
  </si>
  <si>
    <t>4. Niniejsza oferta, dostawa i sprzedaż produktów firmy SYLVECO obowiązuje tylko na terenie Polski.</t>
  </si>
  <si>
    <t>SUMA:</t>
  </si>
  <si>
    <t>SYLVECO dla dzieci Krem pielęgnujący do twarzy i ciała</t>
  </si>
  <si>
    <t>5907502687409</t>
  </si>
  <si>
    <t>Butelka + dozownik</t>
  </si>
  <si>
    <t>SYLVECO dla dzieci Oliwka do ciała z betuliną</t>
  </si>
  <si>
    <t>5907502687416</t>
  </si>
  <si>
    <t>SYLVECO dla dzieci Kremowy szampon i płyn do kąpieli</t>
  </si>
  <si>
    <t>5907502687430</t>
  </si>
  <si>
    <t>SYLVECO dla dzieci Łagodząca zasypka do ciała</t>
  </si>
  <si>
    <t>5907502687423</t>
  </si>
  <si>
    <t>100 g</t>
  </si>
  <si>
    <t>opakowanie</t>
  </si>
  <si>
    <t>SYLVECO dla dzieci Szampon i odżywka 2w1</t>
  </si>
  <si>
    <t>5902249015768</t>
  </si>
  <si>
    <t>SYLVECO dla dzieci Pianka do mycia ciała i włosów</t>
  </si>
  <si>
    <t>5902249015775</t>
  </si>
  <si>
    <t>290 ml</t>
  </si>
  <si>
    <t>SYLVECO dla dzieci Płyn do kąpieli z pianą</t>
  </si>
  <si>
    <t>5902249015782</t>
  </si>
  <si>
    <t>SYLVECO dla dzieci Pianka do rąk - zielona</t>
  </si>
  <si>
    <t>5902249015799</t>
  </si>
  <si>
    <t>SYLVECO dla dzieci Pianka do rąk - różowa</t>
  </si>
  <si>
    <t>5902249015805</t>
  </si>
  <si>
    <t>SYLVECO dla dzieci Odżywka ułatwiająca rozczesywanie</t>
  </si>
  <si>
    <t>5902249015812</t>
  </si>
  <si>
    <t>butelka + atomizer</t>
  </si>
  <si>
    <t>SYLVECO dla dzieci Pasta do zębów z fluorem</t>
  </si>
  <si>
    <t>5902249015829</t>
  </si>
  <si>
    <t>airless</t>
  </si>
  <si>
    <t>SYLVECO dla dzieci Pasta do zębów bez fluoru</t>
  </si>
  <si>
    <t>5902249015836</t>
  </si>
  <si>
    <t>SYLVECO dla dzieci Łagodzący krem do twarzy</t>
  </si>
  <si>
    <t>5902249015904</t>
  </si>
  <si>
    <t>airless + pudełko</t>
  </si>
  <si>
    <t>SYLVECO WOW</t>
  </si>
  <si>
    <t>SYLVECO WOW Żel myjący do twarzy</t>
  </si>
  <si>
    <t>5902249016383</t>
  </si>
  <si>
    <t>SYLVECO WOW Emulsja myjąca do twarzy</t>
  </si>
  <si>
    <t>5902249016390</t>
  </si>
  <si>
    <t>SYLVECO WOW Tonik do twarzy</t>
  </si>
  <si>
    <t>5902249016406</t>
  </si>
  <si>
    <t>szklana butelka + atomizer</t>
  </si>
  <si>
    <t>SYLVECO WOW Krem do twarzy</t>
  </si>
  <si>
    <t>5902249016413</t>
  </si>
  <si>
    <t>SYLVECO WOW Żel pod prysznic mini</t>
  </si>
  <si>
    <t>5902249016918</t>
  </si>
  <si>
    <t>NOWOŚĆ: SYLVECO WOW Serum do twarzy</t>
  </si>
  <si>
    <t>5902249016949</t>
  </si>
  <si>
    <t>BIOLAVEN Żel pod prysznic</t>
  </si>
  <si>
    <t>5907502687546</t>
  </si>
  <si>
    <t>butelka+zakrętka</t>
  </si>
  <si>
    <t>BIOLAVEN Balsam do ciała</t>
  </si>
  <si>
    <t>5907502687553</t>
  </si>
  <si>
    <t>butelka+dozownik</t>
  </si>
  <si>
    <t>BIOLAVEN Żel do higieny intymnej</t>
  </si>
  <si>
    <t>5907502687560</t>
  </si>
  <si>
    <t>BIOLAVEN Szampon do włosów</t>
  </si>
  <si>
    <t>5907502687577</t>
  </si>
  <si>
    <t>BIOLAVEN Płyn micelarny</t>
  </si>
  <si>
    <t>5907502687522</t>
  </si>
  <si>
    <t>BIOLAVEN Żel do mycia twarzy</t>
  </si>
  <si>
    <t>5907502687539</t>
  </si>
  <si>
    <t>BIOLAVEN Krem do twarzy na dzień</t>
  </si>
  <si>
    <t>5907502687508</t>
  </si>
  <si>
    <t>tubka+pudełko</t>
  </si>
  <si>
    <t>BIOLAVEN Krem do twarzy na noc</t>
  </si>
  <si>
    <t>5907502687515</t>
  </si>
  <si>
    <t>BIOLAVEN Serum do twarzy przeciwzmarszczkowe</t>
  </si>
  <si>
    <t>5902249010190</t>
  </si>
  <si>
    <t>zakraplacz+pudełko</t>
  </si>
  <si>
    <t>BIOLAVEN Krem pod oczy</t>
  </si>
  <si>
    <t>5902249012255</t>
  </si>
  <si>
    <t>tubka + pudełko</t>
  </si>
  <si>
    <t>BIOLAVEN Krem do rąk</t>
  </si>
  <si>
    <t>5902249010459</t>
  </si>
  <si>
    <t>BIOLAVEN Szampon regulujący</t>
  </si>
  <si>
    <t>5902249014938</t>
  </si>
  <si>
    <t>butelka + zakrętka</t>
  </si>
  <si>
    <t>BIOLAVEN Odżywka do włosów</t>
  </si>
  <si>
    <t>5902249010466</t>
  </si>
  <si>
    <t>BIOLAVEN Maska do włosów</t>
  </si>
  <si>
    <t>5902249014945</t>
  </si>
  <si>
    <t>250 ml</t>
  </si>
  <si>
    <t>słoik + zakrętka</t>
  </si>
  <si>
    <t>BIOLAVEN Peeling do skóry głowy</t>
  </si>
  <si>
    <t>5902249014952</t>
  </si>
  <si>
    <t>BIOLAVEN Odżywka-mgiełka do włosów i skóry głowy bez spłukiwania</t>
  </si>
  <si>
    <t>5902249015843</t>
  </si>
  <si>
    <t>BIOLAVEN Tonik do włosów i skóry głowy z octem winogronowym</t>
  </si>
  <si>
    <t>5902249015850</t>
  </si>
  <si>
    <t>BIOLAVEN Dezodorant</t>
  </si>
  <si>
    <t>5902249015867</t>
  </si>
  <si>
    <t>roll-on</t>
  </si>
  <si>
    <t>BIOLAVEN Pianka do twarzy</t>
  </si>
  <si>
    <t>5902249015966</t>
  </si>
  <si>
    <t>BIOLAVEN Pianka do higieny intymnej</t>
  </si>
  <si>
    <t>5902249015973</t>
  </si>
  <si>
    <t>BIOLAVEN Peeling enzymatyczny do twarzy</t>
  </si>
  <si>
    <t>5902249015980</t>
  </si>
  <si>
    <t>45 ml</t>
  </si>
  <si>
    <t>słoik + pudełko</t>
  </si>
  <si>
    <t>BIOLAVEN Maseczka całonocna do twarzy</t>
  </si>
  <si>
    <t>5902249015997</t>
  </si>
  <si>
    <t>BIOLAVEN Mgiełka do ciała</t>
  </si>
  <si>
    <t>5902249016864</t>
  </si>
  <si>
    <t>SERIA NAWILŻAJĄCA</t>
  </si>
  <si>
    <t>VIANEK Nawilżający żel pod prysznic</t>
  </si>
  <si>
    <t>5907502687775</t>
  </si>
  <si>
    <t>VIANEK Nawilżający żel do higieny intymnej</t>
  </si>
  <si>
    <t>5907502687799</t>
  </si>
  <si>
    <t>VIANEK Nawilżające mleczko do ciała</t>
  </si>
  <si>
    <t>5907502687768</t>
  </si>
  <si>
    <t>VIANEK Nawilżająco-wygładzający peeling do ciała</t>
  </si>
  <si>
    <t>5907502687744</t>
  </si>
  <si>
    <t>słoik+zakrętka</t>
  </si>
  <si>
    <t>VIANEK Intensywnie nawilżające masło do ciała</t>
  </si>
  <si>
    <t>5907502687782</t>
  </si>
  <si>
    <t>VIANEK Nawilżająco-regenerujący olejek do ciała</t>
  </si>
  <si>
    <t>5907502687751</t>
  </si>
  <si>
    <t>VIANEK Nawilżający krem do rąk</t>
  </si>
  <si>
    <t>5907502687805</t>
  </si>
  <si>
    <t>tuba</t>
  </si>
  <si>
    <t>VIANEK Nawilżający krem do stóp</t>
  </si>
  <si>
    <t>5907502687812</t>
  </si>
  <si>
    <t>VIANEK Nawilżający szampon do włosów</t>
  </si>
  <si>
    <t>5907502687720</t>
  </si>
  <si>
    <t>VIANEK Nawilżająca odżywka do włosów</t>
  </si>
  <si>
    <t>5907502687737</t>
  </si>
  <si>
    <t>VIANEK Nawilżający płyn micelarny</t>
  </si>
  <si>
    <t>5907502687652</t>
  </si>
  <si>
    <t>VIANEK Nawilżająca emulsja myjąca do twarzy</t>
  </si>
  <si>
    <t>5907502687706</t>
  </si>
  <si>
    <t>VIANEK Nawilżające mleczko do demakijażu</t>
  </si>
  <si>
    <t>5907502687645</t>
  </si>
  <si>
    <t>VIANEK Nawilżający tonik-mgiełka do twarzy</t>
  </si>
  <si>
    <t>5907502687669</t>
  </si>
  <si>
    <t>butelka+atomizer</t>
  </si>
  <si>
    <t>VIANEK Nawilżający krem do twarzy na dzień</t>
  </si>
  <si>
    <t>5907502687676</t>
  </si>
  <si>
    <t>dozownik+pudełko</t>
  </si>
  <si>
    <t>VIANEK Intensywnie nawilżający krem do twarzy na noc</t>
  </si>
  <si>
    <t>5907502687683</t>
  </si>
  <si>
    <t>VIANEK Nawilżający krem pod oczy</t>
  </si>
  <si>
    <t>5907502687690</t>
  </si>
  <si>
    <t>SERIA ODŻYWCZA</t>
  </si>
  <si>
    <t>VIANEK Odżywczy żel pod prysznic</t>
  </si>
  <si>
    <t>5907502687881</t>
  </si>
  <si>
    <t>VIANEK Odżywczy balsam do ciała</t>
  </si>
  <si>
    <t>5907502687904</t>
  </si>
  <si>
    <t>VIANEK Odżywczo-wygładzający peeling do ciała</t>
  </si>
  <si>
    <t>5907502687867</t>
  </si>
  <si>
    <t>VIANEK Intensywnie odżywcze masło do ciała</t>
  </si>
  <si>
    <t>5907502687898</t>
  </si>
  <si>
    <t>5907502687874</t>
  </si>
  <si>
    <t>VIANEK Odżywczy krem do rąk</t>
  </si>
  <si>
    <t>5902249010145</t>
  </si>
  <si>
    <t>VIANEK Odżywczy szampon do włosów</t>
  </si>
  <si>
    <t>5902249010053</t>
  </si>
  <si>
    <t>VIANEK Odżywcza maska do włosów</t>
  </si>
  <si>
    <t>5902249010060</t>
  </si>
  <si>
    <t>VIANEK Odżywczy olejek do włosów</t>
  </si>
  <si>
    <t>5902249010169</t>
  </si>
  <si>
    <t>VIANEK Odżywcza maseczka peelingująca do twarzy</t>
  </si>
  <si>
    <t>5902249010121</t>
  </si>
  <si>
    <t>70 g</t>
  </si>
  <si>
    <t>VIANEK Odżywczy tonik i płyn micelarny 2w1</t>
  </si>
  <si>
    <t>5902249010077</t>
  </si>
  <si>
    <t>VIANEK Odżywcze mleczko do demakijażu</t>
  </si>
  <si>
    <t>5902249010084</t>
  </si>
  <si>
    <t>VIANEK Odżywczy żel myjący do twarzy</t>
  </si>
  <si>
    <t>5902249010091</t>
  </si>
  <si>
    <t>VIANEK Odżywczy krem do twarzy na dzień</t>
  </si>
  <si>
    <t>5902249010107</t>
  </si>
  <si>
    <t>VIANEK Intensywnie odżywczy krem do twarzy na noc</t>
  </si>
  <si>
    <t>5902249010114</t>
  </si>
  <si>
    <t>VIANEK Odżywczy krem pod oczy</t>
  </si>
  <si>
    <t>5902249010138</t>
  </si>
  <si>
    <t>VIANEK Odżywcza pomadka ochronna</t>
  </si>
  <si>
    <t>5902249011159</t>
  </si>
  <si>
    <t>SERIA ENERGETYZUJĄCA</t>
  </si>
  <si>
    <t>VIANEK Orzeźwiająco-energetyzujący żel pod prysznic</t>
  </si>
  <si>
    <t>5907502687829</t>
  </si>
  <si>
    <t>VIANEK Orzeźwiająco-energetyzujący balsam do ciała</t>
  </si>
  <si>
    <t>5907502687843</t>
  </si>
  <si>
    <t>VIANEK Energetyzująco-detoksykujący peeling do ciała</t>
  </si>
  <si>
    <t>5907502687836</t>
  </si>
  <si>
    <t>VIANEK Energetyzujące masło do ciała</t>
  </si>
  <si>
    <t>5907502687850</t>
  </si>
  <si>
    <t>VIANEK Normalizujący żel myjący do twarzy</t>
  </si>
  <si>
    <t>5902249010350</t>
  </si>
  <si>
    <t>VIANEK Normalizujący tonik do twarzy</t>
  </si>
  <si>
    <t>5902249010367</t>
  </si>
  <si>
    <t>VIANEK Normalizujący krem do twarzy na dzień</t>
  </si>
  <si>
    <t>5902249010374</t>
  </si>
  <si>
    <t>VIANEK Normalizujący krem do twarzy na noc</t>
  </si>
  <si>
    <t>5902249010381</t>
  </si>
  <si>
    <t>VIANEK Normalizujący peeling do twarzy</t>
  </si>
  <si>
    <t>5902249010435</t>
  </si>
  <si>
    <t>90 g</t>
  </si>
  <si>
    <t>VIANEK Normalizująca maseczka do twarzy 75 ml</t>
  </si>
  <si>
    <t>5902249016123</t>
  </si>
  <si>
    <t>VIANEK Normalizujący szampon do włosów</t>
  </si>
  <si>
    <t>5902249010398</t>
  </si>
  <si>
    <t>VIANEK Normalizująca lekka odżywka do włosów</t>
  </si>
  <si>
    <t>5902249010404</t>
  </si>
  <si>
    <t>VIANEK Normalizujący tonik wcierka do skóry głowy</t>
  </si>
  <si>
    <t>5902249010411</t>
  </si>
  <si>
    <t>SERIA ŁAGODZĄCA</t>
  </si>
  <si>
    <t>VIANEK Łagodzący kremowy żel pod prysznic</t>
  </si>
  <si>
    <t>5907502687959</t>
  </si>
  <si>
    <t>VIANEK Łagodzący balsam do ciała</t>
  </si>
  <si>
    <t>5907502687980</t>
  </si>
  <si>
    <t>VIANEK Łagodząco-wygładzający peeling do ciała</t>
  </si>
  <si>
    <t>5907502687966</t>
  </si>
  <si>
    <t>VIANEK Intensywnie łagodzące masło do ciała</t>
  </si>
  <si>
    <t>5907502687973</t>
  </si>
  <si>
    <t>VIANEK Przeciwłupieżowy szampon do włosów</t>
  </si>
  <si>
    <t>5902249010510</t>
  </si>
  <si>
    <t>VIANEK Łagodzący peeling do skóry głowy</t>
  </si>
  <si>
    <t>5902249010947</t>
  </si>
  <si>
    <t>VIANEK Łagodzący olejek do demakijażu</t>
  </si>
  <si>
    <t>5902249010480</t>
  </si>
  <si>
    <t>VIANEK Łagodząca emulsja myjąca do twarzy</t>
  </si>
  <si>
    <t>5902249010473</t>
  </si>
  <si>
    <t>VIANEK Łagodzący tonik-mgiełka do twarzy</t>
  </si>
  <si>
    <t>5902249010497</t>
  </si>
  <si>
    <t>VIANEK Łagodzący krem BB na dzień JASNY</t>
  </si>
  <si>
    <t>5902249010954</t>
  </si>
  <si>
    <t>VIANEK Łagodzący krem BB na dzień CIEMNY</t>
  </si>
  <si>
    <t>5902249010541</t>
  </si>
  <si>
    <t>VIANEK Łagodzący krem do twarzy na noc</t>
  </si>
  <si>
    <t>5902249010558</t>
  </si>
  <si>
    <t>VIANEK Łagodząca maseczka do twarzy 75 ml</t>
  </si>
  <si>
    <t>5902249016307</t>
  </si>
  <si>
    <t>VIANEK Łagodząca pomadka ochronna</t>
  </si>
  <si>
    <t>5902249011142</t>
  </si>
  <si>
    <t>VIANEK Łagodząca pianka myjąca do twarzy</t>
  </si>
  <si>
    <t>5902249015225</t>
  </si>
  <si>
    <t>SERIA KOJĄCA</t>
  </si>
  <si>
    <t>VIANEK Kojący żel pod prysznic</t>
  </si>
  <si>
    <t>5907502687997</t>
  </si>
  <si>
    <t>VIANEK Kojący żel do higieny intymnej</t>
  </si>
  <si>
    <t>5902249010015</t>
  </si>
  <si>
    <t>VIANEK Kojący balsam do ciała</t>
  </si>
  <si>
    <t>5902249010046</t>
  </si>
  <si>
    <t>VIANEK Kojąco-wygładzający peeling do ciała</t>
  </si>
  <si>
    <t>5902249010008</t>
  </si>
  <si>
    <t>VIANEK Intensywnie kojące masło do ciała</t>
  </si>
  <si>
    <t>5902249010039</t>
  </si>
  <si>
    <t>VIANEK Kojąco-regenerujący olejek do ciała</t>
  </si>
  <si>
    <t>5902249010022</t>
  </si>
  <si>
    <t>VIANEK Wzmacniający szampon do włosów</t>
  </si>
  <si>
    <t>5902249010916</t>
  </si>
  <si>
    <t>VIANEK Intensywnie wzmacniająca maska do włosów</t>
  </si>
  <si>
    <t>5902249010923</t>
  </si>
  <si>
    <t>VIANEK Wzmacniające serum do włosów</t>
  </si>
  <si>
    <t>5902249011067</t>
  </si>
  <si>
    <t>butelka+pudełko</t>
  </si>
  <si>
    <t>VIANEK Wzmacniający płyn micelarny i tonik 2w1</t>
  </si>
  <si>
    <t>5902249010572</t>
  </si>
  <si>
    <t>VIANEK Enzymatyczny żel myjący do twarzy</t>
  </si>
  <si>
    <t>5902249010565</t>
  </si>
  <si>
    <t>VIANEK Wzmacniający krem do twarzy na dzień</t>
  </si>
  <si>
    <t>5902249010589</t>
  </si>
  <si>
    <t>VIANEK Wzmacniający krem do twarzy na noc</t>
  </si>
  <si>
    <t>5902249010596</t>
  </si>
  <si>
    <t>VIANEK Wzmacniające serum do twarzy</t>
  </si>
  <si>
    <t>5902249010602</t>
  </si>
  <si>
    <t>VIANEK Wzmacniająca maseczka do twarzy 75 ml</t>
  </si>
  <si>
    <t>5902249016314</t>
  </si>
  <si>
    <t>VIANEK Kojąca pomadka ochronna</t>
  </si>
  <si>
    <t>5902249011166</t>
  </si>
  <si>
    <t>SERIA UJĘDRNIAJĄCA / REGENERUJĄCA</t>
  </si>
  <si>
    <t>VIANEK Ujędrniający żel pod prysznic</t>
  </si>
  <si>
    <t>5907502687935</t>
  </si>
  <si>
    <t>VIANEK Ujędrniający balsam do ciała</t>
  </si>
  <si>
    <t>5907502687942</t>
  </si>
  <si>
    <t>VIANEK Ujędrniająco-wygładzający peeling do ciała</t>
  </si>
  <si>
    <t>5907502687911</t>
  </si>
  <si>
    <t>VIANEK Ujędrniająco-regenerujący olejek do ciała</t>
  </si>
  <si>
    <t>5907502687928</t>
  </si>
  <si>
    <t>VIANEK Regenerujący krem do rąk</t>
  </si>
  <si>
    <t>5902249010886</t>
  </si>
  <si>
    <t>VIANEK Regenerujący peeling do rąk</t>
  </si>
  <si>
    <t>5902249010893</t>
  </si>
  <si>
    <t>VIANEK Intensywnie regenerująca kuracja do rąk</t>
  </si>
  <si>
    <t>5902249010909</t>
  </si>
  <si>
    <t>75 ml + para rękawiczek bawełn.</t>
  </si>
  <si>
    <t>VIANEK Regenerujący szampon do włosów blond, farbowanych, rozjaśnianych</t>
  </si>
  <si>
    <t>5902249011005</t>
  </si>
  <si>
    <t>VIANEK Regenerujący szampon do włosów ciemnych, farbowanych</t>
  </si>
  <si>
    <t>5902249011012</t>
  </si>
  <si>
    <t>VIANEK Intensywnie regenerująca maska do włosów blond, farbowanych, rozjaśnianych</t>
  </si>
  <si>
    <t>5902249011029</t>
  </si>
  <si>
    <t>VIANEK Intensywnie regenerująca maska do włosów ciemnych, farbowanych</t>
  </si>
  <si>
    <t>5902249011036</t>
  </si>
  <si>
    <t>VIANEK Rewitalizujący płyn micelarny</t>
  </si>
  <si>
    <t>5902249010961</t>
  </si>
  <si>
    <t>VIANEK Rewitalizujące mleczko do demakijażu</t>
  </si>
  <si>
    <t>5902249010985</t>
  </si>
  <si>
    <t>VIANEK Rewitalizujący żel myjący do twarzy</t>
  </si>
  <si>
    <t>5902249010992</t>
  </si>
  <si>
    <t>VIANEK Rewitalizujący tonik do twarzy</t>
  </si>
  <si>
    <t>5902249010978</t>
  </si>
  <si>
    <t>VIANEK Przeciwzmarszczkowy krem do twarzy na dzień cera sucha</t>
  </si>
  <si>
    <t>5902249011074</t>
  </si>
  <si>
    <t>VIANEK Przeciwzmarszczkowy krem do twarzy na dzień cera tłusta</t>
  </si>
  <si>
    <t>5902249011081</t>
  </si>
  <si>
    <t>VIANEK Przeciwzmarszczkowy krem do twarzy na noc</t>
  </si>
  <si>
    <t>5902249011098</t>
  </si>
  <si>
    <t>VIANEK Przeciwzmarszczkowy krem pod oczy</t>
  </si>
  <si>
    <t>5902249011104</t>
  </si>
  <si>
    <t>VIANEK Rewitalizująca maseczka-peeling do twarzy</t>
  </si>
  <si>
    <t>5902249011043</t>
  </si>
  <si>
    <t>75 g</t>
  </si>
  <si>
    <t>VIANEK Ujędrniająca maseczka na twarz, szyję i dekolt 75 ml</t>
  </si>
  <si>
    <t>5902249016116</t>
  </si>
  <si>
    <t>VIANEK Przeciwzmarszczkowy eliksir do twarzy</t>
  </si>
  <si>
    <t>5902249011111</t>
  </si>
  <si>
    <t>VIANEK Przeciwzmarszczkowe serum do twarzy</t>
  </si>
  <si>
    <t>5902249011128</t>
  </si>
  <si>
    <t>VIANEK Regenerująca pomadka ochronna</t>
  </si>
  <si>
    <t>5902249011173</t>
  </si>
  <si>
    <t>VIANEK Regenerująca pianka do higieny intymnej</t>
  </si>
  <si>
    <t>5902249015263</t>
  </si>
  <si>
    <t>ALOESOVE</t>
  </si>
  <si>
    <t>ALOESOVE Płyn micelarny do demakijażu twarzy i oczu</t>
  </si>
  <si>
    <t>5902249011180</t>
  </si>
  <si>
    <t>butelka z zakrętką</t>
  </si>
  <si>
    <t>ALOESOVE Żel myjący do twarzy</t>
  </si>
  <si>
    <t>5902249011197</t>
  </si>
  <si>
    <t>butelka z dozownikiem</t>
  </si>
  <si>
    <t>ALOESOVE Nawilżający krem do twarzy na dzień</t>
  </si>
  <si>
    <t>5902249011203</t>
  </si>
  <si>
    <t>ALOESOVE Odżywczy krem do twarzy na noc</t>
  </si>
  <si>
    <t>5902249011210</t>
  </si>
  <si>
    <t>ALOESOVE Serum do twarzy</t>
  </si>
  <si>
    <t>5902249011227</t>
  </si>
  <si>
    <t>butelka + zakraplacz</t>
  </si>
  <si>
    <t>ALOESOVE Krem do rąk</t>
  </si>
  <si>
    <t>5902249011265</t>
  </si>
  <si>
    <t>ALOESOVE Balsam do ciała</t>
  </si>
  <si>
    <t>5902249011234</t>
  </si>
  <si>
    <t>ALOESOVE Peeling do ciała</t>
  </si>
  <si>
    <t>5902249011258</t>
  </si>
  <si>
    <t>słoik z zakrętką</t>
  </si>
  <si>
    <t>ALOESOVE Żelowa regeneracja do twarzy, ciała i włosów</t>
  </si>
  <si>
    <t>5902249011463</t>
  </si>
  <si>
    <t>DUETUS</t>
  </si>
  <si>
    <t>DUETUS Żel myjący do twarzy</t>
  </si>
  <si>
    <t>5902249011272</t>
  </si>
  <si>
    <t>DUETUS Tonik do twarzy</t>
  </si>
  <si>
    <t>5902249011289</t>
  </si>
  <si>
    <t>DUETUS Krem na dzień</t>
  </si>
  <si>
    <t>5902249011296</t>
  </si>
  <si>
    <t>DUETUS Krem na noc</t>
  </si>
  <si>
    <t>5902249011302</t>
  </si>
  <si>
    <t>DUETUS Serum regulujące</t>
  </si>
  <si>
    <t>5902249011333</t>
  </si>
  <si>
    <t>DUETUS Peeling do twarzy</t>
  </si>
  <si>
    <t>5902249011319</t>
  </si>
  <si>
    <t>DUETUS Maseczka do twarzy tubka 75 ml</t>
  </si>
  <si>
    <t>5902249016499</t>
  </si>
  <si>
    <t>DUETUS Żel pod prysznic i szampon 2w1 500 ml</t>
  </si>
  <si>
    <t>5902249014839</t>
  </si>
  <si>
    <t>DUETUS Żel pod prysznic i szampon 2w1 100 ml</t>
  </si>
  <si>
    <t>ROSADIA</t>
  </si>
  <si>
    <t>ROSADIA Olejek do demakijażu</t>
  </si>
  <si>
    <t>5902249011340</t>
  </si>
  <si>
    <t>ROSADIA Mleczko do demakijażu</t>
  </si>
  <si>
    <t>5902249011357</t>
  </si>
  <si>
    <t>ROSADIA Płyn micelarny / tonik / mgiełka 3w1</t>
  </si>
  <si>
    <t>5902249011364</t>
  </si>
  <si>
    <t>butelka z atomizerem</t>
  </si>
  <si>
    <t>ROSADIA Żel myjący do twarzy</t>
  </si>
  <si>
    <t>5902249011371</t>
  </si>
  <si>
    <t>ROSADIA Krem rozświetlający do twarzy</t>
  </si>
  <si>
    <t>5902249011388</t>
  </si>
  <si>
    <t>ROSADIA Krem odżywczy do twarzy</t>
  </si>
  <si>
    <t>5902249011395</t>
  </si>
  <si>
    <t>ROSADIA Serum do twarzy</t>
  </si>
  <si>
    <t>5902249011401</t>
  </si>
  <si>
    <t>ROSADIA Krem do rąk</t>
  </si>
  <si>
    <t>5902249011425</t>
  </si>
  <si>
    <t>ROSADIA Balsam do ciała</t>
  </si>
  <si>
    <t>5902249011418</t>
  </si>
  <si>
    <t>ROSADIA Peeling do ciała</t>
  </si>
  <si>
    <t>5902249011432</t>
  </si>
  <si>
    <t>op. Zbiorcze</t>
  </si>
  <si>
    <t>ZIELKO Płyn do szyb</t>
  </si>
  <si>
    <t>5902249011906</t>
  </si>
  <si>
    <t>4</t>
  </si>
  <si>
    <t>butelka + trigger</t>
  </si>
  <si>
    <t>ZIELKO Płyn do łazienki</t>
  </si>
  <si>
    <t>5902249011913</t>
  </si>
  <si>
    <t>6</t>
  </si>
  <si>
    <t>butelka + pompka pianotwórcza</t>
  </si>
  <si>
    <t>ZIELKO Płyn do kuchni</t>
  </si>
  <si>
    <t>5902249011920</t>
  </si>
  <si>
    <t>ZIELKO Płyn uniwersalny</t>
  </si>
  <si>
    <t>5902249011890</t>
  </si>
  <si>
    <t>ZIELKO Żel do WC</t>
  </si>
  <si>
    <t>5902249011937</t>
  </si>
  <si>
    <t>8</t>
  </si>
  <si>
    <t>ZIELKO Pasta czyszcząca</t>
  </si>
  <si>
    <t>5902249011944</t>
  </si>
  <si>
    <t>500 g</t>
  </si>
  <si>
    <t>ZIELKO Płyn do prania tkanin białych i jasnych</t>
  </si>
  <si>
    <t>5902249014877</t>
  </si>
  <si>
    <t>1000 ml</t>
  </si>
  <si>
    <t>ZIELKO Płyn do prania tkanin kolorowych</t>
  </si>
  <si>
    <t>5902249014884</t>
  </si>
  <si>
    <t>ZIELKO Płyn do prania tkanin czarnych i ciemnych</t>
  </si>
  <si>
    <t>5902249014891</t>
  </si>
  <si>
    <t>ZIELKO Płyn do płukania OWOCOWY</t>
  </si>
  <si>
    <t>5902249014907</t>
  </si>
  <si>
    <t>ZIELKO Płyn do płukania TROPIKALNY</t>
  </si>
  <si>
    <t>5902249014914</t>
  </si>
  <si>
    <t>ZIELKO Płyn do płukania KWIATOWY</t>
  </si>
  <si>
    <t>5902249014921</t>
  </si>
  <si>
    <t>NOWOŚĆ: ZIELKO Odplamiacz</t>
  </si>
  <si>
    <t>5902249017052</t>
  </si>
  <si>
    <t>5</t>
  </si>
  <si>
    <t>400 ml</t>
  </si>
  <si>
    <t>Cena detaliczna brutto</t>
  </si>
  <si>
    <t>OLEIQ Hydrolat róża damasceńska</t>
  </si>
  <si>
    <t>5902249011777</t>
  </si>
  <si>
    <t>12</t>
  </si>
  <si>
    <t>butelka szklana + atomizer</t>
  </si>
  <si>
    <t>OLEIQ Hydrolat lawenda</t>
  </si>
  <si>
    <t>5902249011555</t>
  </si>
  <si>
    <t>OLEIQ Hydrolat werbena</t>
  </si>
  <si>
    <t>5902249011784</t>
  </si>
  <si>
    <t>OLEIQ Hydrolat nagietek</t>
  </si>
  <si>
    <t>5902249011562</t>
  </si>
  <si>
    <t>OLEIQ Hydrolat mięta pieprzowa</t>
  </si>
  <si>
    <t>5902249012040</t>
  </si>
  <si>
    <t>OLEIQ Hydrolat melisa lekarska</t>
  </si>
  <si>
    <t>5902249012088</t>
  </si>
  <si>
    <t>OLEIQ Hydrolat aloes</t>
  </si>
  <si>
    <t>5902249012095</t>
  </si>
  <si>
    <t>OLEIQ Hydrolat ogórek</t>
  </si>
  <si>
    <t>5902249012118</t>
  </si>
  <si>
    <t>OLEIQ Hydrolat malina</t>
  </si>
  <si>
    <t>5902249012125</t>
  </si>
  <si>
    <t>OLEIQ Hydrolat opuncja figowa</t>
  </si>
  <si>
    <t>5902249015157</t>
  </si>
  <si>
    <t>NOWOŚĆ: OLEIQ Hydrolat z kocanki włoskiej</t>
  </si>
  <si>
    <t>5902249011791</t>
  </si>
  <si>
    <t>OLEIQ Olej z pestek wiśni</t>
  </si>
  <si>
    <t>5902249011685</t>
  </si>
  <si>
    <t>butelka szklana + pompka</t>
  </si>
  <si>
    <t>OLEIQ Olej z konopi siewnych</t>
  </si>
  <si>
    <t>5902249012163</t>
  </si>
  <si>
    <t>OLEIQ Olej z czarnuszki</t>
  </si>
  <si>
    <t>5902249012170</t>
  </si>
  <si>
    <t>OLEIQ Olej z pestek czarnego bzu</t>
  </si>
  <si>
    <t>5902249011654</t>
  </si>
  <si>
    <t>OLEIQ Olej z pachnotki (perilla)</t>
  </si>
  <si>
    <t>5902249011647</t>
  </si>
  <si>
    <t>OLEIQ Olej z pestek śliwki</t>
  </si>
  <si>
    <t>5902249011722</t>
  </si>
  <si>
    <t>OLEIQ Olej z granatu</t>
  </si>
  <si>
    <t>5902249011739</t>
  </si>
  <si>
    <t>OLEIQ Olej z żurawiny</t>
  </si>
  <si>
    <t>5902249011630</t>
  </si>
  <si>
    <t>OLEIQ Olej z pestek truskawek</t>
  </si>
  <si>
    <t>5902249011883</t>
  </si>
  <si>
    <t>OLEIQ Olej z opuncji figowej</t>
  </si>
  <si>
    <t>5902249015164</t>
  </si>
  <si>
    <t>max rabat 20%</t>
  </si>
  <si>
    <t>FEEDSKIN Acne Regulation Tonik złuszczający</t>
  </si>
  <si>
    <t>5907502687454</t>
  </si>
  <si>
    <t>FEEDSKIN Hydrated Origin Tonik nawilżający</t>
  </si>
  <si>
    <t>5907502687461</t>
  </si>
  <si>
    <t>FEEDSKIN Bright Light Tonight Tonik rozjaśniający</t>
  </si>
  <si>
    <t>5907502687447</t>
  </si>
  <si>
    <t>FEEDSKIN Skin Color Defect Serum na przebarwienia</t>
  </si>
  <si>
    <t>5907502687034</t>
  </si>
  <si>
    <t>butelka + pudełko</t>
  </si>
  <si>
    <t>FEEDSKIN Red Syndrome Serum na naczynka</t>
  </si>
  <si>
    <t>5907502687386</t>
  </si>
  <si>
    <t>FEEDSKIN Acne Remover Serum na trądzik</t>
  </si>
  <si>
    <t xml:space="preserve">5907502687133	</t>
  </si>
  <si>
    <t>FEEDSKIN Skin Dry Over Serum nawilżające</t>
  </si>
  <si>
    <t>5907502687140</t>
  </si>
  <si>
    <t>FEEDSKIN Time Machine Serum na zmarszczki</t>
  </si>
  <si>
    <t xml:space="preserve">5907502687041	</t>
  </si>
  <si>
    <t>FEEDSKIN Bye Eye Bag Serum pod oczy</t>
  </si>
  <si>
    <t>5907502687393</t>
  </si>
  <si>
    <t>FEEDSKIN Simple Makeup Remover Płyn micelarny</t>
  </si>
  <si>
    <t>5907502687478</t>
  </si>
  <si>
    <t>butelka + dozownik</t>
  </si>
  <si>
    <t>FEEDSKIN Simple Face Wash Żel myjący do twarzy</t>
  </si>
  <si>
    <t>5907502687485</t>
  </si>
  <si>
    <t>FEEDSKIN Simple Face Cream Krem do twarzy</t>
  </si>
  <si>
    <t>5907502687492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</si>
</sst>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&quot; zł&quot;"/>
    <numFmt numFmtId="165" formatCode="#,##0.00&quot; zł&quot;;[Red]\-#,##0.00&quot; zł&quot;"/>
    <numFmt numFmtId="166" formatCode="#,##0.00\ [$zł-415];[Red]\-#,##0.00\ [$zł-415]"/>
    <numFmt numFmtId="167" formatCode="#,##0.00\ &quot;zł&quot;"/>
  </numFmts>
  <fonts count="24">
    <font>
      <sz val="10"/>
      <name val="Arial"/>
      <family val="2"/>
      <charset val="238"/>
    </font>
    <font>
      <sz val="10"/>
      <name val="Arial"/>
      <charset val="238"/>
    </font>
    <font>
      <sz val="11"/>
      <color indexed="8"/>
      <name val="Calibri"/>
      <family val="2"/>
      <charset val="1"/>
    </font>
    <font>
      <b/>
      <sz val="9"/>
      <color indexed="8"/>
      <name val="Trebuchet MS"/>
      <family val="2"/>
      <charset val="1"/>
    </font>
    <font>
      <sz val="9"/>
      <color indexed="8"/>
      <name val="Trebuchet MS"/>
      <family val="2"/>
      <charset val="1"/>
    </font>
    <font>
      <b/>
      <sz val="11"/>
      <color indexed="8"/>
      <name val="Calibri"/>
      <family val="2"/>
      <charset val="1"/>
    </font>
    <font>
      <sz val="9"/>
      <name val="Trebuchet MS"/>
      <family val="2"/>
      <charset val="1"/>
    </font>
    <font>
      <sz val="8"/>
      <color indexed="8"/>
      <name val="Times New Roman"/>
      <family val="1"/>
      <charset val="1"/>
    </font>
    <font>
      <b/>
      <sz val="8"/>
      <color indexed="8"/>
      <name val="Trebuchet MS"/>
      <family val="2"/>
      <charset val="1"/>
    </font>
    <font>
      <sz val="11"/>
      <color indexed="8"/>
      <name val="Calibri"/>
      <family val="2"/>
      <charset val="1"/>
    </font>
    <font>
      <sz val="8"/>
      <color indexed="8"/>
      <name val="Trebuchet MS"/>
      <family val="2"/>
      <charset val="1"/>
    </font>
    <font>
      <sz val="10"/>
      <name val="Arial"/>
      <family val="2"/>
      <charset val="238"/>
    </font>
    <font>
      <b/>
      <sz val="9"/>
      <color indexed="8"/>
      <name val="Trebuchet MS"/>
      <family val="2"/>
      <charset val="238"/>
    </font>
    <font>
      <sz val="9"/>
      <name val="Trebuchet MS"/>
      <family val="2"/>
      <charset val="238"/>
    </font>
    <font>
      <sz val="8"/>
      <name val="Arial"/>
      <family val="2"/>
      <charset val="238"/>
    </font>
    <font>
      <sz val="9"/>
      <color indexed="8"/>
      <name val="Trebuchet MS"/>
      <family val="2"/>
      <charset val="238"/>
    </font>
    <font>
      <sz val="10"/>
      <name val="Calibri"/>
      <family val="2"/>
      <charset val="238"/>
      <scheme val="minor"/>
    </font>
    <font>
      <b/>
      <sz val="10"/>
      <color indexed="8"/>
      <name val="Calibri"/>
      <family val="2"/>
      <charset val="238"/>
      <scheme val="minor"/>
    </font>
    <font>
      <b/>
      <sz val="9"/>
      <name val="Trebuchet MS"/>
      <family val="2"/>
      <charset val="238"/>
    </font>
    <font>
      <b/>
      <sz val="10"/>
      <name val="Calibri"/>
      <family val="2"/>
      <charset val="238"/>
      <scheme val="minor"/>
    </font>
    <font>
      <b/>
      <sz val="14"/>
      <color indexed="8"/>
      <name val="Calibri"/>
      <family val="2"/>
      <charset val="1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1"/>
        <bgColor indexed="43"/>
      </patternFill>
    </fill>
    <fill>
      <patternFill patternType="solid">
        <fgColor indexed="26"/>
        <bgColor indexed="45"/>
      </patternFill>
    </fill>
    <fill>
      <patternFill patternType="solid">
        <fgColor indexed="43"/>
        <bgColor indexed="41"/>
      </patternFill>
    </fill>
    <fill>
      <patternFill patternType="solid">
        <fgColor indexed="44"/>
        <bgColor indexed="45"/>
      </patternFill>
    </fill>
    <fill>
      <patternFill patternType="solid">
        <fgColor theme="9" tint="0.79998168889431442"/>
        <bgColor indexed="26"/>
      </patternFill>
    </fill>
    <fill>
      <patternFill patternType="solid">
        <fgColor rgb="FFFF99FF"/>
        <bgColor indexed="26"/>
      </patternFill>
    </fill>
    <fill>
      <patternFill patternType="solid">
        <fgColor rgb="FFFF99FF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26"/>
      </patternFill>
    </fill>
    <fill>
      <patternFill patternType="solid">
        <fgColor rgb="FFFFCCFF"/>
        <bgColor indexed="47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indexed="45"/>
      </patternFill>
    </fill>
    <fill>
      <patternFill patternType="solid">
        <fgColor rgb="FFFFFF00"/>
        <bgColor indexed="26"/>
      </patternFill>
    </fill>
    <fill>
      <patternFill patternType="solid">
        <fgColor theme="9" tint="0.79998168889431442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CFCFE"/>
        <bgColor indexed="26"/>
      </patternFill>
    </fill>
    <fill>
      <patternFill patternType="solid">
        <fgColor rgb="FFACFCFE"/>
        <bgColor indexed="42"/>
      </patternFill>
    </fill>
    <fill>
      <patternFill patternType="solid">
        <fgColor rgb="FFACFCFE"/>
        <bgColor indexed="64"/>
      </patternFill>
    </fill>
    <fill>
      <patternFill patternType="solid">
        <fgColor rgb="FFE2D6FE"/>
        <bgColor indexed="44"/>
      </patternFill>
    </fill>
    <fill>
      <patternFill patternType="solid">
        <fgColor rgb="FFE2D6FE"/>
        <bgColor indexed="26"/>
      </patternFill>
    </fill>
    <fill>
      <patternFill patternType="solid">
        <fgColor rgb="FFE2D6FE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27"/>
      </patternFill>
    </fill>
    <fill>
      <patternFill patternType="solid">
        <fgColor rgb="FFFEF5F0"/>
        <bgColor indexed="27"/>
      </patternFill>
    </fill>
    <fill>
      <patternFill patternType="solid">
        <fgColor rgb="FFFEF5F0"/>
        <bgColor indexed="26"/>
      </patternFill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2E9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22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thin">
        <color indexed="8"/>
      </bottom>
      <diagonal/>
    </border>
    <border>
      <left/>
      <right/>
      <top style="medium">
        <color indexed="22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22"/>
      </left>
      <right/>
      <top style="medium">
        <color rgb="FF000000"/>
      </top>
      <bottom/>
      <diagonal/>
    </border>
    <border>
      <left style="medium">
        <color indexed="22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22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22"/>
      </left>
      <right/>
      <top/>
      <bottom style="medium">
        <color rgb="FF000000"/>
      </bottom>
      <diagonal/>
    </border>
    <border>
      <left style="medium">
        <color indexed="22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9" fontId="1" fillId="0" borderId="0" applyFill="0" applyBorder="0" applyAlignment="0" applyProtection="0"/>
  </cellStyleXfs>
  <cellXfs count="271">
    <xf numFmtId="0" fontId="0" fillId="0" borderId="0" xfId="0"/>
    <xf numFmtId="0" fontId="2" fillId="0" borderId="0" xfId="1"/>
    <xf numFmtId="0" fontId="3" fillId="3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165" fontId="6" fillId="0" borderId="3" xfId="1" applyNumberFormat="1" applyFont="1" applyBorder="1" applyAlignment="1">
      <alignment horizontal="center"/>
    </xf>
    <xf numFmtId="165" fontId="4" fillId="0" borderId="3" xfId="1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0" fontId="8" fillId="0" borderId="2" xfId="1" applyFont="1" applyBorder="1" applyAlignment="1">
      <alignment horizontal="center" vertical="center" wrapText="1"/>
    </xf>
    <xf numFmtId="2" fontId="8" fillId="0" borderId="2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3" fillId="0" borderId="4" xfId="1" applyFont="1" applyBorder="1" applyAlignment="1">
      <alignment horizontal="center" vertical="center" wrapText="1"/>
    </xf>
    <xf numFmtId="2" fontId="3" fillId="0" borderId="4" xfId="1" applyNumberFormat="1" applyFont="1" applyBorder="1" applyAlignment="1">
      <alignment horizontal="center" vertical="center" wrapText="1"/>
    </xf>
    <xf numFmtId="0" fontId="4" fillId="8" borderId="6" xfId="1" applyFont="1" applyFill="1" applyBorder="1" applyAlignment="1">
      <alignment vertical="center" wrapText="1"/>
    </xf>
    <xf numFmtId="0" fontId="4" fillId="8" borderId="6" xfId="1" applyFont="1" applyFill="1" applyBorder="1" applyAlignment="1">
      <alignment horizontal="center" vertical="center" wrapText="1"/>
    </xf>
    <xf numFmtId="165" fontId="4" fillId="8" borderId="6" xfId="1" applyNumberFormat="1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4" fillId="9" borderId="5" xfId="1" applyFont="1" applyFill="1" applyBorder="1" applyAlignment="1">
      <alignment vertical="center" wrapText="1"/>
    </xf>
    <xf numFmtId="49" fontId="4" fillId="9" borderId="5" xfId="1" applyNumberFormat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165" fontId="4" fillId="9" borderId="5" xfId="1" applyNumberFormat="1" applyFont="1" applyFill="1" applyBorder="1" applyAlignment="1">
      <alignment horizontal="center" vertical="center" wrapText="1"/>
    </xf>
    <xf numFmtId="165" fontId="3" fillId="9" borderId="5" xfId="1" applyNumberFormat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vertical="center" wrapText="1"/>
    </xf>
    <xf numFmtId="49" fontId="4" fillId="9" borderId="6" xfId="1" applyNumberFormat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165" fontId="4" fillId="9" borderId="6" xfId="1" applyNumberFormat="1" applyFont="1" applyFill="1" applyBorder="1" applyAlignment="1">
      <alignment horizontal="center" vertical="center" wrapText="1"/>
    </xf>
    <xf numFmtId="0" fontId="4" fillId="10" borderId="6" xfId="1" applyFont="1" applyFill="1" applyBorder="1" applyAlignment="1">
      <alignment vertical="center" wrapText="1"/>
    </xf>
    <xf numFmtId="49" fontId="4" fillId="10" borderId="6" xfId="1" applyNumberFormat="1" applyFont="1" applyFill="1" applyBorder="1" applyAlignment="1">
      <alignment horizontal="center" vertical="center" wrapText="1"/>
    </xf>
    <xf numFmtId="0" fontId="4" fillId="10" borderId="6" xfId="1" applyFont="1" applyFill="1" applyBorder="1" applyAlignment="1">
      <alignment horizontal="center" vertical="center" wrapText="1"/>
    </xf>
    <xf numFmtId="165" fontId="4" fillId="10" borderId="6" xfId="1" applyNumberFormat="1" applyFont="1" applyFill="1" applyBorder="1" applyAlignment="1">
      <alignment horizontal="center" vertical="center" wrapText="1"/>
    </xf>
    <xf numFmtId="0" fontId="13" fillId="11" borderId="6" xfId="0" applyFont="1" applyFill="1" applyBorder="1"/>
    <xf numFmtId="49" fontId="13" fillId="11" borderId="6" xfId="0" applyNumberFormat="1" applyFont="1" applyFill="1" applyBorder="1"/>
    <xf numFmtId="49" fontId="13" fillId="11" borderId="6" xfId="0" applyNumberFormat="1" applyFont="1" applyFill="1" applyBorder="1" applyAlignment="1">
      <alignment horizontal="center"/>
    </xf>
    <xf numFmtId="0" fontId="13" fillId="11" borderId="6" xfId="0" applyFont="1" applyFill="1" applyBorder="1" applyAlignment="1">
      <alignment horizontal="center"/>
    </xf>
    <xf numFmtId="164" fontId="13" fillId="11" borderId="6" xfId="0" applyNumberFormat="1" applyFont="1" applyFill="1" applyBorder="1" applyAlignment="1">
      <alignment horizontal="center"/>
    </xf>
    <xf numFmtId="0" fontId="16" fillId="12" borderId="6" xfId="0" applyFont="1" applyFill="1" applyBorder="1" applyAlignment="1">
      <alignment wrapText="1"/>
    </xf>
    <xf numFmtId="49" fontId="16" fillId="12" borderId="6" xfId="0" applyNumberFormat="1" applyFont="1" applyFill="1" applyBorder="1"/>
    <xf numFmtId="49" fontId="16" fillId="12" borderId="6" xfId="0" applyNumberFormat="1" applyFont="1" applyFill="1" applyBorder="1" applyAlignment="1">
      <alignment horizontal="center"/>
    </xf>
    <xf numFmtId="0" fontId="16" fillId="12" borderId="6" xfId="0" applyFont="1" applyFill="1" applyBorder="1" applyAlignment="1">
      <alignment horizontal="center"/>
    </xf>
    <xf numFmtId="164" fontId="16" fillId="12" borderId="6" xfId="0" applyNumberFormat="1" applyFont="1" applyFill="1" applyBorder="1" applyAlignment="1">
      <alignment horizontal="center"/>
    </xf>
    <xf numFmtId="164" fontId="17" fillId="13" borderId="6" xfId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vertical="center" wrapText="1"/>
    </xf>
    <xf numFmtId="164" fontId="3" fillId="17" borderId="6" xfId="1" applyNumberFormat="1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2" fontId="3" fillId="0" borderId="6" xfId="1" applyNumberFormat="1" applyFont="1" applyBorder="1" applyAlignment="1">
      <alignment horizontal="center" vertical="center" wrapText="1"/>
    </xf>
    <xf numFmtId="9" fontId="2" fillId="0" borderId="0" xfId="1" applyNumberFormat="1"/>
    <xf numFmtId="9" fontId="3" fillId="3" borderId="1" xfId="1" applyNumberFormat="1" applyFont="1" applyFill="1" applyBorder="1" applyAlignment="1">
      <alignment horizontal="center" vertical="center" wrapText="1"/>
    </xf>
    <xf numFmtId="0" fontId="4" fillId="20" borderId="6" xfId="1" applyFont="1" applyFill="1" applyBorder="1" applyAlignment="1">
      <alignment vertical="center" wrapText="1"/>
    </xf>
    <xf numFmtId="49" fontId="4" fillId="20" borderId="6" xfId="1" applyNumberFormat="1" applyFont="1" applyFill="1" applyBorder="1" applyAlignment="1">
      <alignment vertical="center" wrapText="1"/>
    </xf>
    <xf numFmtId="0" fontId="4" fillId="20" borderId="6" xfId="1" applyFont="1" applyFill="1" applyBorder="1" applyAlignment="1">
      <alignment horizontal="center" vertical="center" wrapText="1"/>
    </xf>
    <xf numFmtId="165" fontId="4" fillId="20" borderId="6" xfId="1" applyNumberFormat="1" applyFont="1" applyFill="1" applyBorder="1" applyAlignment="1">
      <alignment horizontal="center" vertical="center" wrapText="1"/>
    </xf>
    <xf numFmtId="165" fontId="3" fillId="20" borderId="6" xfId="1" applyNumberFormat="1" applyFont="1" applyFill="1" applyBorder="1" applyAlignment="1">
      <alignment horizontal="center" vertical="center" wrapText="1"/>
    </xf>
    <xf numFmtId="0" fontId="4" fillId="21" borderId="6" xfId="1" applyFont="1" applyFill="1" applyBorder="1" applyAlignment="1">
      <alignment vertical="center" wrapText="1"/>
    </xf>
    <xf numFmtId="49" fontId="4" fillId="21" borderId="6" xfId="1" applyNumberFormat="1" applyFont="1" applyFill="1" applyBorder="1" applyAlignment="1">
      <alignment vertical="center" wrapText="1"/>
    </xf>
    <xf numFmtId="0" fontId="4" fillId="21" borderId="6" xfId="1" applyFont="1" applyFill="1" applyBorder="1" applyAlignment="1">
      <alignment horizontal="center" vertical="center" wrapText="1"/>
    </xf>
    <xf numFmtId="165" fontId="4" fillId="21" borderId="6" xfId="1" applyNumberFormat="1" applyFont="1" applyFill="1" applyBorder="1" applyAlignment="1">
      <alignment horizontal="center" vertical="center" wrapText="1"/>
    </xf>
    <xf numFmtId="0" fontId="4" fillId="22" borderId="6" xfId="1" applyFont="1" applyFill="1" applyBorder="1" applyAlignment="1">
      <alignment vertical="center" wrapText="1"/>
    </xf>
    <xf numFmtId="49" fontId="4" fillId="22" borderId="6" xfId="1" applyNumberFormat="1" applyFont="1" applyFill="1" applyBorder="1" applyAlignment="1">
      <alignment vertical="center" wrapText="1"/>
    </xf>
    <xf numFmtId="0" fontId="4" fillId="22" borderId="6" xfId="1" applyFont="1" applyFill="1" applyBorder="1" applyAlignment="1">
      <alignment horizontal="center" vertical="center" wrapText="1"/>
    </xf>
    <xf numFmtId="165" fontId="4" fillId="22" borderId="6" xfId="1" applyNumberFormat="1" applyFont="1" applyFill="1" applyBorder="1" applyAlignment="1">
      <alignment horizontal="center" vertical="center" wrapText="1"/>
    </xf>
    <xf numFmtId="0" fontId="4" fillId="23" borderId="6" xfId="1" applyFont="1" applyFill="1" applyBorder="1" applyAlignment="1">
      <alignment vertical="center" wrapText="1"/>
    </xf>
    <xf numFmtId="49" fontId="4" fillId="23" borderId="6" xfId="1" applyNumberFormat="1" applyFont="1" applyFill="1" applyBorder="1" applyAlignment="1">
      <alignment horizontal="center" vertical="center" wrapText="1"/>
    </xf>
    <xf numFmtId="0" fontId="4" fillId="23" borderId="6" xfId="1" applyFont="1" applyFill="1" applyBorder="1" applyAlignment="1">
      <alignment horizontal="center" vertical="center" wrapText="1"/>
    </xf>
    <xf numFmtId="165" fontId="4" fillId="23" borderId="6" xfId="1" applyNumberFormat="1" applyFont="1" applyFill="1" applyBorder="1" applyAlignment="1">
      <alignment horizontal="center" vertical="center" wrapText="1"/>
    </xf>
    <xf numFmtId="0" fontId="4" fillId="24" borderId="6" xfId="1" applyFont="1" applyFill="1" applyBorder="1" applyAlignment="1">
      <alignment vertical="center" wrapText="1"/>
    </xf>
    <xf numFmtId="49" fontId="4" fillId="24" borderId="6" xfId="1" applyNumberFormat="1" applyFont="1" applyFill="1" applyBorder="1" applyAlignment="1">
      <alignment horizontal="center" vertical="center" wrapText="1"/>
    </xf>
    <xf numFmtId="0" fontId="4" fillId="24" borderId="6" xfId="1" applyFont="1" applyFill="1" applyBorder="1" applyAlignment="1">
      <alignment horizontal="center" vertical="center" wrapText="1"/>
    </xf>
    <xf numFmtId="165" fontId="4" fillId="24" borderId="6" xfId="1" applyNumberFormat="1" applyFont="1" applyFill="1" applyBorder="1" applyAlignment="1">
      <alignment horizontal="center" vertical="center" wrapText="1"/>
    </xf>
    <xf numFmtId="165" fontId="3" fillId="24" borderId="6" xfId="1" applyNumberFormat="1" applyFont="1" applyFill="1" applyBorder="1" applyAlignment="1">
      <alignment horizontal="center" vertical="center" wrapText="1"/>
    </xf>
    <xf numFmtId="0" fontId="15" fillId="23" borderId="6" xfId="1" applyFont="1" applyFill="1" applyBorder="1" applyAlignment="1">
      <alignment vertical="center" wrapText="1"/>
    </xf>
    <xf numFmtId="0" fontId="4" fillId="25" borderId="6" xfId="1" applyFont="1" applyFill="1" applyBorder="1" applyAlignment="1">
      <alignment vertical="center" wrapText="1"/>
    </xf>
    <xf numFmtId="49" fontId="4" fillId="25" borderId="6" xfId="1" applyNumberFormat="1" applyFont="1" applyFill="1" applyBorder="1" applyAlignment="1">
      <alignment horizontal="center" vertical="center" wrapText="1"/>
    </xf>
    <xf numFmtId="0" fontId="4" fillId="25" borderId="6" xfId="1" applyFont="1" applyFill="1" applyBorder="1" applyAlignment="1">
      <alignment horizontal="center" vertical="center" wrapText="1"/>
    </xf>
    <xf numFmtId="165" fontId="4" fillId="25" borderId="6" xfId="1" applyNumberFormat="1" applyFont="1" applyFill="1" applyBorder="1" applyAlignment="1">
      <alignment horizontal="center" vertical="center" wrapText="1"/>
    </xf>
    <xf numFmtId="9" fontId="1" fillId="0" borderId="0" xfId="2"/>
    <xf numFmtId="0" fontId="8" fillId="3" borderId="9" xfId="1" applyFont="1" applyFill="1" applyBorder="1" applyAlignment="1">
      <alignment vertical="center" wrapText="1"/>
    </xf>
    <xf numFmtId="0" fontId="8" fillId="3" borderId="10" xfId="1" applyFont="1" applyFill="1" applyBorder="1" applyAlignment="1">
      <alignment vertical="center" wrapText="1"/>
    </xf>
    <xf numFmtId="167" fontId="8" fillId="3" borderId="11" xfId="1" applyNumberFormat="1" applyFont="1" applyFill="1" applyBorder="1" applyAlignment="1">
      <alignment vertical="center" wrapText="1"/>
    </xf>
    <xf numFmtId="0" fontId="4" fillId="26" borderId="5" xfId="1" applyFont="1" applyFill="1" applyBorder="1" applyAlignment="1">
      <alignment vertical="center" wrapText="1"/>
    </xf>
    <xf numFmtId="49" fontId="4" fillId="26" borderId="5" xfId="1" applyNumberFormat="1" applyFont="1" applyFill="1" applyBorder="1" applyAlignment="1">
      <alignment horizontal="center" vertical="center" wrapText="1"/>
    </xf>
    <xf numFmtId="0" fontId="4" fillId="26" borderId="5" xfId="1" applyFont="1" applyFill="1" applyBorder="1" applyAlignment="1">
      <alignment horizontal="center" vertical="center" wrapText="1"/>
    </xf>
    <xf numFmtId="165" fontId="4" fillId="26" borderId="5" xfId="1" applyNumberFormat="1" applyFont="1" applyFill="1" applyBorder="1" applyAlignment="1">
      <alignment horizontal="center" vertical="center" wrapText="1"/>
    </xf>
    <xf numFmtId="165" fontId="3" fillId="26" borderId="5" xfId="1" applyNumberFormat="1" applyFont="1" applyFill="1" applyBorder="1" applyAlignment="1">
      <alignment horizontal="center" vertical="center" wrapText="1"/>
    </xf>
    <xf numFmtId="0" fontId="4" fillId="26" borderId="6" xfId="1" applyFont="1" applyFill="1" applyBorder="1" applyAlignment="1">
      <alignment vertical="center" wrapText="1"/>
    </xf>
    <xf numFmtId="49" fontId="4" fillId="26" borderId="6" xfId="1" applyNumberFormat="1" applyFont="1" applyFill="1" applyBorder="1" applyAlignment="1">
      <alignment horizontal="center" vertical="center" wrapText="1"/>
    </xf>
    <xf numFmtId="0" fontId="4" fillId="26" borderId="6" xfId="1" applyFont="1" applyFill="1" applyBorder="1" applyAlignment="1">
      <alignment horizontal="center" vertical="center" wrapText="1"/>
    </xf>
    <xf numFmtId="165" fontId="4" fillId="26" borderId="6" xfId="1" applyNumberFormat="1" applyFont="1" applyFill="1" applyBorder="1" applyAlignment="1">
      <alignment horizontal="center" vertical="center" wrapText="1"/>
    </xf>
    <xf numFmtId="0" fontId="4" fillId="27" borderId="6" xfId="1" applyFont="1" applyFill="1" applyBorder="1" applyAlignment="1">
      <alignment vertical="center" wrapText="1"/>
    </xf>
    <xf numFmtId="49" fontId="4" fillId="27" borderId="6" xfId="1" applyNumberFormat="1" applyFont="1" applyFill="1" applyBorder="1" applyAlignment="1">
      <alignment horizontal="center" vertical="center" wrapText="1"/>
    </xf>
    <xf numFmtId="0" fontId="4" fillId="27" borderId="6" xfId="1" applyFont="1" applyFill="1" applyBorder="1" applyAlignment="1">
      <alignment horizontal="center" vertical="center" wrapText="1"/>
    </xf>
    <xf numFmtId="165" fontId="4" fillId="27" borderId="6" xfId="1" applyNumberFormat="1" applyFont="1" applyFill="1" applyBorder="1" applyAlignment="1">
      <alignment horizontal="center" vertical="center" wrapText="1"/>
    </xf>
    <xf numFmtId="164" fontId="17" fillId="12" borderId="6" xfId="1" applyNumberFormat="1" applyFont="1" applyFill="1" applyBorder="1" applyAlignment="1">
      <alignment horizontal="center" vertical="center" wrapText="1"/>
    </xf>
    <xf numFmtId="165" fontId="4" fillId="12" borderId="0" xfId="1" applyNumberFormat="1" applyFont="1" applyFill="1" applyAlignment="1">
      <alignment horizontal="center" vertical="center" wrapText="1"/>
    </xf>
    <xf numFmtId="165" fontId="3" fillId="13" borderId="0" xfId="1" applyNumberFormat="1" applyFont="1" applyFill="1" applyAlignment="1">
      <alignment horizontal="center" vertical="center" wrapText="1"/>
    </xf>
    <xf numFmtId="0" fontId="4" fillId="12" borderId="6" xfId="1" applyFont="1" applyFill="1" applyBorder="1" applyAlignment="1">
      <alignment vertical="center" wrapText="1"/>
    </xf>
    <xf numFmtId="49" fontId="4" fillId="12" borderId="6" xfId="1" applyNumberFormat="1" applyFont="1" applyFill="1" applyBorder="1" applyAlignment="1">
      <alignment vertical="center" wrapText="1"/>
    </xf>
    <xf numFmtId="0" fontId="4" fillId="12" borderId="6" xfId="1" applyFont="1" applyFill="1" applyBorder="1" applyAlignment="1">
      <alignment horizontal="center" vertical="center" wrapText="1"/>
    </xf>
    <xf numFmtId="165" fontId="4" fillId="12" borderId="6" xfId="1" applyNumberFormat="1" applyFont="1" applyFill="1" applyBorder="1" applyAlignment="1">
      <alignment horizontal="center" vertical="center" wrapText="1"/>
    </xf>
    <xf numFmtId="165" fontId="3" fillId="13" borderId="6" xfId="1" applyNumberFormat="1" applyFont="1" applyFill="1" applyBorder="1" applyAlignment="1">
      <alignment horizontal="center" vertical="center" wrapText="1"/>
    </xf>
    <xf numFmtId="0" fontId="12" fillId="12" borderId="6" xfId="1" applyFont="1" applyFill="1" applyBorder="1" applyAlignment="1">
      <alignment vertical="center" wrapText="1"/>
    </xf>
    <xf numFmtId="49" fontId="15" fillId="12" borderId="6" xfId="1" applyNumberFormat="1" applyFont="1" applyFill="1" applyBorder="1" applyAlignment="1">
      <alignment vertical="center" wrapText="1"/>
    </xf>
    <xf numFmtId="0" fontId="15" fillId="12" borderId="6" xfId="1" applyFont="1" applyFill="1" applyBorder="1" applyAlignment="1">
      <alignment horizontal="center" vertical="center" wrapText="1"/>
    </xf>
    <xf numFmtId="165" fontId="15" fillId="12" borderId="6" xfId="1" applyNumberFormat="1" applyFont="1" applyFill="1" applyBorder="1" applyAlignment="1">
      <alignment horizontal="center" vertical="center" wrapText="1"/>
    </xf>
    <xf numFmtId="0" fontId="2" fillId="0" borderId="20" xfId="1" applyBorder="1"/>
    <xf numFmtId="165" fontId="4" fillId="0" borderId="20" xfId="1" applyNumberFormat="1" applyFont="1" applyBorder="1" applyAlignment="1">
      <alignment horizontal="center" vertical="center" wrapText="1"/>
    </xf>
    <xf numFmtId="9" fontId="1" fillId="0" borderId="20" xfId="2" applyBorder="1"/>
    <xf numFmtId="0" fontId="4" fillId="18" borderId="6" xfId="1" applyFont="1" applyFill="1" applyBorder="1" applyAlignment="1">
      <alignment vertical="center" wrapText="1"/>
    </xf>
    <xf numFmtId="49" fontId="4" fillId="18" borderId="6" xfId="1" applyNumberFormat="1" applyFont="1" applyFill="1" applyBorder="1" applyAlignment="1">
      <alignment vertical="center" wrapText="1"/>
    </xf>
    <xf numFmtId="0" fontId="4" fillId="18" borderId="6" xfId="1" applyFont="1" applyFill="1" applyBorder="1" applyAlignment="1">
      <alignment horizontal="center" vertical="center" wrapText="1"/>
    </xf>
    <xf numFmtId="165" fontId="4" fillId="18" borderId="6" xfId="1" applyNumberFormat="1" applyFont="1" applyFill="1" applyBorder="1" applyAlignment="1">
      <alignment horizontal="center" vertical="center" wrapText="1"/>
    </xf>
    <xf numFmtId="165" fontId="3" fillId="8" borderId="6" xfId="1" applyNumberFormat="1" applyFont="1" applyFill="1" applyBorder="1" applyAlignment="1">
      <alignment horizontal="center" vertical="center" wrapText="1"/>
    </xf>
    <xf numFmtId="49" fontId="4" fillId="8" borderId="6" xfId="1" applyNumberFormat="1" applyFont="1" applyFill="1" applyBorder="1" applyAlignment="1">
      <alignment vertical="center" wrapText="1"/>
    </xf>
    <xf numFmtId="0" fontId="6" fillId="18" borderId="6" xfId="1" applyFont="1" applyFill="1" applyBorder="1"/>
    <xf numFmtId="49" fontId="6" fillId="18" borderId="6" xfId="1" applyNumberFormat="1" applyFont="1" applyFill="1" applyBorder="1"/>
    <xf numFmtId="0" fontId="6" fillId="18" borderId="6" xfId="1" applyFont="1" applyFill="1" applyBorder="1" applyAlignment="1">
      <alignment horizontal="center"/>
    </xf>
    <xf numFmtId="165" fontId="6" fillId="18" borderId="6" xfId="1" applyNumberFormat="1" applyFont="1" applyFill="1" applyBorder="1" applyAlignment="1">
      <alignment horizontal="center"/>
    </xf>
    <xf numFmtId="0" fontId="6" fillId="8" borderId="6" xfId="1" applyFont="1" applyFill="1" applyBorder="1"/>
    <xf numFmtId="49" fontId="6" fillId="8" borderId="6" xfId="1" applyNumberFormat="1" applyFont="1" applyFill="1" applyBorder="1"/>
    <xf numFmtId="0" fontId="6" fillId="19" borderId="6" xfId="1" applyFont="1" applyFill="1" applyBorder="1" applyAlignment="1">
      <alignment horizontal="center"/>
    </xf>
    <xf numFmtId="165" fontId="6" fillId="19" borderId="6" xfId="1" applyNumberFormat="1" applyFont="1" applyFill="1" applyBorder="1" applyAlignment="1">
      <alignment horizontal="center"/>
    </xf>
    <xf numFmtId="0" fontId="6" fillId="19" borderId="6" xfId="1" applyFont="1" applyFill="1" applyBorder="1"/>
    <xf numFmtId="49" fontId="6" fillId="19" borderId="6" xfId="1" applyNumberFormat="1" applyFont="1" applyFill="1" applyBorder="1"/>
    <xf numFmtId="165" fontId="4" fillId="19" borderId="6" xfId="1" applyNumberFormat="1" applyFont="1" applyFill="1" applyBorder="1" applyAlignment="1">
      <alignment horizontal="center" vertical="center" wrapText="1"/>
    </xf>
    <xf numFmtId="0" fontId="4" fillId="29" borderId="5" xfId="1" applyFont="1" applyFill="1" applyBorder="1" applyAlignment="1">
      <alignment vertical="center" wrapText="1"/>
    </xf>
    <xf numFmtId="49" fontId="4" fillId="29" borderId="5" xfId="1" applyNumberFormat="1" applyFont="1" applyFill="1" applyBorder="1" applyAlignment="1">
      <alignment vertical="center" wrapText="1"/>
    </xf>
    <xf numFmtId="0" fontId="4" fillId="29" borderId="5" xfId="1" applyFont="1" applyFill="1" applyBorder="1" applyAlignment="1">
      <alignment horizontal="center" vertical="center" wrapText="1"/>
    </xf>
    <xf numFmtId="165" fontId="4" fillId="29" borderId="5" xfId="1" applyNumberFormat="1" applyFont="1" applyFill="1" applyBorder="1" applyAlignment="1">
      <alignment horizontal="center" vertical="center" wrapText="1"/>
    </xf>
    <xf numFmtId="165" fontId="3" fillId="30" borderId="5" xfId="1" applyNumberFormat="1" applyFont="1" applyFill="1" applyBorder="1" applyAlignment="1">
      <alignment horizontal="center" vertical="center" wrapText="1"/>
    </xf>
    <xf numFmtId="0" fontId="4" fillId="29" borderId="6" xfId="1" applyFont="1" applyFill="1" applyBorder="1" applyAlignment="1">
      <alignment vertical="center" wrapText="1"/>
    </xf>
    <xf numFmtId="49" fontId="4" fillId="29" borderId="6" xfId="1" applyNumberFormat="1" applyFont="1" applyFill="1" applyBorder="1" applyAlignment="1">
      <alignment vertical="center" wrapText="1"/>
    </xf>
    <xf numFmtId="0" fontId="4" fillId="29" borderId="6" xfId="1" applyFont="1" applyFill="1" applyBorder="1" applyAlignment="1">
      <alignment horizontal="center" vertical="center" wrapText="1"/>
    </xf>
    <xf numFmtId="165" fontId="4" fillId="29" borderId="6" xfId="1" applyNumberFormat="1" applyFont="1" applyFill="1" applyBorder="1" applyAlignment="1">
      <alignment horizontal="center" vertical="center" wrapText="1"/>
    </xf>
    <xf numFmtId="165" fontId="3" fillId="30" borderId="6" xfId="1" applyNumberFormat="1" applyFont="1" applyFill="1" applyBorder="1" applyAlignment="1">
      <alignment horizontal="center" vertical="center" wrapText="1"/>
    </xf>
    <xf numFmtId="0" fontId="4" fillId="30" borderId="6" xfId="1" applyFont="1" applyFill="1" applyBorder="1" applyAlignment="1">
      <alignment horizontal="center" vertical="center" wrapText="1"/>
    </xf>
    <xf numFmtId="0" fontId="4" fillId="29" borderId="21" xfId="1" applyFont="1" applyFill="1" applyBorder="1" applyAlignment="1">
      <alignment vertical="center" wrapText="1"/>
    </xf>
    <xf numFmtId="49" fontId="4" fillId="29" borderId="21" xfId="1" applyNumberFormat="1" applyFont="1" applyFill="1" applyBorder="1" applyAlignment="1">
      <alignment vertical="center" wrapText="1"/>
    </xf>
    <xf numFmtId="0" fontId="4" fillId="29" borderId="21" xfId="1" applyFont="1" applyFill="1" applyBorder="1" applyAlignment="1">
      <alignment horizontal="center" vertical="center" wrapText="1"/>
    </xf>
    <xf numFmtId="165" fontId="4" fillId="29" borderId="21" xfId="1" applyNumberFormat="1" applyFont="1" applyFill="1" applyBorder="1" applyAlignment="1">
      <alignment horizontal="center" vertical="center" wrapText="1"/>
    </xf>
    <xf numFmtId="0" fontId="18" fillId="11" borderId="6" xfId="0" applyFont="1" applyFill="1" applyBorder="1"/>
    <xf numFmtId="0" fontId="19" fillId="12" borderId="6" xfId="0" applyFont="1" applyFill="1" applyBorder="1" applyAlignment="1">
      <alignment wrapText="1"/>
    </xf>
    <xf numFmtId="0" fontId="4" fillId="8" borderId="22" xfId="1" applyFont="1" applyFill="1" applyBorder="1" applyAlignment="1">
      <alignment horizontal="center" vertical="center" wrapText="1"/>
    </xf>
    <xf numFmtId="0" fontId="4" fillId="31" borderId="22" xfId="1" applyFont="1" applyFill="1" applyBorder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4" fillId="18" borderId="23" xfId="1" applyFont="1" applyFill="1" applyBorder="1" applyAlignment="1">
      <alignment vertical="center" wrapText="1"/>
    </xf>
    <xf numFmtId="49" fontId="4" fillId="18" borderId="23" xfId="1" applyNumberFormat="1" applyFont="1" applyFill="1" applyBorder="1" applyAlignment="1">
      <alignment horizontal="center" vertical="center" wrapText="1"/>
    </xf>
    <xf numFmtId="0" fontId="4" fillId="8" borderId="23" xfId="1" applyFont="1" applyFill="1" applyBorder="1" applyAlignment="1">
      <alignment horizontal="center" vertical="center" wrapText="1"/>
    </xf>
    <xf numFmtId="0" fontId="4" fillId="18" borderId="23" xfId="1" applyFont="1" applyFill="1" applyBorder="1" applyAlignment="1">
      <alignment horizontal="center" vertical="center" wrapText="1"/>
    </xf>
    <xf numFmtId="165" fontId="4" fillId="18" borderId="23" xfId="1" applyNumberFormat="1" applyFont="1" applyFill="1" applyBorder="1" applyAlignment="1">
      <alignment horizontal="center" vertical="center" wrapText="1"/>
    </xf>
    <xf numFmtId="165" fontId="3" fillId="8" borderId="23" xfId="1" applyNumberFormat="1" applyFont="1" applyFill="1" applyBorder="1" applyAlignment="1">
      <alignment horizontal="center" vertical="center" wrapText="1"/>
    </xf>
    <xf numFmtId="0" fontId="20" fillId="32" borderId="24" xfId="1" applyFont="1" applyFill="1" applyBorder="1" applyAlignment="1">
      <alignment horizontal="center" vertical="center"/>
    </xf>
    <xf numFmtId="166" fontId="20" fillId="32" borderId="25" xfId="1" applyNumberFormat="1" applyFont="1" applyFill="1" applyBorder="1" applyAlignment="1">
      <alignment horizontal="center" vertical="center"/>
    </xf>
    <xf numFmtId="166" fontId="2" fillId="0" borderId="0" xfId="1" applyNumberFormat="1" applyAlignment="1">
      <alignment horizontal="center"/>
    </xf>
    <xf numFmtId="166" fontId="2" fillId="0" borderId="20" xfId="1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26" xfId="1" applyNumberFormat="1" applyFont="1" applyBorder="1" applyAlignment="1">
      <alignment horizontal="center"/>
    </xf>
    <xf numFmtId="165" fontId="4" fillId="29" borderId="27" xfId="1" applyNumberFormat="1" applyFont="1" applyFill="1" applyBorder="1" applyAlignment="1">
      <alignment horizontal="center" vertical="center" wrapText="1"/>
    </xf>
    <xf numFmtId="165" fontId="3" fillId="30" borderId="27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6" fontId="5" fillId="0" borderId="0" xfId="1" applyNumberFormat="1" applyFont="1" applyAlignment="1">
      <alignment horizontal="center"/>
    </xf>
    <xf numFmtId="165" fontId="12" fillId="13" borderId="6" xfId="1" applyNumberFormat="1" applyFont="1" applyFill="1" applyBorder="1" applyAlignment="1">
      <alignment horizontal="center" vertical="center" wrapText="1"/>
    </xf>
    <xf numFmtId="0" fontId="4" fillId="24" borderId="22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4" borderId="22" xfId="1" applyFont="1" applyFill="1" applyBorder="1" applyAlignment="1">
      <alignment horizontal="center" vertical="center" wrapText="1"/>
    </xf>
    <xf numFmtId="0" fontId="10" fillId="4" borderId="22" xfId="1" applyFont="1" applyFill="1" applyBorder="1" applyAlignment="1">
      <alignment vertical="center" wrapText="1"/>
    </xf>
    <xf numFmtId="49" fontId="10" fillId="4" borderId="22" xfId="1" applyNumberFormat="1" applyFont="1" applyFill="1" applyBorder="1" applyAlignment="1">
      <alignment horizontal="center" vertical="center" wrapText="1"/>
    </xf>
    <xf numFmtId="165" fontId="10" fillId="4" borderId="22" xfId="1" applyNumberFormat="1" applyFont="1" applyFill="1" applyBorder="1" applyAlignment="1">
      <alignment horizontal="center" vertical="center" wrapText="1"/>
    </xf>
    <xf numFmtId="165" fontId="8" fillId="4" borderId="22" xfId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left" vertical="center" wrapText="1"/>
    </xf>
    <xf numFmtId="0" fontId="10" fillId="4" borderId="36" xfId="1" applyFont="1" applyFill="1" applyBorder="1" applyAlignment="1">
      <alignment vertical="center" wrapText="1"/>
    </xf>
    <xf numFmtId="49" fontId="10" fillId="4" borderId="36" xfId="1" applyNumberFormat="1" applyFont="1" applyFill="1" applyBorder="1" applyAlignment="1">
      <alignment horizontal="center" vertical="center" wrapText="1"/>
    </xf>
    <xf numFmtId="0" fontId="10" fillId="4" borderId="36" xfId="1" applyFont="1" applyFill="1" applyBorder="1" applyAlignment="1">
      <alignment horizontal="center" vertical="center" wrapText="1"/>
    </xf>
    <xf numFmtId="165" fontId="10" fillId="4" borderId="36" xfId="1" applyNumberFormat="1" applyFont="1" applyFill="1" applyBorder="1" applyAlignment="1">
      <alignment horizontal="center" vertical="center" wrapText="1"/>
    </xf>
    <xf numFmtId="165" fontId="8" fillId="4" borderId="36" xfId="1" applyNumberFormat="1" applyFont="1" applyFill="1" applyBorder="1" applyAlignment="1">
      <alignment horizontal="center" vertical="center" wrapText="1"/>
    </xf>
    <xf numFmtId="0" fontId="10" fillId="5" borderId="22" xfId="1" applyFont="1" applyFill="1" applyBorder="1" applyAlignment="1">
      <alignment horizontal="center" vertical="center" wrapText="1"/>
    </xf>
    <xf numFmtId="0" fontId="10" fillId="5" borderId="22" xfId="1" applyFont="1" applyFill="1" applyBorder="1" applyAlignment="1">
      <alignment vertical="center" wrapText="1"/>
    </xf>
    <xf numFmtId="49" fontId="10" fillId="5" borderId="22" xfId="1" applyNumberFormat="1" applyFont="1" applyFill="1" applyBorder="1" applyAlignment="1">
      <alignment horizontal="center" vertical="center" wrapText="1"/>
    </xf>
    <xf numFmtId="165" fontId="10" fillId="5" borderId="22" xfId="1" applyNumberFormat="1" applyFont="1" applyFill="1" applyBorder="1" applyAlignment="1">
      <alignment horizontal="center" vertical="center" wrapText="1"/>
    </xf>
    <xf numFmtId="165" fontId="8" fillId="5" borderId="22" xfId="1" applyNumberFormat="1" applyFont="1" applyFill="1" applyBorder="1" applyAlignment="1">
      <alignment horizontal="center" vertical="center" wrapText="1"/>
    </xf>
    <xf numFmtId="0" fontId="10" fillId="5" borderId="36" xfId="1" applyFont="1" applyFill="1" applyBorder="1" applyAlignment="1">
      <alignment vertical="center" wrapText="1"/>
    </xf>
    <xf numFmtId="49" fontId="10" fillId="5" borderId="36" xfId="1" applyNumberFormat="1" applyFont="1" applyFill="1" applyBorder="1" applyAlignment="1">
      <alignment horizontal="center" vertical="center" wrapText="1"/>
    </xf>
    <xf numFmtId="0" fontId="10" fillId="5" borderId="36" xfId="1" applyFont="1" applyFill="1" applyBorder="1" applyAlignment="1">
      <alignment horizontal="center" vertical="center" wrapText="1"/>
    </xf>
    <xf numFmtId="165" fontId="10" fillId="5" borderId="36" xfId="1" applyNumberFormat="1" applyFont="1" applyFill="1" applyBorder="1" applyAlignment="1">
      <alignment horizontal="center" vertical="center" wrapText="1"/>
    </xf>
    <xf numFmtId="165" fontId="8" fillId="5" borderId="36" xfId="1" applyNumberFormat="1" applyFont="1" applyFill="1" applyBorder="1" applyAlignment="1">
      <alignment horizontal="center" vertical="center" wrapText="1"/>
    </xf>
    <xf numFmtId="0" fontId="10" fillId="6" borderId="22" xfId="1" applyFont="1" applyFill="1" applyBorder="1" applyAlignment="1">
      <alignment horizontal="center" vertical="center" wrapText="1"/>
    </xf>
    <xf numFmtId="0" fontId="10" fillId="6" borderId="22" xfId="1" applyFont="1" applyFill="1" applyBorder="1" applyAlignment="1">
      <alignment vertical="center" wrapText="1"/>
    </xf>
    <xf numFmtId="49" fontId="10" fillId="6" borderId="22" xfId="1" applyNumberFormat="1" applyFont="1" applyFill="1" applyBorder="1" applyAlignment="1">
      <alignment horizontal="center" vertical="center" wrapText="1"/>
    </xf>
    <xf numFmtId="165" fontId="10" fillId="6" borderId="22" xfId="1" applyNumberFormat="1" applyFont="1" applyFill="1" applyBorder="1" applyAlignment="1">
      <alignment horizontal="center" vertical="center" wrapText="1"/>
    </xf>
    <xf numFmtId="165" fontId="8" fillId="6" borderId="22" xfId="1" applyNumberFormat="1" applyFont="1" applyFill="1" applyBorder="1" applyAlignment="1">
      <alignment horizontal="center" vertical="center" wrapText="1"/>
    </xf>
    <xf numFmtId="0" fontId="10" fillId="6" borderId="36" xfId="1" applyFont="1" applyFill="1" applyBorder="1" applyAlignment="1">
      <alignment vertical="center" wrapText="1"/>
    </xf>
    <xf numFmtId="49" fontId="10" fillId="6" borderId="36" xfId="1" applyNumberFormat="1" applyFont="1" applyFill="1" applyBorder="1" applyAlignment="1">
      <alignment horizontal="center" vertical="center" wrapText="1"/>
    </xf>
    <xf numFmtId="0" fontId="10" fillId="6" borderId="36" xfId="1" applyFont="1" applyFill="1" applyBorder="1" applyAlignment="1">
      <alignment horizontal="center" vertical="center" wrapText="1"/>
    </xf>
    <xf numFmtId="165" fontId="10" fillId="6" borderId="36" xfId="1" applyNumberFormat="1" applyFont="1" applyFill="1" applyBorder="1" applyAlignment="1">
      <alignment horizontal="center" vertical="center" wrapText="1"/>
    </xf>
    <xf numFmtId="165" fontId="8" fillId="6" borderId="36" xfId="1" applyNumberFormat="1" applyFont="1" applyFill="1" applyBorder="1" applyAlignment="1">
      <alignment horizontal="center" vertical="center" wrapText="1"/>
    </xf>
    <xf numFmtId="0" fontId="10" fillId="14" borderId="22" xfId="1" applyFont="1" applyFill="1" applyBorder="1" applyAlignment="1">
      <alignment horizontal="center" vertical="center" wrapText="1"/>
    </xf>
    <xf numFmtId="0" fontId="10" fillId="14" borderId="22" xfId="1" applyFont="1" applyFill="1" applyBorder="1" applyAlignment="1">
      <alignment vertical="center" wrapText="1"/>
    </xf>
    <xf numFmtId="49" fontId="10" fillId="14" borderId="22" xfId="1" applyNumberFormat="1" applyFont="1" applyFill="1" applyBorder="1" applyAlignment="1">
      <alignment horizontal="center" vertical="center" wrapText="1"/>
    </xf>
    <xf numFmtId="165" fontId="10" fillId="14" borderId="22" xfId="1" applyNumberFormat="1" applyFont="1" applyFill="1" applyBorder="1" applyAlignment="1">
      <alignment horizontal="center" vertical="center" wrapText="1"/>
    </xf>
    <xf numFmtId="165" fontId="8" fillId="14" borderId="22" xfId="1" applyNumberFormat="1" applyFont="1" applyFill="1" applyBorder="1" applyAlignment="1">
      <alignment horizontal="center" vertical="center" wrapText="1"/>
    </xf>
    <xf numFmtId="0" fontId="10" fillId="12" borderId="22" xfId="1" applyFont="1" applyFill="1" applyBorder="1" applyAlignment="1">
      <alignment vertical="center" wrapText="1"/>
    </xf>
    <xf numFmtId="49" fontId="10" fillId="12" borderId="22" xfId="1" applyNumberFormat="1" applyFont="1" applyFill="1" applyBorder="1" applyAlignment="1">
      <alignment horizontal="center" vertical="center" wrapText="1"/>
    </xf>
    <xf numFmtId="0" fontId="10" fillId="12" borderId="22" xfId="1" applyFont="1" applyFill="1" applyBorder="1" applyAlignment="1">
      <alignment horizontal="center" vertical="center" wrapText="1"/>
    </xf>
    <xf numFmtId="165" fontId="10" fillId="12" borderId="22" xfId="1" applyNumberFormat="1" applyFont="1" applyFill="1" applyBorder="1" applyAlignment="1">
      <alignment horizontal="center" vertical="center" wrapText="1"/>
    </xf>
    <xf numFmtId="0" fontId="10" fillId="12" borderId="36" xfId="1" applyFont="1" applyFill="1" applyBorder="1" applyAlignment="1">
      <alignment vertical="center" wrapText="1"/>
    </xf>
    <xf numFmtId="49" fontId="10" fillId="12" borderId="36" xfId="1" applyNumberFormat="1" applyFont="1" applyFill="1" applyBorder="1" applyAlignment="1">
      <alignment horizontal="center" vertical="center" wrapText="1"/>
    </xf>
    <xf numFmtId="0" fontId="10" fillId="14" borderId="36" xfId="1" applyFont="1" applyFill="1" applyBorder="1" applyAlignment="1">
      <alignment horizontal="center" vertical="center" wrapText="1"/>
    </xf>
    <xf numFmtId="0" fontId="10" fillId="12" borderId="36" xfId="1" applyFont="1" applyFill="1" applyBorder="1" applyAlignment="1">
      <alignment horizontal="center" vertical="center" wrapText="1"/>
    </xf>
    <xf numFmtId="165" fontId="10" fillId="12" borderId="36" xfId="1" applyNumberFormat="1" applyFont="1" applyFill="1" applyBorder="1" applyAlignment="1">
      <alignment horizontal="center" vertical="center" wrapText="1"/>
    </xf>
    <xf numFmtId="165" fontId="8" fillId="14" borderId="36" xfId="1" applyNumberFormat="1" applyFont="1" applyFill="1" applyBorder="1" applyAlignment="1">
      <alignment horizontal="center" vertical="center" wrapText="1"/>
    </xf>
    <xf numFmtId="0" fontId="10" fillId="7" borderId="22" xfId="1" applyFont="1" applyFill="1" applyBorder="1" applyAlignment="1">
      <alignment horizontal="center" vertical="center" wrapText="1"/>
    </xf>
    <xf numFmtId="0" fontId="10" fillId="33" borderId="22" xfId="1" applyFont="1" applyFill="1" applyBorder="1" applyAlignment="1">
      <alignment horizontal="center" vertical="center" wrapText="1"/>
    </xf>
    <xf numFmtId="0" fontId="10" fillId="7" borderId="22" xfId="1" applyFont="1" applyFill="1" applyBorder="1" applyAlignment="1">
      <alignment vertical="center" wrapText="1"/>
    </xf>
    <xf numFmtId="49" fontId="10" fillId="7" borderId="22" xfId="1" applyNumberFormat="1" applyFont="1" applyFill="1" applyBorder="1" applyAlignment="1">
      <alignment horizontal="center" vertical="center" wrapText="1"/>
    </xf>
    <xf numFmtId="165" fontId="10" fillId="7" borderId="22" xfId="1" applyNumberFormat="1" applyFont="1" applyFill="1" applyBorder="1" applyAlignment="1">
      <alignment horizontal="center" vertical="center" wrapText="1"/>
    </xf>
    <xf numFmtId="165" fontId="8" fillId="7" borderId="22" xfId="1" applyNumberFormat="1" applyFont="1" applyFill="1" applyBorder="1" applyAlignment="1">
      <alignment horizontal="center" vertical="center" wrapText="1"/>
    </xf>
    <xf numFmtId="0" fontId="10" fillId="7" borderId="36" xfId="1" applyFont="1" applyFill="1" applyBorder="1" applyAlignment="1">
      <alignment vertical="center" wrapText="1"/>
    </xf>
    <xf numFmtId="49" fontId="10" fillId="7" borderId="36" xfId="1" applyNumberFormat="1" applyFont="1" applyFill="1" applyBorder="1" applyAlignment="1">
      <alignment horizontal="center" vertical="center" wrapText="1"/>
    </xf>
    <xf numFmtId="0" fontId="10" fillId="7" borderId="36" xfId="1" applyFont="1" applyFill="1" applyBorder="1" applyAlignment="1">
      <alignment horizontal="center" vertical="center" wrapText="1"/>
    </xf>
    <xf numFmtId="165" fontId="10" fillId="7" borderId="36" xfId="1" applyNumberFormat="1" applyFont="1" applyFill="1" applyBorder="1" applyAlignment="1">
      <alignment horizontal="center" vertical="center" wrapText="1"/>
    </xf>
    <xf numFmtId="165" fontId="8" fillId="7" borderId="36" xfId="1" applyNumberFormat="1" applyFont="1" applyFill="1" applyBorder="1" applyAlignment="1">
      <alignment horizontal="center" vertical="center" wrapText="1"/>
    </xf>
    <xf numFmtId="0" fontId="10" fillId="16" borderId="22" xfId="1" applyFont="1" applyFill="1" applyBorder="1" applyAlignment="1">
      <alignment horizontal="center" vertical="center" wrapText="1"/>
    </xf>
    <xf numFmtId="0" fontId="10" fillId="16" borderId="22" xfId="1" applyFont="1" applyFill="1" applyBorder="1" applyAlignment="1">
      <alignment vertical="center" wrapText="1"/>
    </xf>
    <xf numFmtId="49" fontId="10" fillId="16" borderId="22" xfId="1" applyNumberFormat="1" applyFont="1" applyFill="1" applyBorder="1" applyAlignment="1">
      <alignment horizontal="center" vertical="center" wrapText="1"/>
    </xf>
    <xf numFmtId="165" fontId="10" fillId="16" borderId="22" xfId="1" applyNumberFormat="1" applyFont="1" applyFill="1" applyBorder="1" applyAlignment="1">
      <alignment horizontal="center" vertical="center" wrapText="1"/>
    </xf>
    <xf numFmtId="165" fontId="8" fillId="16" borderId="22" xfId="1" applyNumberFormat="1" applyFont="1" applyFill="1" applyBorder="1" applyAlignment="1">
      <alignment horizontal="center" vertical="center" wrapText="1"/>
    </xf>
    <xf numFmtId="0" fontId="10" fillId="15" borderId="22" xfId="1" applyFont="1" applyFill="1" applyBorder="1" applyAlignment="1">
      <alignment vertical="center" wrapText="1"/>
    </xf>
    <xf numFmtId="49" fontId="10" fillId="15" borderId="22" xfId="1" applyNumberFormat="1" applyFont="1" applyFill="1" applyBorder="1" applyAlignment="1">
      <alignment horizontal="center" vertical="center" wrapText="1"/>
    </xf>
    <xf numFmtId="0" fontId="10" fillId="15" borderId="22" xfId="1" applyFont="1" applyFill="1" applyBorder="1" applyAlignment="1">
      <alignment horizontal="center" vertical="center" wrapText="1"/>
    </xf>
    <xf numFmtId="165" fontId="10" fillId="15" borderId="22" xfId="1" applyNumberFormat="1" applyFont="1" applyFill="1" applyBorder="1" applyAlignment="1">
      <alignment horizontal="center" vertical="center" wrapText="1"/>
    </xf>
    <xf numFmtId="166" fontId="21" fillId="0" borderId="22" xfId="0" applyNumberFormat="1" applyFont="1" applyBorder="1" applyAlignment="1">
      <alignment horizontal="center"/>
    </xf>
    <xf numFmtId="0" fontId="4" fillId="8" borderId="22" xfId="1" applyFont="1" applyFill="1" applyBorder="1" applyAlignment="1">
      <alignment vertical="center" wrapText="1"/>
    </xf>
    <xf numFmtId="49" fontId="4" fillId="8" borderId="22" xfId="1" applyNumberFormat="1" applyFont="1" applyFill="1" applyBorder="1" applyAlignment="1">
      <alignment horizontal="center" vertical="center" wrapText="1"/>
    </xf>
    <xf numFmtId="165" fontId="4" fillId="8" borderId="22" xfId="1" applyNumberFormat="1" applyFont="1" applyFill="1" applyBorder="1" applyAlignment="1">
      <alignment horizontal="center" vertical="center" wrapText="1"/>
    </xf>
    <xf numFmtId="165" fontId="3" fillId="8" borderId="22" xfId="1" applyNumberFormat="1" applyFont="1" applyFill="1" applyBorder="1" applyAlignment="1">
      <alignment horizontal="center" vertical="center" wrapText="1"/>
    </xf>
    <xf numFmtId="0" fontId="22" fillId="0" borderId="0" xfId="0" applyFont="1"/>
    <xf numFmtId="166" fontId="23" fillId="0" borderId="22" xfId="0" applyNumberFormat="1" applyFont="1" applyBorder="1" applyAlignment="1">
      <alignment horizontal="center"/>
    </xf>
    <xf numFmtId="0" fontId="7" fillId="2" borderId="33" xfId="1" applyFont="1" applyFill="1" applyBorder="1" applyAlignment="1">
      <alignment horizontal="left" vertical="center" wrapText="1"/>
    </xf>
    <xf numFmtId="0" fontId="7" fillId="2" borderId="34" xfId="1" applyFont="1" applyFill="1" applyBorder="1" applyAlignment="1">
      <alignment horizontal="left" vertical="center" wrapText="1"/>
    </xf>
    <xf numFmtId="0" fontId="7" fillId="2" borderId="35" xfId="1" applyFont="1" applyFill="1" applyBorder="1" applyAlignment="1">
      <alignment horizontal="left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left" vertical="center" wrapText="1"/>
    </xf>
    <xf numFmtId="0" fontId="4" fillId="2" borderId="29" xfId="1" applyFont="1" applyFill="1" applyBorder="1" applyAlignment="1">
      <alignment horizontal="left" vertical="center" wrapText="1"/>
    </xf>
    <xf numFmtId="0" fontId="4" fillId="2" borderId="30" xfId="1" applyFont="1" applyFill="1" applyBorder="1" applyAlignment="1">
      <alignment horizontal="left" vertical="center" wrapText="1"/>
    </xf>
    <xf numFmtId="0" fontId="4" fillId="2" borderId="31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2" borderId="32" xfId="1" applyFont="1" applyFill="1" applyBorder="1" applyAlignment="1">
      <alignment horizontal="left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0" fontId="12" fillId="12" borderId="15" xfId="1" applyFont="1" applyFill="1" applyBorder="1" applyAlignment="1">
      <alignment horizontal="center" vertical="center" wrapText="1"/>
    </xf>
    <xf numFmtId="0" fontId="2" fillId="0" borderId="0" xfId="1" applyAlignment="1">
      <alignment horizontal="center"/>
    </xf>
    <xf numFmtId="0" fontId="3" fillId="3" borderId="16" xfId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 wrapText="1"/>
    </xf>
    <xf numFmtId="0" fontId="8" fillId="6" borderId="36" xfId="1" applyFont="1" applyFill="1" applyBorder="1" applyAlignment="1">
      <alignment horizontal="center" vertical="center" wrapText="1"/>
    </xf>
    <xf numFmtId="0" fontId="8" fillId="14" borderId="36" xfId="1" applyFont="1" applyFill="1" applyBorder="1" applyAlignment="1">
      <alignment horizontal="center" vertical="center" wrapText="1"/>
    </xf>
    <xf numFmtId="0" fontId="8" fillId="7" borderId="36" xfId="1" applyFont="1" applyFill="1" applyBorder="1" applyAlignment="1">
      <alignment horizontal="center" vertical="center" wrapText="1"/>
    </xf>
    <xf numFmtId="0" fontId="8" fillId="16" borderId="36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12" fillId="8" borderId="37" xfId="1" applyFont="1" applyFill="1" applyBorder="1" applyAlignment="1">
      <alignment horizontal="center" vertical="center" wrapText="1"/>
    </xf>
    <xf numFmtId="0" fontId="12" fillId="8" borderId="38" xfId="1" applyFont="1" applyFill="1" applyBorder="1" applyAlignment="1">
      <alignment horizontal="center" vertical="center" wrapText="1"/>
    </xf>
    <xf numFmtId="0" fontId="12" fillId="8" borderId="39" xfId="1" applyFont="1" applyFill="1" applyBorder="1" applyAlignment="1">
      <alignment horizontal="center" vertical="center" wrapText="1"/>
    </xf>
    <xf numFmtId="0" fontId="12" fillId="28" borderId="17" xfId="1" applyFont="1" applyFill="1" applyBorder="1" applyAlignment="1">
      <alignment horizontal="center" vertical="center" wrapText="1"/>
    </xf>
    <xf numFmtId="0" fontId="12" fillId="28" borderId="18" xfId="1" applyFont="1" applyFill="1" applyBorder="1" applyAlignment="1">
      <alignment horizontal="center" vertical="center" wrapText="1"/>
    </xf>
    <xf numFmtId="0" fontId="12" fillId="28" borderId="19" xfId="1" applyFont="1" applyFill="1" applyBorder="1" applyAlignment="1">
      <alignment horizontal="center" vertical="center" wrapText="1"/>
    </xf>
    <xf numFmtId="0" fontId="12" fillId="9" borderId="17" xfId="1" applyFont="1" applyFill="1" applyBorder="1" applyAlignment="1">
      <alignment horizontal="center" vertical="center" wrapText="1"/>
    </xf>
    <xf numFmtId="0" fontId="12" fillId="9" borderId="18" xfId="1" applyFont="1" applyFill="1" applyBorder="1" applyAlignment="1">
      <alignment horizontal="center" vertical="center" wrapText="1"/>
    </xf>
    <xf numFmtId="0" fontId="12" fillId="9" borderId="19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left" vertical="center" wrapText="1"/>
    </xf>
    <xf numFmtId="0" fontId="21" fillId="0" borderId="0" xfId="0" applyFont="1"/>
  </cellXfs>
  <cellStyles count="3">
    <cellStyle name="Excel Built-in Normal" xfId="1" xr:uid="{00000000-0005-0000-0000-000000000000}"/>
    <cellStyle name="Normalny" xfId="0" builtinId="0"/>
    <cellStyle name="Procentowy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CE5CD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E2F3"/>
      <rgbColor rgb="00CCFFCC"/>
      <rgbColor rgb="00D9EAD3"/>
      <rgbColor rgb="00D9D2E9"/>
      <rgbColor rgb="00EAD1DC"/>
      <rgbColor rgb="00CC99FF"/>
      <rgbColor rgb="00F4CCCC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F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zoomScaleNormal="100" workbookViewId="0">
      <selection activeCell="K4" sqref="K4"/>
    </sheetView>
  </sheetViews>
  <sheetFormatPr defaultColWidth="15.140625" defaultRowHeight="15.75" customHeight="1"/>
  <cols>
    <col min="1" max="1" width="51.7109375" style="1" customWidth="1"/>
    <col min="2" max="2" width="13" style="1" bestFit="1" customWidth="1"/>
    <col min="3" max="4" width="12.140625" style="1" customWidth="1"/>
    <col min="5" max="5" width="21.5703125" style="1" customWidth="1"/>
    <col min="6" max="6" width="10.42578125" style="1" customWidth="1"/>
    <col min="7" max="7" width="9.85546875" style="1" customWidth="1"/>
    <col min="8" max="8" width="11.42578125" style="1" customWidth="1"/>
    <col min="9" max="9" width="15.140625" style="1"/>
    <col min="10" max="10" width="15.140625" style="7"/>
    <col min="11" max="16384" width="15.140625" style="1"/>
  </cols>
  <sheetData>
    <row r="1" spans="1:12" ht="15" customHeight="1">
      <c r="A1" s="239" t="s">
        <v>0</v>
      </c>
      <c r="B1" s="239"/>
      <c r="C1" s="239"/>
      <c r="D1" s="239"/>
      <c r="E1" s="239"/>
      <c r="F1" s="239"/>
      <c r="G1" s="2" t="s">
        <v>1</v>
      </c>
      <c r="H1" s="47">
        <v>0.3</v>
      </c>
      <c r="I1" s="46"/>
    </row>
    <row r="2" spans="1:12" ht="56.85" customHeight="1">
      <c r="A2" s="12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3" t="s">
        <v>8</v>
      </c>
      <c r="H2" s="12" t="s">
        <v>9</v>
      </c>
      <c r="I2" s="3" t="s">
        <v>10</v>
      </c>
      <c r="J2" s="3" t="s">
        <v>11</v>
      </c>
    </row>
    <row r="3" spans="1:12" ht="14.25" customHeight="1">
      <c r="A3" s="14" t="s">
        <v>12</v>
      </c>
      <c r="B3" s="112" t="s">
        <v>13</v>
      </c>
      <c r="C3" s="141">
        <v>7055342</v>
      </c>
      <c r="D3" s="15" t="s">
        <v>14</v>
      </c>
      <c r="E3" s="15" t="s">
        <v>15</v>
      </c>
      <c r="F3" s="16">
        <v>46</v>
      </c>
      <c r="G3" s="16">
        <f t="shared" ref="G3:G36" si="0">F3/1.23</f>
        <v>37.398373983739837</v>
      </c>
      <c r="H3" s="111">
        <f>G3-$H$1*G3</f>
        <v>26.178861788617887</v>
      </c>
      <c r="J3" s="152">
        <f t="shared" ref="J3:J41" si="1">I3*H3</f>
        <v>0</v>
      </c>
      <c r="K3" s="5"/>
      <c r="L3" s="75"/>
    </row>
    <row r="4" spans="1:12" ht="14.25" customHeight="1">
      <c r="A4" s="107" t="s">
        <v>16</v>
      </c>
      <c r="B4" s="108" t="s">
        <v>17</v>
      </c>
      <c r="C4" s="141">
        <v>7039332</v>
      </c>
      <c r="D4" s="109" t="s">
        <v>18</v>
      </c>
      <c r="E4" s="109" t="s">
        <v>19</v>
      </c>
      <c r="F4" s="110">
        <v>46</v>
      </c>
      <c r="G4" s="110">
        <f t="shared" si="0"/>
        <v>37.398373983739837</v>
      </c>
      <c r="H4" s="111">
        <f t="shared" ref="H4:H46" si="2">G4-$H$1*G4</f>
        <v>26.178861788617887</v>
      </c>
      <c r="J4" s="152">
        <f t="shared" si="1"/>
        <v>0</v>
      </c>
      <c r="K4" s="5"/>
      <c r="L4" s="75"/>
    </row>
    <row r="5" spans="1:12" ht="14.25" customHeight="1">
      <c r="A5" s="14" t="s">
        <v>20</v>
      </c>
      <c r="B5" s="112" t="s">
        <v>21</v>
      </c>
      <c r="C5" s="141">
        <v>7039328</v>
      </c>
      <c r="D5" s="15" t="s">
        <v>18</v>
      </c>
      <c r="E5" s="15" t="s">
        <v>19</v>
      </c>
      <c r="F5" s="16">
        <v>50</v>
      </c>
      <c r="G5" s="16">
        <f t="shared" si="0"/>
        <v>40.650406504065039</v>
      </c>
      <c r="H5" s="111">
        <f t="shared" si="2"/>
        <v>28.455284552845526</v>
      </c>
      <c r="J5" s="152">
        <f t="shared" si="1"/>
        <v>0</v>
      </c>
      <c r="K5" s="5"/>
      <c r="L5" s="75"/>
    </row>
    <row r="6" spans="1:12" ht="14.25" customHeight="1">
      <c r="A6" s="107" t="s">
        <v>22</v>
      </c>
      <c r="B6" s="108" t="s">
        <v>23</v>
      </c>
      <c r="C6" s="141">
        <v>7039329</v>
      </c>
      <c r="D6" s="109" t="s">
        <v>18</v>
      </c>
      <c r="E6" s="109" t="s">
        <v>19</v>
      </c>
      <c r="F6" s="110">
        <v>50</v>
      </c>
      <c r="G6" s="110">
        <f t="shared" si="0"/>
        <v>40.650406504065039</v>
      </c>
      <c r="H6" s="111">
        <f t="shared" si="2"/>
        <v>28.455284552845526</v>
      </c>
      <c r="J6" s="152">
        <f t="shared" si="1"/>
        <v>0</v>
      </c>
      <c r="K6" s="5"/>
      <c r="L6" s="75"/>
    </row>
    <row r="7" spans="1:12" ht="14.25" customHeight="1">
      <c r="A7" s="14" t="s">
        <v>24</v>
      </c>
      <c r="B7" s="112" t="s">
        <v>25</v>
      </c>
      <c r="C7" s="141">
        <v>7055341</v>
      </c>
      <c r="D7" s="15" t="s">
        <v>18</v>
      </c>
      <c r="E7" s="15" t="s">
        <v>15</v>
      </c>
      <c r="F7" s="16">
        <v>46</v>
      </c>
      <c r="G7" s="16">
        <f t="shared" si="0"/>
        <v>37.398373983739837</v>
      </c>
      <c r="H7" s="111">
        <f t="shared" si="2"/>
        <v>26.178861788617887</v>
      </c>
      <c r="J7" s="152">
        <f t="shared" si="1"/>
        <v>0</v>
      </c>
      <c r="K7" s="5"/>
      <c r="L7" s="75"/>
    </row>
    <row r="8" spans="1:12" ht="14.25" customHeight="1">
      <c r="A8" s="107" t="s">
        <v>26</v>
      </c>
      <c r="B8" s="108" t="s">
        <v>27</v>
      </c>
      <c r="C8" s="141">
        <v>7055351</v>
      </c>
      <c r="D8" s="109" t="s">
        <v>18</v>
      </c>
      <c r="E8" s="109" t="s">
        <v>15</v>
      </c>
      <c r="F8" s="110">
        <v>47</v>
      </c>
      <c r="G8" s="110">
        <f t="shared" si="0"/>
        <v>38.211382113821138</v>
      </c>
      <c r="H8" s="111">
        <f t="shared" si="2"/>
        <v>26.747967479674799</v>
      </c>
      <c r="J8" s="152">
        <f t="shared" si="1"/>
        <v>0</v>
      </c>
      <c r="K8" s="5"/>
      <c r="L8" s="75"/>
    </row>
    <row r="9" spans="1:12" ht="14.25" customHeight="1">
      <c r="A9" s="14" t="s">
        <v>28</v>
      </c>
      <c r="B9" s="112" t="s">
        <v>29</v>
      </c>
      <c r="C9" s="141">
        <v>7055361</v>
      </c>
      <c r="D9" s="15" t="s">
        <v>18</v>
      </c>
      <c r="E9" s="15" t="s">
        <v>15</v>
      </c>
      <c r="F9" s="16">
        <v>47</v>
      </c>
      <c r="G9" s="16">
        <f t="shared" si="0"/>
        <v>38.211382113821138</v>
      </c>
      <c r="H9" s="111">
        <f t="shared" si="2"/>
        <v>26.747967479674799</v>
      </c>
      <c r="J9" s="152">
        <f t="shared" si="1"/>
        <v>0</v>
      </c>
      <c r="K9" s="5"/>
      <c r="L9" s="75"/>
    </row>
    <row r="10" spans="1:12" ht="14.25" customHeight="1">
      <c r="A10" s="107" t="s">
        <v>30</v>
      </c>
      <c r="B10" s="108" t="s">
        <v>31</v>
      </c>
      <c r="C10" s="141">
        <v>7039813</v>
      </c>
      <c r="D10" s="109" t="s">
        <v>32</v>
      </c>
      <c r="E10" s="109" t="s">
        <v>33</v>
      </c>
      <c r="F10" s="110">
        <v>14</v>
      </c>
      <c r="G10" s="110">
        <f t="shared" si="0"/>
        <v>11.382113821138212</v>
      </c>
      <c r="H10" s="111">
        <f t="shared" si="2"/>
        <v>7.9674796747967491</v>
      </c>
      <c r="J10" s="152">
        <f t="shared" si="1"/>
        <v>0</v>
      </c>
      <c r="K10" s="5"/>
      <c r="L10" s="75"/>
    </row>
    <row r="11" spans="1:12" ht="14.25" customHeight="1">
      <c r="A11" s="14" t="s">
        <v>34</v>
      </c>
      <c r="B11" s="112" t="s">
        <v>35</v>
      </c>
      <c r="C11" s="141">
        <v>7042206</v>
      </c>
      <c r="D11" s="15" t="s">
        <v>32</v>
      </c>
      <c r="E11" s="15" t="s">
        <v>33</v>
      </c>
      <c r="F11" s="16">
        <v>14</v>
      </c>
      <c r="G11" s="16">
        <f t="shared" si="0"/>
        <v>11.382113821138212</v>
      </c>
      <c r="H11" s="111">
        <f t="shared" si="2"/>
        <v>7.9674796747967491</v>
      </c>
      <c r="J11" s="152">
        <f t="shared" si="1"/>
        <v>0</v>
      </c>
      <c r="K11" s="5"/>
      <c r="L11" s="75"/>
    </row>
    <row r="12" spans="1:12" ht="14.25" customHeight="1">
      <c r="A12" s="107" t="s">
        <v>36</v>
      </c>
      <c r="B12" s="108" t="s">
        <v>37</v>
      </c>
      <c r="C12" s="141">
        <v>7055345</v>
      </c>
      <c r="D12" s="109" t="s">
        <v>38</v>
      </c>
      <c r="E12" s="109" t="s">
        <v>39</v>
      </c>
      <c r="F12" s="110">
        <v>27</v>
      </c>
      <c r="G12" s="110">
        <f t="shared" si="0"/>
        <v>21.951219512195124</v>
      </c>
      <c r="H12" s="111">
        <f t="shared" si="2"/>
        <v>15.365853658536587</v>
      </c>
      <c r="J12" s="152">
        <f t="shared" si="1"/>
        <v>0</v>
      </c>
      <c r="K12" s="5"/>
      <c r="L12" s="75"/>
    </row>
    <row r="13" spans="1:12" ht="14.25" customHeight="1">
      <c r="A13" s="14" t="s">
        <v>40</v>
      </c>
      <c r="B13" s="112" t="s">
        <v>41</v>
      </c>
      <c r="C13" s="141">
        <v>7055346</v>
      </c>
      <c r="D13" s="15" t="s">
        <v>38</v>
      </c>
      <c r="E13" s="15" t="s">
        <v>39</v>
      </c>
      <c r="F13" s="16">
        <v>27</v>
      </c>
      <c r="G13" s="16">
        <f t="shared" si="0"/>
        <v>21.951219512195124</v>
      </c>
      <c r="H13" s="111">
        <f t="shared" si="2"/>
        <v>15.365853658536587</v>
      </c>
      <c r="J13" s="152">
        <f t="shared" si="1"/>
        <v>0</v>
      </c>
      <c r="K13" s="5"/>
      <c r="L13" s="75"/>
    </row>
    <row r="14" spans="1:12" ht="14.25" customHeight="1">
      <c r="A14" s="107" t="s">
        <v>42</v>
      </c>
      <c r="B14" s="108" t="s">
        <v>43</v>
      </c>
      <c r="C14" s="141">
        <v>7055347</v>
      </c>
      <c r="D14" s="109" t="s">
        <v>38</v>
      </c>
      <c r="E14" s="109" t="s">
        <v>39</v>
      </c>
      <c r="F14" s="110">
        <v>28</v>
      </c>
      <c r="G14" s="110">
        <f t="shared" si="0"/>
        <v>22.764227642276424</v>
      </c>
      <c r="H14" s="111">
        <f t="shared" si="2"/>
        <v>15.934959349593498</v>
      </c>
      <c r="J14" s="152">
        <f t="shared" si="1"/>
        <v>0</v>
      </c>
      <c r="K14" s="5"/>
      <c r="L14" s="75"/>
    </row>
    <row r="15" spans="1:12" ht="14.25" customHeight="1">
      <c r="A15" s="14" t="s">
        <v>44</v>
      </c>
      <c r="B15" s="112" t="s">
        <v>45</v>
      </c>
      <c r="C15" s="141">
        <v>7055337</v>
      </c>
      <c r="D15" s="15" t="s">
        <v>38</v>
      </c>
      <c r="E15" s="15" t="s">
        <v>39</v>
      </c>
      <c r="F15" s="16">
        <v>27</v>
      </c>
      <c r="G15" s="16">
        <f t="shared" si="0"/>
        <v>21.951219512195124</v>
      </c>
      <c r="H15" s="111">
        <f t="shared" si="2"/>
        <v>15.365853658536587</v>
      </c>
      <c r="J15" s="152">
        <f t="shared" si="1"/>
        <v>0</v>
      </c>
      <c r="K15" s="5"/>
      <c r="L15" s="75"/>
    </row>
    <row r="16" spans="1:12" ht="14.25" customHeight="1">
      <c r="A16" s="107" t="s">
        <v>46</v>
      </c>
      <c r="B16" s="108" t="s">
        <v>47</v>
      </c>
      <c r="C16" s="141">
        <v>7055340</v>
      </c>
      <c r="D16" s="109" t="s">
        <v>48</v>
      </c>
      <c r="E16" s="109" t="s">
        <v>39</v>
      </c>
      <c r="F16" s="110">
        <v>27</v>
      </c>
      <c r="G16" s="110">
        <f t="shared" si="0"/>
        <v>21.951219512195124</v>
      </c>
      <c r="H16" s="111">
        <f t="shared" si="2"/>
        <v>15.365853658536587</v>
      </c>
      <c r="J16" s="152">
        <f t="shared" si="1"/>
        <v>0</v>
      </c>
      <c r="K16" s="5"/>
      <c r="L16" s="75"/>
    </row>
    <row r="17" spans="1:12" ht="14.25" customHeight="1">
      <c r="A17" s="14" t="s">
        <v>49</v>
      </c>
      <c r="B17" s="112" t="s">
        <v>50</v>
      </c>
      <c r="C17" s="141">
        <v>7053641</v>
      </c>
      <c r="D17" s="15" t="s">
        <v>48</v>
      </c>
      <c r="E17" s="15" t="s">
        <v>39</v>
      </c>
      <c r="F17" s="16">
        <v>45</v>
      </c>
      <c r="G17" s="16">
        <f t="shared" si="0"/>
        <v>36.585365853658537</v>
      </c>
      <c r="H17" s="111">
        <f t="shared" si="2"/>
        <v>25.609756097560975</v>
      </c>
      <c r="J17" s="152">
        <f t="shared" si="1"/>
        <v>0</v>
      </c>
      <c r="K17" s="5"/>
      <c r="L17" s="75"/>
    </row>
    <row r="18" spans="1:12" ht="14.25" customHeight="1">
      <c r="A18" s="107" t="s">
        <v>51</v>
      </c>
      <c r="B18" s="108" t="s">
        <v>52</v>
      </c>
      <c r="C18" s="141">
        <v>7039333</v>
      </c>
      <c r="D18" s="109" t="s">
        <v>48</v>
      </c>
      <c r="E18" s="109" t="s">
        <v>39</v>
      </c>
      <c r="F18" s="110">
        <v>45</v>
      </c>
      <c r="G18" s="110">
        <f t="shared" si="0"/>
        <v>36.585365853658537</v>
      </c>
      <c r="H18" s="111">
        <f t="shared" si="2"/>
        <v>25.609756097560975</v>
      </c>
      <c r="J18" s="152">
        <f t="shared" si="1"/>
        <v>0</v>
      </c>
      <c r="K18" s="5"/>
      <c r="L18" s="75"/>
    </row>
    <row r="19" spans="1:12" ht="14.25" customHeight="1">
      <c r="A19" s="14" t="s">
        <v>53</v>
      </c>
      <c r="B19" s="112" t="s">
        <v>54</v>
      </c>
      <c r="C19" s="142">
        <v>7042682</v>
      </c>
      <c r="D19" s="15" t="s">
        <v>55</v>
      </c>
      <c r="E19" s="15" t="s">
        <v>56</v>
      </c>
      <c r="F19" s="16">
        <v>25</v>
      </c>
      <c r="G19" s="16">
        <f t="shared" si="0"/>
        <v>20.325203252032519</v>
      </c>
      <c r="H19" s="111">
        <f t="shared" si="2"/>
        <v>14.227642276422763</v>
      </c>
      <c r="J19" s="152">
        <f t="shared" si="1"/>
        <v>0</v>
      </c>
      <c r="K19" s="5"/>
      <c r="L19" s="75"/>
    </row>
    <row r="20" spans="1:12" ht="14.25" customHeight="1">
      <c r="A20" s="107" t="s">
        <v>57</v>
      </c>
      <c r="B20" s="108" t="s">
        <v>58</v>
      </c>
      <c r="C20" s="142">
        <v>7042683</v>
      </c>
      <c r="D20" s="109" t="s">
        <v>55</v>
      </c>
      <c r="E20" s="109" t="s">
        <v>56</v>
      </c>
      <c r="F20" s="110">
        <v>25</v>
      </c>
      <c r="G20" s="110">
        <f t="shared" si="0"/>
        <v>20.325203252032519</v>
      </c>
      <c r="H20" s="111">
        <f t="shared" si="2"/>
        <v>14.227642276422763</v>
      </c>
      <c r="J20" s="152">
        <f t="shared" si="1"/>
        <v>0</v>
      </c>
      <c r="K20" s="5"/>
      <c r="L20" s="75"/>
    </row>
    <row r="21" spans="1:12" ht="14.25" customHeight="1">
      <c r="A21" s="14" t="s">
        <v>59</v>
      </c>
      <c r="B21" s="112" t="s">
        <v>60</v>
      </c>
      <c r="C21" s="141">
        <v>7054623</v>
      </c>
      <c r="D21" s="15" t="s">
        <v>48</v>
      </c>
      <c r="E21" s="15" t="s">
        <v>39</v>
      </c>
      <c r="F21" s="16">
        <v>25</v>
      </c>
      <c r="G21" s="16">
        <f t="shared" si="0"/>
        <v>20.325203252032519</v>
      </c>
      <c r="H21" s="111">
        <f t="shared" si="2"/>
        <v>14.227642276422763</v>
      </c>
      <c r="J21" s="152">
        <f t="shared" si="1"/>
        <v>0</v>
      </c>
      <c r="K21" s="5"/>
      <c r="L21" s="75"/>
    </row>
    <row r="22" spans="1:12" ht="14.25" customHeight="1">
      <c r="A22" s="107" t="s">
        <v>61</v>
      </c>
      <c r="B22" s="108" t="s">
        <v>62</v>
      </c>
      <c r="C22" s="141">
        <v>7054624</v>
      </c>
      <c r="D22" s="109" t="s">
        <v>48</v>
      </c>
      <c r="E22" s="109" t="s">
        <v>39</v>
      </c>
      <c r="F22" s="110">
        <v>27</v>
      </c>
      <c r="G22" s="110">
        <f t="shared" si="0"/>
        <v>21.951219512195124</v>
      </c>
      <c r="H22" s="111">
        <f t="shared" si="2"/>
        <v>15.365853658536587</v>
      </c>
      <c r="J22" s="152">
        <f t="shared" si="1"/>
        <v>0</v>
      </c>
      <c r="K22" s="5"/>
      <c r="L22" s="75"/>
    </row>
    <row r="23" spans="1:12" ht="14.25" customHeight="1">
      <c r="A23" s="14" t="s">
        <v>63</v>
      </c>
      <c r="B23" s="112" t="s">
        <v>64</v>
      </c>
      <c r="C23" s="141">
        <v>7055338</v>
      </c>
      <c r="D23" s="15" t="s">
        <v>48</v>
      </c>
      <c r="E23" s="15" t="s">
        <v>39</v>
      </c>
      <c r="F23" s="16">
        <v>44</v>
      </c>
      <c r="G23" s="16">
        <f t="shared" si="0"/>
        <v>35.772357723577237</v>
      </c>
      <c r="H23" s="111">
        <f t="shared" si="2"/>
        <v>25.040650406504064</v>
      </c>
      <c r="J23" s="152">
        <f t="shared" si="1"/>
        <v>0</v>
      </c>
      <c r="K23" s="5"/>
      <c r="L23" s="75"/>
    </row>
    <row r="24" spans="1:12" ht="14.25" customHeight="1">
      <c r="A24" s="107" t="s">
        <v>65</v>
      </c>
      <c r="B24" s="108" t="s">
        <v>66</v>
      </c>
      <c r="C24" s="141">
        <v>7055339</v>
      </c>
      <c r="D24" s="109" t="s">
        <v>48</v>
      </c>
      <c r="E24" s="109" t="s">
        <v>39</v>
      </c>
      <c r="F24" s="110">
        <v>37</v>
      </c>
      <c r="G24" s="110">
        <f t="shared" si="0"/>
        <v>30.081300813008131</v>
      </c>
      <c r="H24" s="111">
        <f t="shared" si="2"/>
        <v>21.056910569105693</v>
      </c>
      <c r="J24" s="152">
        <f t="shared" si="1"/>
        <v>0</v>
      </c>
      <c r="K24" s="5"/>
      <c r="L24" s="75"/>
    </row>
    <row r="25" spans="1:12" ht="14.25" customHeight="1">
      <c r="A25" s="14" t="s">
        <v>67</v>
      </c>
      <c r="B25" s="112" t="s">
        <v>68</v>
      </c>
      <c r="C25" s="141">
        <v>7055343</v>
      </c>
      <c r="D25" s="15" t="s">
        <v>32</v>
      </c>
      <c r="E25" s="15" t="s">
        <v>33</v>
      </c>
      <c r="F25" s="16">
        <v>14</v>
      </c>
      <c r="G25" s="16">
        <f t="shared" si="0"/>
        <v>11.382113821138212</v>
      </c>
      <c r="H25" s="111">
        <f t="shared" si="2"/>
        <v>7.9674796747967491</v>
      </c>
      <c r="J25" s="152">
        <f t="shared" si="1"/>
        <v>0</v>
      </c>
      <c r="K25" s="5"/>
      <c r="L25" s="75"/>
    </row>
    <row r="26" spans="1:12" ht="14.25" customHeight="1">
      <c r="A26" s="107" t="s">
        <v>69</v>
      </c>
      <c r="B26" s="108" t="s">
        <v>70</v>
      </c>
      <c r="C26" s="141">
        <v>7055344</v>
      </c>
      <c r="D26" s="109" t="s">
        <v>71</v>
      </c>
      <c r="E26" s="109" t="s">
        <v>39</v>
      </c>
      <c r="F26" s="110">
        <v>26</v>
      </c>
      <c r="G26" s="110">
        <f t="shared" si="0"/>
        <v>21.13821138211382</v>
      </c>
      <c r="H26" s="111">
        <f t="shared" si="2"/>
        <v>14.796747967479675</v>
      </c>
      <c r="J26" s="152">
        <f t="shared" si="1"/>
        <v>0</v>
      </c>
      <c r="K26" s="5"/>
      <c r="L26" s="75"/>
    </row>
    <row r="27" spans="1:12" ht="14.25" customHeight="1">
      <c r="A27" s="14" t="s">
        <v>72</v>
      </c>
      <c r="B27" s="112" t="s">
        <v>73</v>
      </c>
      <c r="C27" s="141">
        <v>7056285</v>
      </c>
      <c r="D27" s="15" t="s">
        <v>48</v>
      </c>
      <c r="E27" s="15" t="s">
        <v>39</v>
      </c>
      <c r="F27" s="16">
        <v>25</v>
      </c>
      <c r="G27" s="16">
        <f t="shared" si="0"/>
        <v>20.325203252032519</v>
      </c>
      <c r="H27" s="111">
        <f t="shared" si="2"/>
        <v>14.227642276422763</v>
      </c>
      <c r="J27" s="152">
        <f t="shared" si="1"/>
        <v>0</v>
      </c>
      <c r="K27" s="5"/>
      <c r="L27" s="75"/>
    </row>
    <row r="28" spans="1:12" ht="14.25" customHeight="1">
      <c r="A28" s="113" t="s">
        <v>74</v>
      </c>
      <c r="B28" s="114" t="s">
        <v>75</v>
      </c>
      <c r="C28" s="141">
        <v>7056286</v>
      </c>
      <c r="D28" s="115" t="s">
        <v>55</v>
      </c>
      <c r="E28" s="115" t="s">
        <v>19</v>
      </c>
      <c r="F28" s="116">
        <v>31</v>
      </c>
      <c r="G28" s="110">
        <f t="shared" si="0"/>
        <v>25.203252032520325</v>
      </c>
      <c r="H28" s="111">
        <f t="shared" si="2"/>
        <v>17.642276422764226</v>
      </c>
      <c r="J28" s="152">
        <f t="shared" si="1"/>
        <v>0</v>
      </c>
      <c r="K28" s="4"/>
      <c r="L28" s="75"/>
    </row>
    <row r="29" spans="1:12" ht="14.25" customHeight="1">
      <c r="A29" s="117" t="s">
        <v>76</v>
      </c>
      <c r="B29" s="118" t="s">
        <v>77</v>
      </c>
      <c r="C29" s="141">
        <v>7056287</v>
      </c>
      <c r="D29" s="119" t="s">
        <v>55</v>
      </c>
      <c r="E29" s="119" t="s">
        <v>19</v>
      </c>
      <c r="F29" s="120">
        <v>31</v>
      </c>
      <c r="G29" s="16">
        <f t="shared" si="0"/>
        <v>25.203252032520325</v>
      </c>
      <c r="H29" s="111">
        <f t="shared" si="2"/>
        <v>17.642276422764226</v>
      </c>
      <c r="J29" s="152">
        <f t="shared" si="1"/>
        <v>0</v>
      </c>
      <c r="K29" s="4"/>
      <c r="L29" s="75"/>
    </row>
    <row r="30" spans="1:12" ht="14.25" customHeight="1">
      <c r="A30" s="113" t="s">
        <v>78</v>
      </c>
      <c r="B30" s="114" t="s">
        <v>79</v>
      </c>
      <c r="C30" s="141">
        <v>7057621</v>
      </c>
      <c r="D30" s="115" t="s">
        <v>38</v>
      </c>
      <c r="E30" s="115" t="s">
        <v>19</v>
      </c>
      <c r="F30" s="116">
        <v>41</v>
      </c>
      <c r="G30" s="110">
        <f t="shared" si="0"/>
        <v>33.333333333333336</v>
      </c>
      <c r="H30" s="111">
        <f t="shared" si="2"/>
        <v>23.333333333333336</v>
      </c>
      <c r="J30" s="152">
        <f t="shared" si="1"/>
        <v>0</v>
      </c>
      <c r="K30" s="4"/>
      <c r="L30" s="75"/>
    </row>
    <row r="31" spans="1:12" ht="14.25" customHeight="1">
      <c r="A31" s="117" t="s">
        <v>80</v>
      </c>
      <c r="B31" s="118" t="s">
        <v>81</v>
      </c>
      <c r="C31" s="141">
        <v>7057622</v>
      </c>
      <c r="D31" s="119" t="s">
        <v>48</v>
      </c>
      <c r="E31" s="119" t="s">
        <v>39</v>
      </c>
      <c r="F31" s="120">
        <v>40</v>
      </c>
      <c r="G31" s="16">
        <f t="shared" si="0"/>
        <v>32.520325203252035</v>
      </c>
      <c r="H31" s="111">
        <f t="shared" si="2"/>
        <v>22.764227642276424</v>
      </c>
      <c r="J31" s="152">
        <f t="shared" si="1"/>
        <v>0</v>
      </c>
      <c r="K31" s="4"/>
      <c r="L31" s="75"/>
    </row>
    <row r="32" spans="1:12" ht="14.25" customHeight="1">
      <c r="A32" s="113" t="s">
        <v>82</v>
      </c>
      <c r="B32" s="114" t="s">
        <v>83</v>
      </c>
      <c r="C32" s="141">
        <v>7058557</v>
      </c>
      <c r="D32" s="115" t="s">
        <v>84</v>
      </c>
      <c r="E32" s="115" t="s">
        <v>39</v>
      </c>
      <c r="F32" s="116">
        <v>26</v>
      </c>
      <c r="G32" s="110">
        <f t="shared" si="0"/>
        <v>21.13821138211382</v>
      </c>
      <c r="H32" s="111">
        <f t="shared" si="2"/>
        <v>14.796747967479675</v>
      </c>
      <c r="J32" s="152">
        <f t="shared" si="1"/>
        <v>0</v>
      </c>
      <c r="K32" s="4"/>
      <c r="L32" s="75"/>
    </row>
    <row r="33" spans="1:12" ht="14.25" customHeight="1">
      <c r="A33" s="121" t="s">
        <v>85</v>
      </c>
      <c r="B33" s="122" t="s">
        <v>86</v>
      </c>
      <c r="C33" s="141">
        <v>7067184</v>
      </c>
      <c r="D33" s="119" t="s">
        <v>55</v>
      </c>
      <c r="E33" s="119" t="s">
        <v>19</v>
      </c>
      <c r="F33" s="120">
        <v>39</v>
      </c>
      <c r="G33" s="123">
        <f t="shared" si="0"/>
        <v>31.707317073170731</v>
      </c>
      <c r="H33" s="111">
        <f t="shared" si="2"/>
        <v>22.195121951219512</v>
      </c>
      <c r="J33" s="152">
        <f t="shared" si="1"/>
        <v>0</v>
      </c>
      <c r="K33" s="4"/>
      <c r="L33" s="75"/>
    </row>
    <row r="34" spans="1:12" ht="14.25" customHeight="1">
      <c r="A34" s="121" t="s">
        <v>87</v>
      </c>
      <c r="B34" s="122" t="s">
        <v>88</v>
      </c>
      <c r="C34" s="141">
        <v>7069924</v>
      </c>
      <c r="D34" s="119" t="s">
        <v>89</v>
      </c>
      <c r="E34" s="119" t="s">
        <v>90</v>
      </c>
      <c r="F34" s="120">
        <v>21</v>
      </c>
      <c r="G34" s="123">
        <f t="shared" si="0"/>
        <v>17.073170731707318</v>
      </c>
      <c r="H34" s="111">
        <f t="shared" si="2"/>
        <v>11.951219512195124</v>
      </c>
      <c r="J34" s="152">
        <f t="shared" si="1"/>
        <v>0</v>
      </c>
      <c r="K34" s="4"/>
      <c r="L34" s="75"/>
    </row>
    <row r="35" spans="1:12" ht="14.25" customHeight="1">
      <c r="A35" s="113" t="s">
        <v>91</v>
      </c>
      <c r="B35" s="114" t="s">
        <v>92</v>
      </c>
      <c r="C35" s="141">
        <v>7069923</v>
      </c>
      <c r="D35" s="115" t="s">
        <v>93</v>
      </c>
      <c r="E35" s="115" t="s">
        <v>15</v>
      </c>
      <c r="F35" s="116">
        <v>27</v>
      </c>
      <c r="G35" s="110">
        <f t="shared" si="0"/>
        <v>21.951219512195124</v>
      </c>
      <c r="H35" s="111">
        <f t="shared" si="2"/>
        <v>15.365853658536587</v>
      </c>
      <c r="J35" s="152">
        <f t="shared" si="1"/>
        <v>0</v>
      </c>
      <c r="K35" s="4"/>
      <c r="L35" s="75"/>
    </row>
    <row r="36" spans="1:12" ht="14.25" customHeight="1">
      <c r="A36" s="121" t="s">
        <v>94</v>
      </c>
      <c r="B36" s="122" t="s">
        <v>95</v>
      </c>
      <c r="C36" s="141">
        <v>7069922</v>
      </c>
      <c r="D36" s="119" t="s">
        <v>89</v>
      </c>
      <c r="E36" s="119" t="s">
        <v>39</v>
      </c>
      <c r="F36" s="120">
        <v>17</v>
      </c>
      <c r="G36" s="123">
        <f t="shared" si="0"/>
        <v>13.821138211382115</v>
      </c>
      <c r="H36" s="111">
        <f t="shared" si="2"/>
        <v>9.6747967479674806</v>
      </c>
      <c r="J36" s="152">
        <f t="shared" si="1"/>
        <v>0</v>
      </c>
      <c r="K36" s="4"/>
      <c r="L36" s="75"/>
    </row>
    <row r="37" spans="1:12" ht="14.25" customHeight="1">
      <c r="A37" s="107" t="s">
        <v>96</v>
      </c>
      <c r="B37" s="108" t="s">
        <v>97</v>
      </c>
      <c r="C37" s="141">
        <v>7070753</v>
      </c>
      <c r="D37" s="109" t="s">
        <v>48</v>
      </c>
      <c r="E37" s="109" t="s">
        <v>39</v>
      </c>
      <c r="F37" s="110">
        <v>45</v>
      </c>
      <c r="G37" s="110">
        <f t="shared" ref="G37:G46" si="3">F37/1.23</f>
        <v>36.585365853658537</v>
      </c>
      <c r="H37" s="111">
        <f t="shared" si="2"/>
        <v>25.609756097560975</v>
      </c>
      <c r="J37" s="152">
        <f t="shared" si="1"/>
        <v>0</v>
      </c>
      <c r="K37" s="5"/>
      <c r="L37" s="75"/>
    </row>
    <row r="38" spans="1:12" ht="14.25" customHeight="1">
      <c r="A38" s="121" t="s">
        <v>98</v>
      </c>
      <c r="B38" s="122" t="s">
        <v>99</v>
      </c>
      <c r="C38" s="141">
        <v>7070754</v>
      </c>
      <c r="D38" s="119" t="s">
        <v>32</v>
      </c>
      <c r="E38" s="119" t="s">
        <v>33</v>
      </c>
      <c r="F38" s="120">
        <v>14</v>
      </c>
      <c r="G38" s="123">
        <f t="shared" si="3"/>
        <v>11.382113821138212</v>
      </c>
      <c r="H38" s="111">
        <f t="shared" si="2"/>
        <v>7.9674796747967491</v>
      </c>
      <c r="J38" s="152">
        <f t="shared" si="1"/>
        <v>0</v>
      </c>
      <c r="K38" s="4"/>
      <c r="L38" s="75"/>
    </row>
    <row r="39" spans="1:12" ht="14.25" customHeight="1">
      <c r="A39" s="107" t="s">
        <v>100</v>
      </c>
      <c r="B39" s="108" t="s">
        <v>101</v>
      </c>
      <c r="C39" s="141">
        <v>7073813</v>
      </c>
      <c r="D39" s="109" t="s">
        <v>18</v>
      </c>
      <c r="E39" s="109" t="s">
        <v>102</v>
      </c>
      <c r="F39" s="110">
        <v>34</v>
      </c>
      <c r="G39" s="110">
        <f t="shared" si="3"/>
        <v>27.64227642276423</v>
      </c>
      <c r="H39" s="111">
        <f t="shared" si="2"/>
        <v>19.349593495934961</v>
      </c>
      <c r="J39" s="152">
        <f t="shared" si="1"/>
        <v>0</v>
      </c>
      <c r="K39" s="5"/>
      <c r="L39" s="75"/>
    </row>
    <row r="40" spans="1:12" ht="14.25" customHeight="1">
      <c r="A40" s="121" t="s">
        <v>103</v>
      </c>
      <c r="B40" s="122" t="s">
        <v>104</v>
      </c>
      <c r="C40" s="141">
        <v>7073812</v>
      </c>
      <c r="D40" s="119" t="s">
        <v>18</v>
      </c>
      <c r="E40" s="119" t="s">
        <v>102</v>
      </c>
      <c r="F40" s="120">
        <v>34</v>
      </c>
      <c r="G40" s="123">
        <f t="shared" si="3"/>
        <v>27.64227642276423</v>
      </c>
      <c r="H40" s="111">
        <f t="shared" si="2"/>
        <v>19.349593495934961</v>
      </c>
      <c r="J40" s="152">
        <f t="shared" si="1"/>
        <v>0</v>
      </c>
      <c r="K40" s="4"/>
      <c r="L40" s="75"/>
    </row>
    <row r="41" spans="1:12" ht="14.25" customHeight="1">
      <c r="A41" s="107" t="s">
        <v>105</v>
      </c>
      <c r="B41" s="108" t="s">
        <v>106</v>
      </c>
      <c r="C41" s="141">
        <v>8697701</v>
      </c>
      <c r="D41" s="109" t="s">
        <v>89</v>
      </c>
      <c r="E41" s="109" t="s">
        <v>19</v>
      </c>
      <c r="F41" s="110">
        <v>80</v>
      </c>
      <c r="G41" s="110">
        <f t="shared" si="3"/>
        <v>65.040650406504071</v>
      </c>
      <c r="H41" s="111">
        <v>50</v>
      </c>
      <c r="J41" s="152">
        <f t="shared" si="1"/>
        <v>0</v>
      </c>
      <c r="K41" s="5"/>
      <c r="L41" s="75"/>
    </row>
    <row r="42" spans="1:12" ht="14.25" customHeight="1">
      <c r="A42" s="121" t="s">
        <v>107</v>
      </c>
      <c r="B42" s="122" t="s">
        <v>108</v>
      </c>
      <c r="C42" s="141">
        <v>7081756</v>
      </c>
      <c r="D42" s="119" t="s">
        <v>38</v>
      </c>
      <c r="E42" s="119" t="s">
        <v>39</v>
      </c>
      <c r="F42" s="120">
        <v>28</v>
      </c>
      <c r="G42" s="123">
        <f t="shared" si="3"/>
        <v>22.764227642276424</v>
      </c>
      <c r="H42" s="111">
        <f t="shared" si="2"/>
        <v>15.934959349593498</v>
      </c>
      <c r="J42" s="152">
        <f t="shared" ref="J42:J47" si="4">I42*H42</f>
        <v>0</v>
      </c>
      <c r="K42" s="4"/>
      <c r="L42" s="75"/>
    </row>
    <row r="43" spans="1:12" ht="14.25" customHeight="1">
      <c r="A43" s="121" t="s">
        <v>109</v>
      </c>
      <c r="B43" s="122" t="s">
        <v>110</v>
      </c>
      <c r="C43" s="141">
        <v>7081758</v>
      </c>
      <c r="D43" s="119" t="s">
        <v>14</v>
      </c>
      <c r="E43" s="119" t="s">
        <v>111</v>
      </c>
      <c r="F43" s="120">
        <v>80</v>
      </c>
      <c r="G43" s="123">
        <f t="shared" si="3"/>
        <v>65.040650406504071</v>
      </c>
      <c r="H43" s="111">
        <f t="shared" si="2"/>
        <v>45.528455284552848</v>
      </c>
      <c r="J43" s="152">
        <f t="shared" si="4"/>
        <v>0</v>
      </c>
      <c r="K43" s="4"/>
      <c r="L43" s="75"/>
    </row>
    <row r="44" spans="1:12" ht="14.25" customHeight="1">
      <c r="A44" s="107" t="s">
        <v>112</v>
      </c>
      <c r="B44" s="108" t="s">
        <v>113</v>
      </c>
      <c r="C44" s="141">
        <v>7081762</v>
      </c>
      <c r="D44" s="109" t="s">
        <v>14</v>
      </c>
      <c r="E44" s="109" t="s">
        <v>111</v>
      </c>
      <c r="F44" s="110">
        <v>80</v>
      </c>
      <c r="G44" s="110">
        <f t="shared" si="3"/>
        <v>65.040650406504071</v>
      </c>
      <c r="H44" s="111">
        <f t="shared" si="2"/>
        <v>45.528455284552848</v>
      </c>
      <c r="J44" s="152">
        <f t="shared" si="4"/>
        <v>0</v>
      </c>
      <c r="K44" s="5"/>
      <c r="L44" s="75"/>
    </row>
    <row r="45" spans="1:12" ht="14.25" customHeight="1">
      <c r="A45" s="121" t="s">
        <v>114</v>
      </c>
      <c r="B45" s="122" t="s">
        <v>115</v>
      </c>
      <c r="C45" s="141">
        <v>7081759</v>
      </c>
      <c r="D45" s="119" t="s">
        <v>14</v>
      </c>
      <c r="E45" s="119" t="s">
        <v>111</v>
      </c>
      <c r="F45" s="120">
        <v>80</v>
      </c>
      <c r="G45" s="123">
        <f t="shared" si="3"/>
        <v>65.040650406504071</v>
      </c>
      <c r="H45" s="111">
        <f t="shared" si="2"/>
        <v>45.528455284552848</v>
      </c>
      <c r="J45" s="152">
        <f t="shared" si="4"/>
        <v>0</v>
      </c>
      <c r="K45" s="4"/>
      <c r="L45" s="75"/>
    </row>
    <row r="46" spans="1:12" ht="14.25" customHeight="1">
      <c r="A46" s="107" t="s">
        <v>116</v>
      </c>
      <c r="B46" s="108" t="s">
        <v>117</v>
      </c>
      <c r="C46" s="141">
        <v>7083014</v>
      </c>
      <c r="D46" s="109" t="s">
        <v>48</v>
      </c>
      <c r="E46" s="109" t="s">
        <v>39</v>
      </c>
      <c r="F46" s="110">
        <v>25</v>
      </c>
      <c r="G46" s="110">
        <f t="shared" si="3"/>
        <v>20.325203252032519</v>
      </c>
      <c r="H46" s="111">
        <f t="shared" si="2"/>
        <v>14.227642276422763</v>
      </c>
      <c r="J46" s="152">
        <f t="shared" si="4"/>
        <v>0</v>
      </c>
      <c r="K46" s="5"/>
      <c r="L46" s="75"/>
    </row>
    <row r="47" spans="1:12" ht="14.25" customHeight="1">
      <c r="A47" s="107" t="s">
        <v>118</v>
      </c>
      <c r="B47" s="108" t="s">
        <v>119</v>
      </c>
      <c r="C47" s="141">
        <v>7088962</v>
      </c>
      <c r="D47" s="109" t="s">
        <v>120</v>
      </c>
      <c r="E47" s="109" t="s">
        <v>39</v>
      </c>
      <c r="F47" s="110">
        <v>42</v>
      </c>
      <c r="G47" s="110">
        <f>F47/1.23</f>
        <v>34.146341463414636</v>
      </c>
      <c r="H47" s="111">
        <f>G47-$H$1*G47</f>
        <v>23.902439024390247</v>
      </c>
      <c r="J47" s="152">
        <f t="shared" si="4"/>
        <v>0</v>
      </c>
      <c r="K47" s="143"/>
      <c r="L47" s="75"/>
    </row>
    <row r="48" spans="1:12" s="104" customFormat="1" ht="14.1" customHeight="1">
      <c r="A48" s="144" t="s">
        <v>121</v>
      </c>
      <c r="B48" s="145" t="s">
        <v>122</v>
      </c>
      <c r="C48" s="146">
        <v>9098375</v>
      </c>
      <c r="D48" s="147" t="s">
        <v>123</v>
      </c>
      <c r="E48" s="147" t="s">
        <v>124</v>
      </c>
      <c r="F48" s="148">
        <v>10</v>
      </c>
      <c r="G48" s="148">
        <v>8.1300000000000008</v>
      </c>
      <c r="H48" s="149">
        <f t="shared" ref="H48" si="5">G48-$H$1*G48</f>
        <v>5.6910000000000007</v>
      </c>
      <c r="J48" s="153">
        <f>I48*H48</f>
        <v>0</v>
      </c>
      <c r="K48" s="105"/>
      <c r="L48" s="106"/>
    </row>
    <row r="49" spans="1:10" ht="15.75" customHeight="1">
      <c r="A49" s="124" t="s">
        <v>125</v>
      </c>
      <c r="B49" s="125" t="s">
        <v>126</v>
      </c>
      <c r="C49" s="125"/>
      <c r="D49" s="126" t="s">
        <v>84</v>
      </c>
      <c r="E49" s="126" t="s">
        <v>127</v>
      </c>
      <c r="F49" s="127">
        <v>35</v>
      </c>
      <c r="G49" s="127">
        <f t="shared" ref="G49:G53" si="6">F49/1.23</f>
        <v>28.45528455284553</v>
      </c>
      <c r="H49" s="128">
        <f t="shared" ref="H49:H53" si="7">G49-$H$1*G49</f>
        <v>19.918699186991873</v>
      </c>
      <c r="J49" s="152">
        <f t="shared" ref="J49:J62" si="8">I49*H49</f>
        <v>0</v>
      </c>
    </row>
    <row r="50" spans="1:10" ht="15.75" customHeight="1">
      <c r="A50" s="129" t="s">
        <v>128</v>
      </c>
      <c r="B50" s="130" t="s">
        <v>129</v>
      </c>
      <c r="C50" s="130"/>
      <c r="D50" s="131" t="s">
        <v>18</v>
      </c>
      <c r="E50" s="131" t="s">
        <v>19</v>
      </c>
      <c r="F50" s="132">
        <v>46</v>
      </c>
      <c r="G50" s="132">
        <f t="shared" si="6"/>
        <v>37.398373983739837</v>
      </c>
      <c r="H50" s="133">
        <f t="shared" si="7"/>
        <v>26.178861788617887</v>
      </c>
      <c r="J50" s="152">
        <f t="shared" si="8"/>
        <v>0</v>
      </c>
    </row>
    <row r="51" spans="1:10" ht="15.75" customHeight="1">
      <c r="A51" s="129" t="s">
        <v>130</v>
      </c>
      <c r="B51" s="130" t="s">
        <v>131</v>
      </c>
      <c r="C51" s="130"/>
      <c r="D51" s="131" t="s">
        <v>18</v>
      </c>
      <c r="E51" s="131" t="s">
        <v>19</v>
      </c>
      <c r="F51" s="132">
        <v>50</v>
      </c>
      <c r="G51" s="132">
        <f t="shared" si="6"/>
        <v>40.650406504065039</v>
      </c>
      <c r="H51" s="133">
        <f t="shared" si="7"/>
        <v>28.455284552845526</v>
      </c>
      <c r="J51" s="152">
        <f t="shared" si="8"/>
        <v>0</v>
      </c>
    </row>
    <row r="52" spans="1:10" ht="15.75" customHeight="1">
      <c r="A52" s="129" t="s">
        <v>132</v>
      </c>
      <c r="B52" s="130" t="s">
        <v>133</v>
      </c>
      <c r="C52" s="130"/>
      <c r="D52" s="131" t="s">
        <v>18</v>
      </c>
      <c r="E52" s="131" t="s">
        <v>19</v>
      </c>
      <c r="F52" s="132">
        <v>50</v>
      </c>
      <c r="G52" s="132">
        <f t="shared" si="6"/>
        <v>40.650406504065039</v>
      </c>
      <c r="H52" s="133">
        <f t="shared" si="7"/>
        <v>28.455284552845526</v>
      </c>
      <c r="J52" s="152">
        <f t="shared" si="8"/>
        <v>0</v>
      </c>
    </row>
    <row r="53" spans="1:10" ht="15.75" customHeight="1">
      <c r="A53" s="129" t="s">
        <v>134</v>
      </c>
      <c r="B53" s="130" t="s">
        <v>135</v>
      </c>
      <c r="C53" s="130"/>
      <c r="D53" s="131" t="s">
        <v>18</v>
      </c>
      <c r="E53" s="134" t="s">
        <v>15</v>
      </c>
      <c r="F53" s="132">
        <v>46</v>
      </c>
      <c r="G53" s="132">
        <f t="shared" si="6"/>
        <v>37.398373983739837</v>
      </c>
      <c r="H53" s="133">
        <f t="shared" si="7"/>
        <v>26.178861788617887</v>
      </c>
      <c r="J53" s="152">
        <f t="shared" si="8"/>
        <v>0</v>
      </c>
    </row>
    <row r="54" spans="1:10" ht="15.75" customHeight="1">
      <c r="A54" s="129" t="s">
        <v>136</v>
      </c>
      <c r="B54" s="130" t="s">
        <v>137</v>
      </c>
      <c r="C54" s="130"/>
      <c r="D54" s="131" t="s">
        <v>18</v>
      </c>
      <c r="E54" s="131" t="s">
        <v>15</v>
      </c>
      <c r="F54" s="132">
        <v>47</v>
      </c>
      <c r="G54" s="132">
        <f t="shared" ref="G54:G70" si="9">F54/1.23</f>
        <v>38.211382113821138</v>
      </c>
      <c r="H54" s="133">
        <f t="shared" ref="H54:H70" si="10">G54-$H$1*G54</f>
        <v>26.747967479674799</v>
      </c>
      <c r="J54" s="152">
        <f t="shared" si="8"/>
        <v>0</v>
      </c>
    </row>
    <row r="55" spans="1:10" ht="15.75" customHeight="1">
      <c r="A55" s="129" t="s">
        <v>138</v>
      </c>
      <c r="B55" s="130" t="s">
        <v>139</v>
      </c>
      <c r="C55" s="130"/>
      <c r="D55" s="131" t="s">
        <v>18</v>
      </c>
      <c r="E55" s="131" t="s">
        <v>15</v>
      </c>
      <c r="F55" s="132">
        <v>47</v>
      </c>
      <c r="G55" s="132">
        <f t="shared" si="9"/>
        <v>38.211382113821138</v>
      </c>
      <c r="H55" s="133">
        <f t="shared" si="10"/>
        <v>26.747967479674799</v>
      </c>
      <c r="J55" s="152">
        <f t="shared" si="8"/>
        <v>0</v>
      </c>
    </row>
    <row r="56" spans="1:10" ht="15.75" customHeight="1">
      <c r="A56" s="129" t="s">
        <v>140</v>
      </c>
      <c r="B56" s="130" t="s">
        <v>141</v>
      </c>
      <c r="C56" s="130"/>
      <c r="D56" s="131" t="s">
        <v>14</v>
      </c>
      <c r="E56" s="131" t="s">
        <v>15</v>
      </c>
      <c r="F56" s="132">
        <v>46</v>
      </c>
      <c r="G56" s="132">
        <f t="shared" si="9"/>
        <v>37.398373983739837</v>
      </c>
      <c r="H56" s="133">
        <f t="shared" si="10"/>
        <v>26.178861788617887</v>
      </c>
      <c r="J56" s="152">
        <f t="shared" si="8"/>
        <v>0</v>
      </c>
    </row>
    <row r="57" spans="1:10" ht="15.75" customHeight="1">
      <c r="A57" s="129" t="s">
        <v>142</v>
      </c>
      <c r="B57" s="130" t="s">
        <v>143</v>
      </c>
      <c r="C57" s="130"/>
      <c r="D57" s="131" t="s">
        <v>144</v>
      </c>
      <c r="E57" s="131" t="s">
        <v>127</v>
      </c>
      <c r="F57" s="132">
        <v>40</v>
      </c>
      <c r="G57" s="132">
        <f t="shared" si="9"/>
        <v>32.520325203252035</v>
      </c>
      <c r="H57" s="133">
        <f t="shared" si="10"/>
        <v>22.764227642276424</v>
      </c>
      <c r="J57" s="152">
        <f t="shared" si="8"/>
        <v>0</v>
      </c>
    </row>
    <row r="58" spans="1:10" ht="15.75" customHeight="1">
      <c r="A58" s="129" t="s">
        <v>145</v>
      </c>
      <c r="B58" s="130" t="s">
        <v>146</v>
      </c>
      <c r="C58" s="130"/>
      <c r="D58" s="131" t="s">
        <v>144</v>
      </c>
      <c r="E58" s="131" t="s">
        <v>127</v>
      </c>
      <c r="F58" s="132">
        <v>40</v>
      </c>
      <c r="G58" s="132">
        <f t="shared" si="9"/>
        <v>32.520325203252035</v>
      </c>
      <c r="H58" s="133">
        <f t="shared" si="10"/>
        <v>22.764227642276424</v>
      </c>
      <c r="J58" s="152">
        <f t="shared" si="8"/>
        <v>0</v>
      </c>
    </row>
    <row r="59" spans="1:10" ht="15.75" customHeight="1">
      <c r="A59" s="129" t="s">
        <v>147</v>
      </c>
      <c r="B59" s="130" t="s">
        <v>148</v>
      </c>
      <c r="C59" s="130"/>
      <c r="D59" s="131" t="s">
        <v>144</v>
      </c>
      <c r="E59" s="131" t="s">
        <v>127</v>
      </c>
      <c r="F59" s="132">
        <v>42</v>
      </c>
      <c r="G59" s="132">
        <f t="shared" si="9"/>
        <v>34.146341463414636</v>
      </c>
      <c r="H59" s="133">
        <f t="shared" si="10"/>
        <v>23.902439024390247</v>
      </c>
      <c r="J59" s="152">
        <f t="shared" si="8"/>
        <v>0</v>
      </c>
    </row>
    <row r="60" spans="1:10" ht="15.75" customHeight="1">
      <c r="A60" s="129" t="s">
        <v>149</v>
      </c>
      <c r="B60" s="130" t="s">
        <v>150</v>
      </c>
      <c r="C60" s="130"/>
      <c r="D60" s="131" t="s">
        <v>144</v>
      </c>
      <c r="E60" s="131" t="s">
        <v>127</v>
      </c>
      <c r="F60" s="132">
        <v>38</v>
      </c>
      <c r="G60" s="132">
        <f t="shared" si="9"/>
        <v>30.894308943089431</v>
      </c>
      <c r="H60" s="133">
        <f t="shared" si="10"/>
        <v>21.626016260162601</v>
      </c>
      <c r="J60" s="152">
        <f t="shared" si="8"/>
        <v>0</v>
      </c>
    </row>
    <row r="61" spans="1:10" ht="15.75" customHeight="1">
      <c r="A61" s="129" t="s">
        <v>151</v>
      </c>
      <c r="B61" s="130" t="s">
        <v>152</v>
      </c>
      <c r="C61" s="130"/>
      <c r="D61" s="131" t="s">
        <v>144</v>
      </c>
      <c r="E61" s="131" t="s">
        <v>127</v>
      </c>
      <c r="F61" s="132">
        <v>29</v>
      </c>
      <c r="G61" s="132">
        <f t="shared" si="9"/>
        <v>23.577235772357724</v>
      </c>
      <c r="H61" s="133">
        <f t="shared" si="10"/>
        <v>16.504065040650406</v>
      </c>
      <c r="J61" s="152">
        <f t="shared" si="8"/>
        <v>0</v>
      </c>
    </row>
    <row r="62" spans="1:10" ht="15.75" customHeight="1">
      <c r="A62" s="129" t="s">
        <v>153</v>
      </c>
      <c r="B62" s="130" t="s">
        <v>154</v>
      </c>
      <c r="C62" s="130"/>
      <c r="D62" s="131" t="s">
        <v>48</v>
      </c>
      <c r="E62" s="131" t="s">
        <v>39</v>
      </c>
      <c r="F62" s="132">
        <v>44</v>
      </c>
      <c r="G62" s="132">
        <f t="shared" si="9"/>
        <v>35.772357723577237</v>
      </c>
      <c r="H62" s="133">
        <f t="shared" si="10"/>
        <v>25.040650406504064</v>
      </c>
      <c r="J62" s="152">
        <f t="shared" si="8"/>
        <v>0</v>
      </c>
    </row>
    <row r="63" spans="1:10" ht="15.75" customHeight="1">
      <c r="A63" s="129" t="s">
        <v>155</v>
      </c>
      <c r="B63" s="130" t="s">
        <v>156</v>
      </c>
      <c r="C63" s="130"/>
      <c r="D63" s="131" t="s">
        <v>48</v>
      </c>
      <c r="E63" s="131" t="s">
        <v>39</v>
      </c>
      <c r="F63" s="132">
        <v>37</v>
      </c>
      <c r="G63" s="132">
        <f t="shared" si="9"/>
        <v>30.081300813008131</v>
      </c>
      <c r="H63" s="133">
        <f t="shared" si="10"/>
        <v>21.056910569105693</v>
      </c>
      <c r="J63" s="152">
        <f t="shared" ref="J63:J67" si="11">I63*H63</f>
        <v>0</v>
      </c>
    </row>
    <row r="64" spans="1:10" ht="15.75" customHeight="1">
      <c r="A64" s="129" t="s">
        <v>157</v>
      </c>
      <c r="B64" s="130" t="s">
        <v>158</v>
      </c>
      <c r="C64" s="130"/>
      <c r="D64" s="131" t="s">
        <v>38</v>
      </c>
      <c r="E64" s="131" t="s">
        <v>19</v>
      </c>
      <c r="F64" s="132">
        <v>41</v>
      </c>
      <c r="G64" s="132">
        <f t="shared" si="9"/>
        <v>33.333333333333336</v>
      </c>
      <c r="H64" s="133">
        <f t="shared" si="10"/>
        <v>23.333333333333336</v>
      </c>
      <c r="J64" s="152">
        <f t="shared" si="11"/>
        <v>0</v>
      </c>
    </row>
    <row r="65" spans="1:10" ht="13.5" customHeight="1">
      <c r="A65" s="129" t="s">
        <v>159</v>
      </c>
      <c r="B65" s="130" t="s">
        <v>160</v>
      </c>
      <c r="C65" s="130"/>
      <c r="D65" s="131" t="s">
        <v>55</v>
      </c>
      <c r="E65" s="131" t="s">
        <v>19</v>
      </c>
      <c r="F65" s="132">
        <v>39</v>
      </c>
      <c r="G65" s="132">
        <f t="shared" si="9"/>
        <v>31.707317073170731</v>
      </c>
      <c r="H65" s="133">
        <f t="shared" si="10"/>
        <v>22.195121951219512</v>
      </c>
      <c r="J65" s="152">
        <f t="shared" si="11"/>
        <v>0</v>
      </c>
    </row>
    <row r="66" spans="1:10" ht="13.5" customHeight="1">
      <c r="A66" s="129" t="s">
        <v>161</v>
      </c>
      <c r="B66" s="130" t="s">
        <v>162</v>
      </c>
      <c r="C66" s="130"/>
      <c r="D66" s="131" t="s">
        <v>93</v>
      </c>
      <c r="E66" s="131" t="s">
        <v>15</v>
      </c>
      <c r="F66" s="132">
        <v>27</v>
      </c>
      <c r="G66" s="132">
        <f t="shared" si="9"/>
        <v>21.951219512195124</v>
      </c>
      <c r="H66" s="133">
        <f t="shared" si="10"/>
        <v>15.365853658536587</v>
      </c>
      <c r="J66" s="152">
        <f t="shared" si="11"/>
        <v>0</v>
      </c>
    </row>
    <row r="67" spans="1:10" ht="13.5" customHeight="1">
      <c r="A67" s="129" t="s">
        <v>163</v>
      </c>
      <c r="B67" s="130" t="s">
        <v>164</v>
      </c>
      <c r="C67" s="130"/>
      <c r="D67" s="131" t="s">
        <v>38</v>
      </c>
      <c r="E67" s="131" t="s">
        <v>39</v>
      </c>
      <c r="F67" s="132">
        <v>28</v>
      </c>
      <c r="G67" s="132">
        <f t="shared" si="9"/>
        <v>22.764227642276424</v>
      </c>
      <c r="H67" s="133">
        <f t="shared" si="10"/>
        <v>15.934959349593498</v>
      </c>
      <c r="J67" s="152">
        <f t="shared" si="11"/>
        <v>0</v>
      </c>
    </row>
    <row r="68" spans="1:10" ht="13.5" customHeight="1">
      <c r="A68" s="129" t="s">
        <v>165</v>
      </c>
      <c r="B68" s="130" t="s">
        <v>166</v>
      </c>
      <c r="C68" s="130"/>
      <c r="D68" s="131" t="s">
        <v>14</v>
      </c>
      <c r="E68" s="131" t="s">
        <v>167</v>
      </c>
      <c r="F68" s="132">
        <v>80</v>
      </c>
      <c r="G68" s="132">
        <f t="shared" si="9"/>
        <v>65.040650406504071</v>
      </c>
      <c r="H68" s="133">
        <f t="shared" si="10"/>
        <v>45.528455284552848</v>
      </c>
      <c r="J68" s="152">
        <f t="shared" ref="J68:J69" si="12">I68*H68</f>
        <v>0</v>
      </c>
    </row>
    <row r="69" spans="1:10" ht="13.5" customHeight="1">
      <c r="A69" s="129" t="s">
        <v>168</v>
      </c>
      <c r="B69" s="130" t="s">
        <v>169</v>
      </c>
      <c r="C69" s="130"/>
      <c r="D69" s="131" t="s">
        <v>84</v>
      </c>
      <c r="E69" s="131" t="s">
        <v>127</v>
      </c>
      <c r="F69" s="132">
        <v>35</v>
      </c>
      <c r="G69" s="132">
        <f t="shared" si="9"/>
        <v>28.45528455284553</v>
      </c>
      <c r="H69" s="133">
        <f t="shared" si="10"/>
        <v>19.918699186991873</v>
      </c>
      <c r="J69" s="152">
        <f t="shared" si="12"/>
        <v>0</v>
      </c>
    </row>
    <row r="70" spans="1:10" s="104" customFormat="1" ht="13.5" customHeight="1">
      <c r="A70" s="135" t="s">
        <v>170</v>
      </c>
      <c r="B70" s="136" t="s">
        <v>171</v>
      </c>
      <c r="C70" s="136"/>
      <c r="D70" s="137" t="s">
        <v>120</v>
      </c>
      <c r="E70" s="137" t="s">
        <v>39</v>
      </c>
      <c r="F70" s="138">
        <v>42</v>
      </c>
      <c r="G70" s="156">
        <f t="shared" si="9"/>
        <v>34.146341463414636</v>
      </c>
      <c r="H70" s="157">
        <f t="shared" si="10"/>
        <v>23.902439024390247</v>
      </c>
      <c r="J70" s="153">
        <f t="shared" ref="J70" si="13">I70*H70</f>
        <v>0</v>
      </c>
    </row>
    <row r="71" spans="1:10" ht="13.5" customHeight="1">
      <c r="A71"/>
      <c r="B71"/>
      <c r="C71"/>
      <c r="D71"/>
      <c r="E71"/>
      <c r="F71"/>
      <c r="G71"/>
      <c r="H71"/>
      <c r="J71" s="152"/>
    </row>
    <row r="72" spans="1:10" ht="13.5" customHeight="1">
      <c r="A72" s="240" t="s">
        <v>172</v>
      </c>
      <c r="B72" s="241"/>
      <c r="C72" s="241"/>
      <c r="D72" s="241"/>
      <c r="E72" s="241"/>
      <c r="F72" s="241"/>
      <c r="G72" s="241"/>
      <c r="H72" s="242"/>
      <c r="J72" s="154"/>
    </row>
    <row r="73" spans="1:10" ht="13.5" customHeight="1">
      <c r="A73" s="243" t="s">
        <v>173</v>
      </c>
      <c r="B73" s="244"/>
      <c r="C73" s="244"/>
      <c r="D73" s="244"/>
      <c r="E73" s="244"/>
      <c r="F73" s="244"/>
      <c r="G73" s="244"/>
      <c r="H73" s="245"/>
      <c r="J73" s="155">
        <f>SUM(J3:J70)</f>
        <v>0</v>
      </c>
    </row>
    <row r="74" spans="1:10" ht="13.5" customHeight="1">
      <c r="A74" s="243" t="s">
        <v>174</v>
      </c>
      <c r="B74" s="244"/>
      <c r="C74" s="244"/>
      <c r="D74" s="244"/>
      <c r="E74" s="244"/>
      <c r="F74" s="244"/>
      <c r="G74" s="244"/>
      <c r="H74" s="245"/>
      <c r="J74" s="152"/>
    </row>
    <row r="75" spans="1:10" ht="13.5" customHeight="1">
      <c r="A75" s="243" t="s">
        <v>175</v>
      </c>
      <c r="B75" s="244"/>
      <c r="C75" s="244"/>
      <c r="D75" s="244"/>
      <c r="E75" s="244"/>
      <c r="F75" s="244"/>
      <c r="G75" s="244"/>
      <c r="H75" s="245"/>
      <c r="I75"/>
    </row>
    <row r="76" spans="1:10" ht="15.75" customHeight="1">
      <c r="A76" s="236"/>
      <c r="B76" s="237"/>
      <c r="C76" s="237"/>
      <c r="D76" s="237"/>
      <c r="E76" s="237"/>
      <c r="F76" s="237"/>
      <c r="G76" s="237"/>
      <c r="H76" s="238"/>
      <c r="J76" s="152"/>
    </row>
    <row r="77" spans="1:10" ht="15.75" customHeight="1">
      <c r="A77"/>
      <c r="B77"/>
      <c r="C77"/>
      <c r="D77"/>
      <c r="E77"/>
      <c r="F77"/>
      <c r="G77"/>
      <c r="H77"/>
      <c r="J77" s="152"/>
    </row>
    <row r="78" spans="1:10" ht="15.75" customHeight="1">
      <c r="A78"/>
      <c r="B78"/>
      <c r="C78"/>
      <c r="D78"/>
      <c r="E78"/>
      <c r="F78"/>
      <c r="G78"/>
      <c r="H78"/>
      <c r="I78" s="150" t="s">
        <v>176</v>
      </c>
      <c r="J78" s="151">
        <f>J73+'SYLVECO DLA DZIECI'!J26+BIOLAVEN!J29+VIANEK!J115+ALOESOVE!J15+DUETUS!J15+ROSADIA!J16+ZIELKO!K17+OLEIQ!K27+FEEDSKIN!J18</f>
        <v>0</v>
      </c>
    </row>
    <row r="79" spans="1:10" ht="15.75" customHeight="1">
      <c r="A79"/>
      <c r="B79"/>
      <c r="C79"/>
      <c r="D79"/>
      <c r="E79"/>
      <c r="F79"/>
      <c r="G79"/>
      <c r="H79"/>
      <c r="I79" s="6"/>
    </row>
    <row r="80" spans="1:10" ht="15.75" customHeight="1">
      <c r="A80"/>
      <c r="B80"/>
      <c r="C80"/>
      <c r="D80"/>
      <c r="E80"/>
      <c r="F80"/>
      <c r="G80"/>
      <c r="H80"/>
    </row>
    <row r="81" spans="1:8" ht="15.75" customHeight="1">
      <c r="A81"/>
      <c r="B81"/>
      <c r="C81"/>
      <c r="D81"/>
      <c r="E81"/>
      <c r="F81"/>
      <c r="G81"/>
      <c r="H81"/>
    </row>
  </sheetData>
  <sheetProtection selectLockedCells="1" selectUnlockedCells="1"/>
  <mergeCells count="6">
    <mergeCell ref="A76:H76"/>
    <mergeCell ref="A1:F1"/>
    <mergeCell ref="A72:H72"/>
    <mergeCell ref="A73:H73"/>
    <mergeCell ref="A74:H74"/>
    <mergeCell ref="A75:H75"/>
  </mergeCells>
  <phoneticPr fontId="14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abSelected="1" workbookViewId="0">
      <selection activeCell="Q8" sqref="Q8"/>
    </sheetView>
  </sheetViews>
  <sheetFormatPr defaultRowHeight="12.75" customHeight="1"/>
  <cols>
    <col min="1" max="1" width="53.85546875" customWidth="1"/>
    <col min="2" max="2" width="16.28515625" customWidth="1"/>
    <col min="3" max="3" width="12.140625" customWidth="1"/>
    <col min="5" max="5" width="16.140625" customWidth="1"/>
    <col min="6" max="6" width="14.5703125" customWidth="1"/>
    <col min="7" max="7" width="13.85546875" customWidth="1"/>
    <col min="8" max="8" width="12.140625" customWidth="1"/>
    <col min="10" max="10" width="11.140625" style="158" customWidth="1"/>
  </cols>
  <sheetData>
    <row r="1" spans="1:10" ht="16.5">
      <c r="A1" s="246" t="s">
        <v>0</v>
      </c>
      <c r="B1" s="247"/>
      <c r="C1" s="247"/>
      <c r="D1" s="247"/>
      <c r="E1" s="247"/>
      <c r="F1" s="247"/>
      <c r="G1" s="2" t="s">
        <v>1</v>
      </c>
      <c r="H1" s="47">
        <v>0.3</v>
      </c>
      <c r="I1" s="1"/>
      <c r="J1" s="7"/>
    </row>
    <row r="2" spans="1:10" ht="35.25">
      <c r="A2" s="12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3" t="s">
        <v>8</v>
      </c>
      <c r="H2" s="12" t="s">
        <v>9</v>
      </c>
      <c r="I2" s="3" t="s">
        <v>10</v>
      </c>
      <c r="J2" s="3" t="s">
        <v>11</v>
      </c>
    </row>
    <row r="3" spans="1:10" ht="16.5">
      <c r="A3" s="48" t="s">
        <v>647</v>
      </c>
      <c r="B3" s="49" t="s">
        <v>648</v>
      </c>
      <c r="C3" s="50">
        <v>7086923</v>
      </c>
      <c r="D3" s="50" t="s">
        <v>89</v>
      </c>
      <c r="E3" s="50" t="s">
        <v>179</v>
      </c>
      <c r="F3" s="51">
        <v>49</v>
      </c>
      <c r="G3" s="51">
        <f>F3/1.23</f>
        <v>39.837398373983739</v>
      </c>
      <c r="H3" s="52">
        <f>G3-$H$1*G3</f>
        <v>27.886178861788615</v>
      </c>
      <c r="I3" s="1"/>
      <c r="J3" s="152">
        <f>I3*H3</f>
        <v>0</v>
      </c>
    </row>
    <row r="4" spans="1:10" ht="16.5">
      <c r="A4" s="53" t="s">
        <v>649</v>
      </c>
      <c r="B4" s="54" t="s">
        <v>650</v>
      </c>
      <c r="C4" s="50">
        <v>7086924</v>
      </c>
      <c r="D4" s="55" t="s">
        <v>89</v>
      </c>
      <c r="E4" s="50" t="s">
        <v>179</v>
      </c>
      <c r="F4" s="56">
        <v>49</v>
      </c>
      <c r="G4" s="56">
        <f>F4/1.23</f>
        <v>39.837398373983739</v>
      </c>
      <c r="H4" s="52">
        <f>G4-$H$1*G4</f>
        <v>27.886178861788615</v>
      </c>
      <c r="I4" s="1"/>
      <c r="J4" s="152">
        <f>I4*H4</f>
        <v>0</v>
      </c>
    </row>
    <row r="5" spans="1:10" ht="16.5">
      <c r="A5" s="53" t="s">
        <v>651</v>
      </c>
      <c r="B5" s="54" t="s">
        <v>652</v>
      </c>
      <c r="C5" s="50">
        <v>7086925</v>
      </c>
      <c r="D5" s="55" t="s">
        <v>89</v>
      </c>
      <c r="E5" s="50" t="s">
        <v>179</v>
      </c>
      <c r="F5" s="56">
        <v>49</v>
      </c>
      <c r="G5" s="56">
        <f t="shared" ref="G5:G10" si="0">F5/1.23</f>
        <v>39.837398373983739</v>
      </c>
      <c r="H5" s="52">
        <f t="shared" ref="H5:H10" si="1">G5-$H$1*G5</f>
        <v>27.886178861788615</v>
      </c>
      <c r="J5" s="152">
        <f t="shared" ref="J5:J13" si="2">I5*H5</f>
        <v>0</v>
      </c>
    </row>
    <row r="6" spans="1:10" ht="16.5">
      <c r="A6" s="53" t="s">
        <v>653</v>
      </c>
      <c r="B6" s="54" t="s">
        <v>654</v>
      </c>
      <c r="C6" s="50">
        <v>7086926</v>
      </c>
      <c r="D6" s="55" t="s">
        <v>14</v>
      </c>
      <c r="E6" s="55" t="s">
        <v>655</v>
      </c>
      <c r="F6" s="56">
        <v>79</v>
      </c>
      <c r="G6" s="56">
        <f t="shared" si="0"/>
        <v>64.22764227642277</v>
      </c>
      <c r="H6" s="52">
        <f t="shared" si="1"/>
        <v>44.959349593495944</v>
      </c>
      <c r="I6" s="1"/>
      <c r="J6" s="152">
        <f t="shared" si="2"/>
        <v>0</v>
      </c>
    </row>
    <row r="7" spans="1:10" ht="16.5">
      <c r="A7" s="53" t="s">
        <v>656</v>
      </c>
      <c r="B7" s="54" t="s">
        <v>657</v>
      </c>
      <c r="C7" s="50">
        <v>7086927</v>
      </c>
      <c r="D7" s="55" t="s">
        <v>14</v>
      </c>
      <c r="E7" s="55" t="s">
        <v>655</v>
      </c>
      <c r="F7" s="56">
        <v>49</v>
      </c>
      <c r="G7" s="56">
        <f t="shared" si="0"/>
        <v>39.837398373983739</v>
      </c>
      <c r="H7" s="52">
        <f t="shared" si="1"/>
        <v>27.886178861788615</v>
      </c>
      <c r="I7" s="1"/>
      <c r="J7" s="152">
        <f t="shared" si="2"/>
        <v>0</v>
      </c>
    </row>
    <row r="8" spans="1:10" ht="16.5">
      <c r="A8" s="53" t="s">
        <v>658</v>
      </c>
      <c r="B8" s="54" t="s">
        <v>659</v>
      </c>
      <c r="C8" s="50">
        <v>7087013</v>
      </c>
      <c r="D8" s="55" t="s">
        <v>14</v>
      </c>
      <c r="E8" s="55" t="s">
        <v>655</v>
      </c>
      <c r="F8" s="56">
        <v>49</v>
      </c>
      <c r="G8" s="56">
        <f t="shared" si="0"/>
        <v>39.837398373983739</v>
      </c>
      <c r="H8" s="52">
        <f t="shared" si="1"/>
        <v>27.886178861788615</v>
      </c>
      <c r="I8" s="1"/>
      <c r="J8" s="152">
        <f t="shared" si="2"/>
        <v>0</v>
      </c>
    </row>
    <row r="9" spans="1:10" ht="16.5">
      <c r="A9" s="53" t="s">
        <v>660</v>
      </c>
      <c r="B9" s="54" t="s">
        <v>661</v>
      </c>
      <c r="C9" s="50">
        <v>7086865</v>
      </c>
      <c r="D9" s="55" t="s">
        <v>14</v>
      </c>
      <c r="E9" s="55" t="s">
        <v>655</v>
      </c>
      <c r="F9" s="56">
        <v>59</v>
      </c>
      <c r="G9" s="56">
        <f t="shared" si="0"/>
        <v>47.967479674796749</v>
      </c>
      <c r="H9" s="52">
        <f t="shared" si="1"/>
        <v>33.577235772357724</v>
      </c>
      <c r="I9" s="1"/>
      <c r="J9" s="152">
        <f t="shared" si="2"/>
        <v>0</v>
      </c>
    </row>
    <row r="10" spans="1:10" ht="16.5">
      <c r="A10" s="53" t="s">
        <v>662</v>
      </c>
      <c r="B10" s="54" t="s">
        <v>663</v>
      </c>
      <c r="C10" s="59">
        <v>7086922</v>
      </c>
      <c r="D10" s="55" t="s">
        <v>14</v>
      </c>
      <c r="E10" s="55" t="s">
        <v>655</v>
      </c>
      <c r="F10" s="56">
        <v>79</v>
      </c>
      <c r="G10" s="56">
        <f t="shared" si="0"/>
        <v>64.22764227642277</v>
      </c>
      <c r="H10" s="52">
        <f t="shared" si="1"/>
        <v>44.959349593495944</v>
      </c>
      <c r="I10" s="1"/>
      <c r="J10" s="152">
        <f t="shared" si="2"/>
        <v>0</v>
      </c>
    </row>
    <row r="11" spans="1:10" ht="16.5">
      <c r="A11" s="53" t="s">
        <v>664</v>
      </c>
      <c r="B11" s="54" t="s">
        <v>665</v>
      </c>
      <c r="C11" s="59">
        <v>7086928</v>
      </c>
      <c r="D11" s="55" t="s">
        <v>14</v>
      </c>
      <c r="E11" s="55" t="s">
        <v>655</v>
      </c>
      <c r="F11" s="56">
        <v>59</v>
      </c>
      <c r="G11" s="56">
        <f>F11/1.23</f>
        <v>47.967479674796749</v>
      </c>
      <c r="H11" s="52">
        <f>G11-$H$1*G11</f>
        <v>33.577235772357724</v>
      </c>
      <c r="I11" s="1"/>
      <c r="J11" s="152">
        <f t="shared" si="2"/>
        <v>0</v>
      </c>
    </row>
    <row r="12" spans="1:10" ht="16.5">
      <c r="A12" s="53" t="s">
        <v>666</v>
      </c>
      <c r="B12" s="54" t="s">
        <v>667</v>
      </c>
      <c r="C12" s="50">
        <v>7087014</v>
      </c>
      <c r="D12" s="55" t="s">
        <v>144</v>
      </c>
      <c r="E12" s="50" t="s">
        <v>668</v>
      </c>
      <c r="F12" s="56">
        <v>35</v>
      </c>
      <c r="G12" s="56">
        <f>F12/1.23</f>
        <v>28.45528455284553</v>
      </c>
      <c r="H12" s="52">
        <f>G12-$H$1*G12</f>
        <v>19.918699186991873</v>
      </c>
      <c r="J12" s="152">
        <f t="shared" si="2"/>
        <v>0</v>
      </c>
    </row>
    <row r="13" spans="1:10" ht="16.5">
      <c r="A13" s="53" t="s">
        <v>669</v>
      </c>
      <c r="B13" s="54" t="s">
        <v>670</v>
      </c>
      <c r="C13" s="50">
        <v>7087009</v>
      </c>
      <c r="D13" s="55" t="s">
        <v>144</v>
      </c>
      <c r="E13" s="55" t="s">
        <v>179</v>
      </c>
      <c r="F13" s="56">
        <v>35</v>
      </c>
      <c r="G13" s="56">
        <f>F13/1.23</f>
        <v>28.45528455284553</v>
      </c>
      <c r="H13" s="52">
        <f>G13-$H$1*G13</f>
        <v>19.918699186991873</v>
      </c>
      <c r="J13" s="152">
        <f t="shared" si="2"/>
        <v>0</v>
      </c>
    </row>
    <row r="14" spans="1:10" ht="16.5">
      <c r="A14" s="53" t="s">
        <v>671</v>
      </c>
      <c r="B14" s="54" t="s">
        <v>672</v>
      </c>
      <c r="C14" s="50">
        <v>7087012</v>
      </c>
      <c r="D14" s="55" t="s">
        <v>18</v>
      </c>
      <c r="E14" s="55" t="s">
        <v>276</v>
      </c>
      <c r="F14" s="56">
        <v>49</v>
      </c>
      <c r="G14" s="56">
        <f>F14/1.23</f>
        <v>39.837398373983739</v>
      </c>
      <c r="H14" s="52">
        <f>G14-$H$1*G14</f>
        <v>27.886178861788615</v>
      </c>
      <c r="J14" s="152">
        <f>I14*H14</f>
        <v>0</v>
      </c>
    </row>
    <row r="15" spans="1:10" ht="15">
      <c r="A15" s="244"/>
      <c r="B15" s="269"/>
      <c r="C15" s="269"/>
      <c r="D15" s="269"/>
      <c r="E15" s="269"/>
      <c r="F15" s="269"/>
      <c r="G15" s="269"/>
      <c r="H15" s="269"/>
      <c r="I15" s="269"/>
    </row>
    <row r="16" spans="1:10" ht="15" customHeight="1">
      <c r="A16" s="240" t="s">
        <v>172</v>
      </c>
      <c r="B16" s="241"/>
      <c r="C16" s="241"/>
      <c r="D16" s="241"/>
      <c r="E16" s="241"/>
      <c r="F16" s="241"/>
      <c r="G16" s="241"/>
      <c r="H16" s="242"/>
      <c r="I16" s="168"/>
    </row>
    <row r="17" spans="1:10" ht="15" customHeight="1">
      <c r="A17" s="243" t="s">
        <v>173</v>
      </c>
      <c r="B17" s="244"/>
      <c r="C17" s="244"/>
      <c r="D17" s="244"/>
      <c r="E17" s="244"/>
      <c r="F17" s="244"/>
      <c r="G17" s="244"/>
      <c r="H17" s="245"/>
      <c r="I17" s="42"/>
    </row>
    <row r="18" spans="1:10" ht="15">
      <c r="A18" s="243" t="s">
        <v>174</v>
      </c>
      <c r="B18" s="244"/>
      <c r="C18" s="244"/>
      <c r="D18" s="244"/>
      <c r="E18" s="244"/>
      <c r="F18" s="244"/>
      <c r="G18" s="244"/>
      <c r="H18" s="245"/>
      <c r="I18" s="168"/>
      <c r="J18" s="229">
        <f>SUM(J3:J14)</f>
        <v>0</v>
      </c>
    </row>
    <row r="19" spans="1:10" ht="12.75" customHeight="1">
      <c r="A19" s="243" t="s">
        <v>175</v>
      </c>
      <c r="B19" s="244"/>
      <c r="C19" s="244"/>
      <c r="D19" s="244"/>
      <c r="E19" s="244"/>
      <c r="F19" s="244"/>
      <c r="G19" s="244"/>
      <c r="H19" s="245"/>
    </row>
    <row r="20" spans="1:10" ht="12.75" customHeight="1">
      <c r="A20" s="236"/>
      <c r="B20" s="237"/>
      <c r="C20" s="237"/>
      <c r="D20" s="237"/>
      <c r="E20" s="237"/>
      <c r="F20" s="237"/>
      <c r="G20" s="237"/>
      <c r="H20" s="238"/>
    </row>
  </sheetData>
  <mergeCells count="7">
    <mergeCell ref="A16:H16"/>
    <mergeCell ref="A18:H18"/>
    <mergeCell ref="A19:H19"/>
    <mergeCell ref="A20:H20"/>
    <mergeCell ref="A1:F1"/>
    <mergeCell ref="A15:I15"/>
    <mergeCell ref="A17:H17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workbookViewId="0">
      <selection activeCell="P14" sqref="P14"/>
    </sheetView>
  </sheetViews>
  <sheetFormatPr defaultColWidth="15.140625" defaultRowHeight="15.75" customHeight="1"/>
  <cols>
    <col min="1" max="1" width="51.42578125" style="1" customWidth="1"/>
    <col min="2" max="2" width="14" style="1" customWidth="1"/>
    <col min="3" max="3" width="9.7109375" style="1" customWidth="1"/>
    <col min="4" max="4" width="12.140625" style="1" customWidth="1"/>
    <col min="5" max="5" width="24.5703125" style="1" customWidth="1"/>
    <col min="6" max="6" width="10.42578125" style="1" customWidth="1"/>
    <col min="7" max="7" width="9.85546875" style="1" customWidth="1"/>
    <col min="8" max="8" width="11.42578125" style="1" customWidth="1"/>
    <col min="9" max="9" width="15.140625" style="1"/>
    <col min="10" max="10" width="15.140625" style="7"/>
    <col min="11" max="16384" width="15.140625" style="1"/>
  </cols>
  <sheetData>
    <row r="1" spans="1:10" ht="15" customHeight="1">
      <c r="A1" s="246" t="s">
        <v>0</v>
      </c>
      <c r="B1" s="247"/>
      <c r="C1" s="247"/>
      <c r="D1" s="247"/>
      <c r="E1" s="247"/>
      <c r="F1" s="247"/>
      <c r="G1" s="2" t="s">
        <v>1</v>
      </c>
      <c r="H1" s="47">
        <v>0.3</v>
      </c>
    </row>
    <row r="2" spans="1:10" ht="56.85" customHeight="1">
      <c r="A2" s="12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3" t="s">
        <v>8</v>
      </c>
      <c r="H2" s="12" t="s">
        <v>9</v>
      </c>
      <c r="I2" s="3" t="s">
        <v>10</v>
      </c>
      <c r="J2" s="3" t="s">
        <v>11</v>
      </c>
    </row>
    <row r="3" spans="1:10" ht="14.25" customHeight="1">
      <c r="A3" s="48" t="s">
        <v>177</v>
      </c>
      <c r="B3" s="49" t="s">
        <v>178</v>
      </c>
      <c r="C3" s="50">
        <v>7057803</v>
      </c>
      <c r="D3" s="50" t="s">
        <v>48</v>
      </c>
      <c r="E3" s="50" t="s">
        <v>179</v>
      </c>
      <c r="F3" s="51">
        <v>38</v>
      </c>
      <c r="G3" s="51">
        <f t="shared" ref="G3:G15" si="0">F3/1.23</f>
        <v>30.894308943089431</v>
      </c>
      <c r="H3" s="52">
        <f>G3-$H$1*G3</f>
        <v>21.626016260162601</v>
      </c>
      <c r="J3" s="152">
        <f>I3*H3</f>
        <v>0</v>
      </c>
    </row>
    <row r="4" spans="1:10" ht="14.25" customHeight="1">
      <c r="A4" s="53" t="s">
        <v>180</v>
      </c>
      <c r="B4" s="54" t="s">
        <v>181</v>
      </c>
      <c r="C4" s="50">
        <v>7057802</v>
      </c>
      <c r="D4" s="55" t="s">
        <v>71</v>
      </c>
      <c r="E4" s="55" t="s">
        <v>39</v>
      </c>
      <c r="F4" s="56">
        <v>36</v>
      </c>
      <c r="G4" s="56">
        <f t="shared" si="0"/>
        <v>29.26829268292683</v>
      </c>
      <c r="H4" s="52">
        <f t="shared" ref="H4:H20" si="1">G4-$H$1*G4</f>
        <v>20.487804878048781</v>
      </c>
      <c r="J4" s="152">
        <f>I4*H4</f>
        <v>0</v>
      </c>
    </row>
    <row r="5" spans="1:10" ht="14.25" customHeight="1">
      <c r="A5" s="48" t="s">
        <v>182</v>
      </c>
      <c r="B5" s="49" t="s">
        <v>183</v>
      </c>
      <c r="C5" s="50">
        <v>7057799</v>
      </c>
      <c r="D5" s="50" t="s">
        <v>48</v>
      </c>
      <c r="E5" s="50" t="s">
        <v>179</v>
      </c>
      <c r="F5" s="51">
        <v>36</v>
      </c>
      <c r="G5" s="51">
        <f t="shared" si="0"/>
        <v>29.26829268292683</v>
      </c>
      <c r="H5" s="52">
        <f t="shared" si="1"/>
        <v>20.487804878048781</v>
      </c>
      <c r="J5" s="152">
        <f>I5*H5</f>
        <v>0</v>
      </c>
    </row>
    <row r="6" spans="1:10" ht="14.25" customHeight="1">
      <c r="A6" s="53" t="s">
        <v>184</v>
      </c>
      <c r="B6" s="54" t="s">
        <v>185</v>
      </c>
      <c r="C6" s="50">
        <v>7057798</v>
      </c>
      <c r="D6" s="55" t="s">
        <v>186</v>
      </c>
      <c r="E6" s="55" t="s">
        <v>187</v>
      </c>
      <c r="F6" s="56">
        <v>20</v>
      </c>
      <c r="G6" s="56">
        <f t="shared" si="0"/>
        <v>16.260162601626018</v>
      </c>
      <c r="H6" s="52">
        <f t="shared" si="1"/>
        <v>11.382113821138212</v>
      </c>
      <c r="J6" s="152">
        <f>I6*H6</f>
        <v>0</v>
      </c>
    </row>
    <row r="7" spans="1:10" ht="14.25" customHeight="1">
      <c r="A7" s="57" t="s">
        <v>188</v>
      </c>
      <c r="B7" s="58" t="s">
        <v>189</v>
      </c>
      <c r="C7" s="50">
        <v>7084518</v>
      </c>
      <c r="D7" s="59" t="s">
        <v>48</v>
      </c>
      <c r="E7" s="59" t="s">
        <v>179</v>
      </c>
      <c r="F7" s="60">
        <v>35</v>
      </c>
      <c r="G7" s="60">
        <f t="shared" si="0"/>
        <v>28.45528455284553</v>
      </c>
      <c r="H7" s="52">
        <f t="shared" si="1"/>
        <v>19.918699186991873</v>
      </c>
      <c r="J7" s="152">
        <f t="shared" ref="J7:J20" si="2">I7*H7</f>
        <v>0</v>
      </c>
    </row>
    <row r="8" spans="1:10" ht="14.25" customHeight="1">
      <c r="A8" s="57" t="s">
        <v>190</v>
      </c>
      <c r="B8" s="58" t="s">
        <v>191</v>
      </c>
      <c r="C8" s="50">
        <v>7084571</v>
      </c>
      <c r="D8" s="59" t="s">
        <v>192</v>
      </c>
      <c r="E8" s="59" t="s">
        <v>39</v>
      </c>
      <c r="F8" s="60">
        <v>25</v>
      </c>
      <c r="G8" s="60">
        <f t="shared" si="0"/>
        <v>20.325203252032519</v>
      </c>
      <c r="H8" s="52">
        <f t="shared" si="1"/>
        <v>14.227642276422763</v>
      </c>
      <c r="J8" s="152">
        <f t="shared" si="2"/>
        <v>0</v>
      </c>
    </row>
    <row r="9" spans="1:10" ht="14.25" customHeight="1">
      <c r="A9" s="57" t="s">
        <v>193</v>
      </c>
      <c r="B9" s="58" t="s">
        <v>194</v>
      </c>
      <c r="C9" s="50">
        <v>7084517</v>
      </c>
      <c r="D9" s="59" t="s">
        <v>84</v>
      </c>
      <c r="E9" s="59" t="s">
        <v>39</v>
      </c>
      <c r="F9" s="60">
        <v>30</v>
      </c>
      <c r="G9" s="60">
        <f t="shared" si="0"/>
        <v>24.390243902439025</v>
      </c>
      <c r="H9" s="52">
        <f t="shared" si="1"/>
        <v>17.073170731707318</v>
      </c>
      <c r="J9" s="152">
        <f t="shared" si="2"/>
        <v>0</v>
      </c>
    </row>
    <row r="10" spans="1:10" ht="14.25" customHeight="1">
      <c r="A10" s="57" t="s">
        <v>195</v>
      </c>
      <c r="B10" s="58" t="s">
        <v>196</v>
      </c>
      <c r="C10" s="50">
        <v>7084561</v>
      </c>
      <c r="D10" s="59" t="s">
        <v>192</v>
      </c>
      <c r="E10" s="59" t="s">
        <v>39</v>
      </c>
      <c r="F10" s="60">
        <v>21</v>
      </c>
      <c r="G10" s="60">
        <f t="shared" si="0"/>
        <v>17.073170731707318</v>
      </c>
      <c r="H10" s="52">
        <f t="shared" si="1"/>
        <v>11.951219512195124</v>
      </c>
      <c r="J10" s="152">
        <f t="shared" si="2"/>
        <v>0</v>
      </c>
    </row>
    <row r="11" spans="1:10" ht="14.25" customHeight="1">
      <c r="A11" s="57" t="s">
        <v>197</v>
      </c>
      <c r="B11" s="58" t="s">
        <v>198</v>
      </c>
      <c r="C11" s="50">
        <v>7084516</v>
      </c>
      <c r="D11" s="59" t="s">
        <v>192</v>
      </c>
      <c r="E11" s="59" t="s">
        <v>39</v>
      </c>
      <c r="F11" s="60">
        <v>21</v>
      </c>
      <c r="G11" s="60">
        <f t="shared" si="0"/>
        <v>17.073170731707318</v>
      </c>
      <c r="H11" s="52">
        <f t="shared" si="1"/>
        <v>11.951219512195124</v>
      </c>
      <c r="J11" s="152">
        <f t="shared" si="2"/>
        <v>0</v>
      </c>
    </row>
    <row r="12" spans="1:10" ht="14.25" customHeight="1">
      <c r="A12" s="57" t="s">
        <v>199</v>
      </c>
      <c r="B12" s="58" t="s">
        <v>200</v>
      </c>
      <c r="C12" s="50">
        <v>7084519</v>
      </c>
      <c r="D12" s="59" t="s">
        <v>38</v>
      </c>
      <c r="E12" s="59" t="s">
        <v>201</v>
      </c>
      <c r="F12" s="60">
        <v>29</v>
      </c>
      <c r="G12" s="60">
        <f t="shared" si="0"/>
        <v>23.577235772357724</v>
      </c>
      <c r="H12" s="52">
        <f t="shared" si="1"/>
        <v>16.504065040650406</v>
      </c>
      <c r="J12" s="152">
        <f t="shared" si="2"/>
        <v>0</v>
      </c>
    </row>
    <row r="13" spans="1:10" ht="14.25" customHeight="1">
      <c r="A13" s="57" t="s">
        <v>202</v>
      </c>
      <c r="B13" s="58" t="s">
        <v>203</v>
      </c>
      <c r="C13" s="50">
        <v>7084522</v>
      </c>
      <c r="D13" s="59" t="s">
        <v>55</v>
      </c>
      <c r="E13" s="59" t="s">
        <v>204</v>
      </c>
      <c r="F13" s="60">
        <v>20</v>
      </c>
      <c r="G13" s="60">
        <f t="shared" si="0"/>
        <v>16.260162601626018</v>
      </c>
      <c r="H13" s="52">
        <f t="shared" si="1"/>
        <v>11.382113821138212</v>
      </c>
      <c r="J13" s="152">
        <f t="shared" si="2"/>
        <v>0</v>
      </c>
    </row>
    <row r="14" spans="1:10" ht="14.25" customHeight="1">
      <c r="A14" s="57" t="s">
        <v>205</v>
      </c>
      <c r="B14" s="58" t="s">
        <v>206</v>
      </c>
      <c r="C14" s="50">
        <v>7084581</v>
      </c>
      <c r="D14" s="59" t="s">
        <v>55</v>
      </c>
      <c r="E14" s="59" t="s">
        <v>204</v>
      </c>
      <c r="F14" s="60">
        <v>20</v>
      </c>
      <c r="G14" s="60">
        <f t="shared" si="0"/>
        <v>16.260162601626018</v>
      </c>
      <c r="H14" s="52">
        <f t="shared" si="1"/>
        <v>11.382113821138212</v>
      </c>
      <c r="J14" s="152">
        <f t="shared" si="2"/>
        <v>0</v>
      </c>
    </row>
    <row r="15" spans="1:10" ht="14.25" customHeight="1">
      <c r="A15" s="57" t="s">
        <v>207</v>
      </c>
      <c r="B15" s="58" t="s">
        <v>208</v>
      </c>
      <c r="C15" s="50">
        <v>7084523</v>
      </c>
      <c r="D15" s="59" t="s">
        <v>18</v>
      </c>
      <c r="E15" s="59" t="s">
        <v>209</v>
      </c>
      <c r="F15" s="60">
        <v>36</v>
      </c>
      <c r="G15" s="60">
        <f t="shared" si="0"/>
        <v>29.26829268292683</v>
      </c>
      <c r="H15" s="52">
        <f t="shared" si="1"/>
        <v>20.487804878048781</v>
      </c>
      <c r="J15" s="152">
        <f t="shared" si="2"/>
        <v>0</v>
      </c>
    </row>
    <row r="16" spans="1:10" ht="14.25" customHeight="1">
      <c r="A16" s="248" t="s">
        <v>210</v>
      </c>
      <c r="B16" s="248"/>
      <c r="C16" s="248"/>
      <c r="D16" s="248"/>
      <c r="E16" s="248"/>
      <c r="F16" s="93"/>
      <c r="G16" s="93"/>
      <c r="H16" s="94"/>
      <c r="I16" s="249"/>
      <c r="J16" s="249"/>
    </row>
    <row r="17" spans="1:10" ht="14.25" customHeight="1">
      <c r="A17" s="95" t="s">
        <v>211</v>
      </c>
      <c r="B17" s="96" t="s">
        <v>212</v>
      </c>
      <c r="C17" s="97">
        <v>7085675</v>
      </c>
      <c r="D17" s="97" t="s">
        <v>144</v>
      </c>
      <c r="E17" s="97" t="s">
        <v>127</v>
      </c>
      <c r="F17" s="98">
        <v>27</v>
      </c>
      <c r="G17" s="98">
        <f t="shared" ref="G17:G22" si="3">F17/1.23</f>
        <v>21.951219512195124</v>
      </c>
      <c r="H17" s="99">
        <f t="shared" si="1"/>
        <v>15.365853658536587</v>
      </c>
      <c r="J17" s="152">
        <f t="shared" si="2"/>
        <v>0</v>
      </c>
    </row>
    <row r="18" spans="1:10" ht="14.25" customHeight="1">
      <c r="A18" s="95" t="s">
        <v>213</v>
      </c>
      <c r="B18" s="96" t="s">
        <v>214</v>
      </c>
      <c r="C18" s="97">
        <v>7085674</v>
      </c>
      <c r="D18" s="97" t="s">
        <v>144</v>
      </c>
      <c r="E18" s="97" t="s">
        <v>127</v>
      </c>
      <c r="F18" s="98">
        <v>29</v>
      </c>
      <c r="G18" s="98">
        <f t="shared" si="3"/>
        <v>23.577235772357724</v>
      </c>
      <c r="H18" s="99">
        <f t="shared" si="1"/>
        <v>16.504065040650406</v>
      </c>
      <c r="J18" s="152">
        <f t="shared" si="2"/>
        <v>0</v>
      </c>
    </row>
    <row r="19" spans="1:10" ht="14.25" customHeight="1">
      <c r="A19" s="95" t="s">
        <v>215</v>
      </c>
      <c r="B19" s="96" t="s">
        <v>216</v>
      </c>
      <c r="C19" s="97">
        <v>7085676</v>
      </c>
      <c r="D19" s="97" t="s">
        <v>89</v>
      </c>
      <c r="E19" s="97" t="s">
        <v>217</v>
      </c>
      <c r="F19" s="98">
        <v>27</v>
      </c>
      <c r="G19" s="98">
        <f t="shared" si="3"/>
        <v>21.951219512195124</v>
      </c>
      <c r="H19" s="99">
        <f t="shared" si="1"/>
        <v>15.365853658536587</v>
      </c>
      <c r="J19" s="152">
        <f t="shared" si="2"/>
        <v>0</v>
      </c>
    </row>
    <row r="20" spans="1:10" ht="14.25" customHeight="1">
      <c r="A20" s="95" t="s">
        <v>218</v>
      </c>
      <c r="B20" s="96" t="s">
        <v>219</v>
      </c>
      <c r="C20" s="97">
        <v>7085677</v>
      </c>
      <c r="D20" s="97" t="s">
        <v>18</v>
      </c>
      <c r="E20" s="97" t="s">
        <v>19</v>
      </c>
      <c r="F20" s="98">
        <v>32</v>
      </c>
      <c r="G20" s="98">
        <f t="shared" si="3"/>
        <v>26.016260162601625</v>
      </c>
      <c r="H20" s="99">
        <f t="shared" si="1"/>
        <v>18.211382113821138</v>
      </c>
      <c r="J20" s="152">
        <f t="shared" si="2"/>
        <v>0</v>
      </c>
    </row>
    <row r="21" spans="1:10" ht="14.25" customHeight="1">
      <c r="A21" s="95" t="s">
        <v>220</v>
      </c>
      <c r="B21" s="96" t="s">
        <v>221</v>
      </c>
      <c r="C21" s="97">
        <v>7088979</v>
      </c>
      <c r="D21" s="97" t="s">
        <v>89</v>
      </c>
      <c r="E21" s="97" t="s">
        <v>39</v>
      </c>
      <c r="F21" s="98">
        <v>15</v>
      </c>
      <c r="G21" s="98">
        <f t="shared" si="3"/>
        <v>12.195121951219512</v>
      </c>
      <c r="H21" s="99">
        <f t="shared" ref="H21" si="4">G21-$H$1*G21</f>
        <v>8.536585365853659</v>
      </c>
      <c r="J21" s="152">
        <f t="shared" ref="J21" si="5">I21*H21</f>
        <v>0</v>
      </c>
    </row>
    <row r="22" spans="1:10" ht="14.25" customHeight="1">
      <c r="A22" s="100" t="s">
        <v>222</v>
      </c>
      <c r="B22" s="101" t="s">
        <v>223</v>
      </c>
      <c r="C22" s="101"/>
      <c r="D22" s="102" t="s">
        <v>93</v>
      </c>
      <c r="E22" s="102" t="s">
        <v>127</v>
      </c>
      <c r="F22" s="103">
        <v>30</v>
      </c>
      <c r="G22" s="103">
        <f t="shared" si="3"/>
        <v>24.390243902439025</v>
      </c>
      <c r="H22" s="160">
        <f t="shared" ref="H22" si="6">G22-$H$1*G22</f>
        <v>17.073170731707318</v>
      </c>
      <c r="J22" s="152">
        <f t="shared" ref="J22" si="7">I22*H22</f>
        <v>0</v>
      </c>
    </row>
    <row r="23" spans="1:10" ht="13.5" customHeight="1">
      <c r="A23" s="244"/>
      <c r="B23" s="244"/>
      <c r="C23" s="244"/>
      <c r="D23" s="244"/>
      <c r="E23" s="244"/>
      <c r="F23" s="244"/>
      <c r="G23" s="244"/>
      <c r="H23" s="244"/>
      <c r="J23" s="158"/>
    </row>
    <row r="24" spans="1:10" ht="13.5" customHeight="1">
      <c r="A24" s="240" t="s">
        <v>172</v>
      </c>
      <c r="B24" s="241"/>
      <c r="C24" s="241"/>
      <c r="D24" s="241"/>
      <c r="E24" s="241"/>
      <c r="F24" s="241"/>
      <c r="G24" s="241"/>
      <c r="H24" s="242"/>
    </row>
    <row r="25" spans="1:10" ht="13.5" customHeight="1">
      <c r="A25" s="243" t="s">
        <v>173</v>
      </c>
      <c r="B25" s="244"/>
      <c r="C25" s="244"/>
      <c r="D25" s="244"/>
      <c r="E25" s="244"/>
      <c r="F25" s="244"/>
      <c r="G25" s="244"/>
      <c r="H25" s="245"/>
    </row>
    <row r="26" spans="1:10" ht="13.5" customHeight="1">
      <c r="A26" s="243" t="s">
        <v>174</v>
      </c>
      <c r="B26" s="244"/>
      <c r="C26" s="244"/>
      <c r="D26" s="244"/>
      <c r="E26" s="244"/>
      <c r="F26" s="244"/>
      <c r="G26" s="244"/>
      <c r="H26" s="245"/>
      <c r="J26" s="155">
        <f>SUM(J3:J22)</f>
        <v>0</v>
      </c>
    </row>
    <row r="27" spans="1:10" ht="13.5" customHeight="1">
      <c r="A27" s="243" t="s">
        <v>175</v>
      </c>
      <c r="B27" s="244"/>
      <c r="C27" s="244"/>
      <c r="D27" s="244"/>
      <c r="E27" s="244"/>
      <c r="F27" s="244"/>
      <c r="G27" s="244"/>
      <c r="H27" s="245"/>
    </row>
    <row r="28" spans="1:10" ht="13.5" customHeight="1">
      <c r="A28" s="236"/>
      <c r="B28" s="237"/>
      <c r="C28" s="237"/>
      <c r="D28" s="237"/>
      <c r="E28" s="237"/>
      <c r="F28" s="237"/>
      <c r="G28" s="237"/>
      <c r="H28" s="238"/>
    </row>
    <row r="29" spans="1:10" ht="13.5" customHeight="1"/>
    <row r="30" spans="1:10" ht="13.5" customHeight="1"/>
    <row r="31" spans="1:10" ht="13.5" customHeight="1"/>
    <row r="32" spans="1:10" ht="13.5" customHeight="1"/>
    <row r="33" ht="14.25" customHeight="1"/>
  </sheetData>
  <sheetProtection selectLockedCells="1" selectUnlockedCells="1"/>
  <mergeCells count="9">
    <mergeCell ref="I16:J16"/>
    <mergeCell ref="A23:H23"/>
    <mergeCell ref="A24:H24"/>
    <mergeCell ref="A25:H25"/>
    <mergeCell ref="A26:H26"/>
    <mergeCell ref="A27:H27"/>
    <mergeCell ref="A28:H28"/>
    <mergeCell ref="A1:F1"/>
    <mergeCell ref="A16:E16"/>
  </mergeCells>
  <phoneticPr fontId="14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>
      <selection activeCell="O7" sqref="O7"/>
    </sheetView>
  </sheetViews>
  <sheetFormatPr defaultColWidth="15.140625" defaultRowHeight="15.75" customHeight="1"/>
  <cols>
    <col min="1" max="1" width="55.7109375" style="1" customWidth="1"/>
    <col min="2" max="2" width="17.5703125" style="7" customWidth="1"/>
    <col min="3" max="3" width="13.85546875" style="7" customWidth="1"/>
    <col min="4" max="4" width="14.140625" style="1" customWidth="1"/>
    <col min="5" max="5" width="17.140625" style="1" customWidth="1"/>
    <col min="6" max="6" width="11.7109375" style="1" customWidth="1"/>
    <col min="7" max="7" width="11.140625" style="1" customWidth="1"/>
    <col min="8" max="8" width="11.42578125" style="1" customWidth="1"/>
    <col min="9" max="9" width="9.28515625" style="1" customWidth="1"/>
    <col min="10" max="10" width="15.140625" style="7"/>
    <col min="11" max="16384" width="15.140625" style="1"/>
  </cols>
  <sheetData>
    <row r="1" spans="1:11" ht="15" customHeight="1">
      <c r="A1" s="250" t="s">
        <v>0</v>
      </c>
      <c r="B1" s="250"/>
      <c r="C1" s="250"/>
      <c r="D1" s="250"/>
      <c r="E1" s="250"/>
      <c r="F1" s="250"/>
      <c r="G1" s="2" t="s">
        <v>1</v>
      </c>
      <c r="H1" s="47">
        <v>0.3</v>
      </c>
    </row>
    <row r="2" spans="1:11" ht="70.150000000000006" customHeight="1">
      <c r="A2" s="12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3" t="s">
        <v>8</v>
      </c>
      <c r="H2" s="12" t="s">
        <v>9</v>
      </c>
      <c r="I2" s="3" t="s">
        <v>10</v>
      </c>
      <c r="J2" s="3" t="s">
        <v>11</v>
      </c>
    </row>
    <row r="3" spans="1:11" ht="14.25" customHeight="1">
      <c r="A3" s="65" t="s">
        <v>224</v>
      </c>
      <c r="B3" s="66" t="s">
        <v>225</v>
      </c>
      <c r="C3" s="67">
        <v>7057578</v>
      </c>
      <c r="D3" s="67" t="s">
        <v>48</v>
      </c>
      <c r="E3" s="67" t="s">
        <v>226</v>
      </c>
      <c r="F3" s="68">
        <v>27</v>
      </c>
      <c r="G3" s="68">
        <f t="shared" ref="G3:G13" si="0">F3/1.23</f>
        <v>21.951219512195124</v>
      </c>
      <c r="H3" s="69">
        <f>G3-$H$1*G3</f>
        <v>15.365853658536587</v>
      </c>
      <c r="J3" s="152">
        <f t="shared" ref="J3:J24" si="1">I3*H3</f>
        <v>0</v>
      </c>
      <c r="K3" s="75"/>
    </row>
    <row r="4" spans="1:11" ht="14.25" customHeight="1">
      <c r="A4" s="61" t="s">
        <v>227</v>
      </c>
      <c r="B4" s="62" t="s">
        <v>228</v>
      </c>
      <c r="C4" s="67">
        <v>7057584</v>
      </c>
      <c r="D4" s="63" t="s">
        <v>48</v>
      </c>
      <c r="E4" s="63" t="s">
        <v>229</v>
      </c>
      <c r="F4" s="64">
        <v>30</v>
      </c>
      <c r="G4" s="64">
        <f t="shared" si="0"/>
        <v>24.390243902439025</v>
      </c>
      <c r="H4" s="69">
        <f t="shared" ref="H4:H24" si="2">G4-$H$1*G4</f>
        <v>17.073170731707318</v>
      </c>
      <c r="J4" s="152">
        <f t="shared" si="1"/>
        <v>0</v>
      </c>
      <c r="K4" s="75"/>
    </row>
    <row r="5" spans="1:11" ht="14.25" customHeight="1">
      <c r="A5" s="65" t="s">
        <v>230</v>
      </c>
      <c r="B5" s="66" t="s">
        <v>231</v>
      </c>
      <c r="C5" s="67">
        <v>7057585</v>
      </c>
      <c r="D5" s="67" t="s">
        <v>48</v>
      </c>
      <c r="E5" s="67" t="s">
        <v>229</v>
      </c>
      <c r="F5" s="68">
        <v>29</v>
      </c>
      <c r="G5" s="68">
        <f t="shared" si="0"/>
        <v>23.577235772357724</v>
      </c>
      <c r="H5" s="69">
        <f t="shared" si="2"/>
        <v>16.504065040650406</v>
      </c>
      <c r="J5" s="152">
        <f t="shared" si="1"/>
        <v>0</v>
      </c>
      <c r="K5" s="75"/>
    </row>
    <row r="6" spans="1:11" ht="14.25" customHeight="1">
      <c r="A6" s="61" t="s">
        <v>232</v>
      </c>
      <c r="B6" s="62" t="s">
        <v>233</v>
      </c>
      <c r="C6" s="67">
        <v>7057579</v>
      </c>
      <c r="D6" s="63" t="s">
        <v>48</v>
      </c>
      <c r="E6" s="63" t="s">
        <v>226</v>
      </c>
      <c r="F6" s="64">
        <v>28</v>
      </c>
      <c r="G6" s="64">
        <f t="shared" si="0"/>
        <v>22.764227642276424</v>
      </c>
      <c r="H6" s="69">
        <f t="shared" si="2"/>
        <v>15.934959349593498</v>
      </c>
      <c r="J6" s="152">
        <f t="shared" si="1"/>
        <v>0</v>
      </c>
      <c r="K6" s="75"/>
    </row>
    <row r="7" spans="1:11" ht="14.25" customHeight="1">
      <c r="A7" s="65" t="s">
        <v>234</v>
      </c>
      <c r="B7" s="66" t="s">
        <v>235</v>
      </c>
      <c r="C7" s="67">
        <v>7057582</v>
      </c>
      <c r="D7" s="67" t="s">
        <v>71</v>
      </c>
      <c r="E7" s="67" t="s">
        <v>226</v>
      </c>
      <c r="F7" s="68">
        <v>26</v>
      </c>
      <c r="G7" s="68">
        <f t="shared" si="0"/>
        <v>21.13821138211382</v>
      </c>
      <c r="H7" s="69">
        <f t="shared" si="2"/>
        <v>14.796747967479675</v>
      </c>
      <c r="J7" s="152">
        <f t="shared" si="1"/>
        <v>0</v>
      </c>
      <c r="K7" s="75"/>
    </row>
    <row r="8" spans="1:11" ht="14.25" customHeight="1">
      <c r="A8" s="61" t="s">
        <v>236</v>
      </c>
      <c r="B8" s="62" t="s">
        <v>237</v>
      </c>
      <c r="C8" s="67">
        <v>7057577</v>
      </c>
      <c r="D8" s="63" t="s">
        <v>38</v>
      </c>
      <c r="E8" s="63" t="s">
        <v>229</v>
      </c>
      <c r="F8" s="64">
        <v>26</v>
      </c>
      <c r="G8" s="64">
        <f t="shared" si="0"/>
        <v>21.13821138211382</v>
      </c>
      <c r="H8" s="69">
        <f t="shared" si="2"/>
        <v>14.796747967479675</v>
      </c>
      <c r="J8" s="152">
        <f t="shared" si="1"/>
        <v>0</v>
      </c>
      <c r="K8" s="75"/>
    </row>
    <row r="9" spans="1:11" ht="14.25" customHeight="1">
      <c r="A9" s="65" t="s">
        <v>238</v>
      </c>
      <c r="B9" s="66" t="s">
        <v>239</v>
      </c>
      <c r="C9" s="67">
        <v>7057586</v>
      </c>
      <c r="D9" s="67" t="s">
        <v>18</v>
      </c>
      <c r="E9" s="67" t="s">
        <v>240</v>
      </c>
      <c r="F9" s="68">
        <v>36</v>
      </c>
      <c r="G9" s="68">
        <f t="shared" si="0"/>
        <v>29.26829268292683</v>
      </c>
      <c r="H9" s="69">
        <f t="shared" si="2"/>
        <v>20.487804878048781</v>
      </c>
      <c r="J9" s="152">
        <f t="shared" si="1"/>
        <v>0</v>
      </c>
      <c r="K9" s="75"/>
    </row>
    <row r="10" spans="1:11" ht="12.75" customHeight="1">
      <c r="A10" s="61" t="s">
        <v>241</v>
      </c>
      <c r="B10" s="62" t="s">
        <v>242</v>
      </c>
      <c r="C10" s="67">
        <v>7057583</v>
      </c>
      <c r="D10" s="63" t="s">
        <v>18</v>
      </c>
      <c r="E10" s="63" t="s">
        <v>240</v>
      </c>
      <c r="F10" s="64">
        <v>36</v>
      </c>
      <c r="G10" s="64">
        <f t="shared" si="0"/>
        <v>29.26829268292683</v>
      </c>
      <c r="H10" s="69">
        <f t="shared" si="2"/>
        <v>20.487804878048781</v>
      </c>
      <c r="J10" s="152">
        <f t="shared" si="1"/>
        <v>0</v>
      </c>
      <c r="K10" s="75"/>
    </row>
    <row r="11" spans="1:11" ht="12.75" customHeight="1">
      <c r="A11" s="65" t="s">
        <v>243</v>
      </c>
      <c r="B11" s="66" t="s">
        <v>244</v>
      </c>
      <c r="C11" s="67">
        <v>7066382</v>
      </c>
      <c r="D11" s="67" t="s">
        <v>14</v>
      </c>
      <c r="E11" s="67" t="s">
        <v>245</v>
      </c>
      <c r="F11" s="68">
        <v>43</v>
      </c>
      <c r="G11" s="68">
        <f>F11/1.23</f>
        <v>34.959349593495936</v>
      </c>
      <c r="H11" s="69">
        <f t="shared" si="2"/>
        <v>24.471544715447155</v>
      </c>
      <c r="J11" s="152">
        <f t="shared" si="1"/>
        <v>0</v>
      </c>
      <c r="K11" s="75"/>
    </row>
    <row r="12" spans="1:11" ht="12.75" customHeight="1">
      <c r="A12" s="70" t="s">
        <v>246</v>
      </c>
      <c r="B12" s="62" t="s">
        <v>247</v>
      </c>
      <c r="C12" s="67">
        <v>7079865</v>
      </c>
      <c r="D12" s="63" t="s">
        <v>93</v>
      </c>
      <c r="E12" s="63" t="s">
        <v>248</v>
      </c>
      <c r="F12" s="64">
        <v>37</v>
      </c>
      <c r="G12" s="64">
        <f>F12/1.23</f>
        <v>30.081300813008131</v>
      </c>
      <c r="H12" s="69">
        <f t="shared" si="2"/>
        <v>21.056910569105693</v>
      </c>
      <c r="J12" s="152">
        <f t="shared" si="1"/>
        <v>0</v>
      </c>
      <c r="K12" s="75"/>
    </row>
    <row r="13" spans="1:11" ht="12.75" customHeight="1">
      <c r="A13" s="61" t="s">
        <v>249</v>
      </c>
      <c r="B13" s="62" t="s">
        <v>250</v>
      </c>
      <c r="C13" s="67">
        <v>7069589</v>
      </c>
      <c r="D13" s="63" t="s">
        <v>89</v>
      </c>
      <c r="E13" s="63" t="s">
        <v>56</v>
      </c>
      <c r="F13" s="64">
        <v>24</v>
      </c>
      <c r="G13" s="64">
        <f t="shared" si="0"/>
        <v>19.512195121951219</v>
      </c>
      <c r="H13" s="69">
        <f t="shared" si="2"/>
        <v>13.658536585365853</v>
      </c>
      <c r="J13" s="152">
        <f t="shared" si="1"/>
        <v>0</v>
      </c>
      <c r="K13" s="75"/>
    </row>
    <row r="14" spans="1:11" ht="12.75" customHeight="1">
      <c r="A14" s="61" t="s">
        <v>251</v>
      </c>
      <c r="B14" s="62" t="s">
        <v>252</v>
      </c>
      <c r="C14" s="67">
        <v>7081926</v>
      </c>
      <c r="D14" s="63" t="s">
        <v>48</v>
      </c>
      <c r="E14" s="63" t="s">
        <v>253</v>
      </c>
      <c r="F14" s="64">
        <v>28</v>
      </c>
      <c r="G14" s="64">
        <f t="shared" ref="G14:G24" si="3">F14/1.23</f>
        <v>22.764227642276424</v>
      </c>
      <c r="H14" s="69">
        <f t="shared" si="2"/>
        <v>15.934959349593498</v>
      </c>
      <c r="J14" s="152">
        <f t="shared" si="1"/>
        <v>0</v>
      </c>
      <c r="K14" s="75"/>
    </row>
    <row r="15" spans="1:11" ht="12.75" customHeight="1">
      <c r="A15" s="65" t="s">
        <v>254</v>
      </c>
      <c r="B15" s="66" t="s">
        <v>255</v>
      </c>
      <c r="C15" s="67">
        <v>7069592</v>
      </c>
      <c r="D15" s="67" t="s">
        <v>48</v>
      </c>
      <c r="E15" s="67" t="s">
        <v>229</v>
      </c>
      <c r="F15" s="68">
        <v>28</v>
      </c>
      <c r="G15" s="68">
        <f t="shared" si="3"/>
        <v>22.764227642276424</v>
      </c>
      <c r="H15" s="69">
        <f t="shared" si="2"/>
        <v>15.934959349593498</v>
      </c>
      <c r="J15" s="152">
        <f t="shared" si="1"/>
        <v>0</v>
      </c>
      <c r="K15" s="75"/>
    </row>
    <row r="16" spans="1:11" ht="12.75" customHeight="1">
      <c r="A16" s="61" t="s">
        <v>256</v>
      </c>
      <c r="B16" s="62" t="s">
        <v>257</v>
      </c>
      <c r="C16" s="67">
        <v>7081928</v>
      </c>
      <c r="D16" s="63" t="s">
        <v>258</v>
      </c>
      <c r="E16" s="63" t="s">
        <v>259</v>
      </c>
      <c r="F16" s="64">
        <v>36</v>
      </c>
      <c r="G16" s="64">
        <f t="shared" si="3"/>
        <v>29.26829268292683</v>
      </c>
      <c r="H16" s="69">
        <f t="shared" si="2"/>
        <v>20.487804878048781</v>
      </c>
      <c r="J16" s="152">
        <f t="shared" si="1"/>
        <v>0</v>
      </c>
      <c r="K16" s="75"/>
    </row>
    <row r="17" spans="1:11" ht="12.75" customHeight="1">
      <c r="A17" s="65" t="s">
        <v>260</v>
      </c>
      <c r="B17" s="66" t="s">
        <v>261</v>
      </c>
      <c r="C17" s="67">
        <v>7081927</v>
      </c>
      <c r="D17" s="67" t="s">
        <v>38</v>
      </c>
      <c r="E17" s="67" t="s">
        <v>259</v>
      </c>
      <c r="F17" s="68">
        <v>36</v>
      </c>
      <c r="G17" s="68">
        <f t="shared" si="3"/>
        <v>29.26829268292683</v>
      </c>
      <c r="H17" s="69">
        <f t="shared" si="2"/>
        <v>20.487804878048781</v>
      </c>
      <c r="J17" s="152">
        <f t="shared" si="1"/>
        <v>0</v>
      </c>
      <c r="K17" s="75"/>
    </row>
    <row r="18" spans="1:11" ht="12.75" customHeight="1">
      <c r="A18" s="71" t="s">
        <v>262</v>
      </c>
      <c r="B18" s="72" t="s">
        <v>263</v>
      </c>
      <c r="C18" s="67">
        <v>7084892</v>
      </c>
      <c r="D18" s="73" t="s">
        <v>38</v>
      </c>
      <c r="E18" s="73" t="s">
        <v>201</v>
      </c>
      <c r="F18" s="74">
        <v>31</v>
      </c>
      <c r="G18" s="74">
        <f t="shared" si="3"/>
        <v>25.203252032520325</v>
      </c>
      <c r="H18" s="69">
        <f t="shared" si="2"/>
        <v>17.642276422764226</v>
      </c>
      <c r="J18" s="152">
        <f t="shared" si="1"/>
        <v>0</v>
      </c>
    </row>
    <row r="19" spans="1:11" ht="12.75" customHeight="1">
      <c r="A19" s="71" t="s">
        <v>264</v>
      </c>
      <c r="B19" s="72" t="s">
        <v>265</v>
      </c>
      <c r="C19" s="67">
        <v>7084879</v>
      </c>
      <c r="D19" s="73" t="s">
        <v>38</v>
      </c>
      <c r="E19" s="73" t="s">
        <v>201</v>
      </c>
      <c r="F19" s="74">
        <v>31</v>
      </c>
      <c r="G19" s="74">
        <f t="shared" si="3"/>
        <v>25.203252032520325</v>
      </c>
      <c r="H19" s="69">
        <f t="shared" si="2"/>
        <v>17.642276422764226</v>
      </c>
      <c r="J19" s="152">
        <f t="shared" si="1"/>
        <v>0</v>
      </c>
    </row>
    <row r="20" spans="1:11" ht="12.75" customHeight="1">
      <c r="A20" s="71" t="s">
        <v>266</v>
      </c>
      <c r="B20" s="72" t="s">
        <v>267</v>
      </c>
      <c r="C20" s="67">
        <v>7084886</v>
      </c>
      <c r="D20" s="73" t="s">
        <v>18</v>
      </c>
      <c r="E20" s="73" t="s">
        <v>268</v>
      </c>
      <c r="F20" s="74">
        <v>30</v>
      </c>
      <c r="G20" s="74">
        <f t="shared" si="3"/>
        <v>24.390243902439025</v>
      </c>
      <c r="H20" s="69">
        <f t="shared" si="2"/>
        <v>17.073170731707318</v>
      </c>
      <c r="J20" s="152">
        <f t="shared" si="1"/>
        <v>0</v>
      </c>
    </row>
    <row r="21" spans="1:11" ht="12.75" customHeight="1">
      <c r="A21" s="71" t="s">
        <v>269</v>
      </c>
      <c r="B21" s="72" t="s">
        <v>270</v>
      </c>
      <c r="C21" s="67">
        <v>7084896</v>
      </c>
      <c r="D21" s="73" t="s">
        <v>38</v>
      </c>
      <c r="E21" s="73" t="s">
        <v>39</v>
      </c>
      <c r="F21" s="74">
        <v>25</v>
      </c>
      <c r="G21" s="74">
        <f t="shared" si="3"/>
        <v>20.325203252032519</v>
      </c>
      <c r="H21" s="69">
        <f t="shared" si="2"/>
        <v>14.227642276422763</v>
      </c>
      <c r="J21" s="152">
        <f t="shared" si="1"/>
        <v>0</v>
      </c>
    </row>
    <row r="22" spans="1:11" ht="12.75" customHeight="1">
      <c r="A22" s="71" t="s">
        <v>271</v>
      </c>
      <c r="B22" s="72" t="s">
        <v>272</v>
      </c>
      <c r="C22" s="67">
        <v>7084895</v>
      </c>
      <c r="D22" s="73" t="s">
        <v>192</v>
      </c>
      <c r="E22" s="73" t="s">
        <v>39</v>
      </c>
      <c r="F22" s="74">
        <v>27</v>
      </c>
      <c r="G22" s="74">
        <f t="shared" si="3"/>
        <v>21.951219512195124</v>
      </c>
      <c r="H22" s="69">
        <f t="shared" si="2"/>
        <v>15.365853658536587</v>
      </c>
      <c r="J22" s="152">
        <f t="shared" si="1"/>
        <v>0</v>
      </c>
    </row>
    <row r="23" spans="1:11" ht="12.75" customHeight="1">
      <c r="A23" s="71" t="s">
        <v>273</v>
      </c>
      <c r="B23" s="72" t="s">
        <v>274</v>
      </c>
      <c r="C23" s="67">
        <v>7084893</v>
      </c>
      <c r="D23" s="73" t="s">
        <v>275</v>
      </c>
      <c r="E23" s="73" t="s">
        <v>276</v>
      </c>
      <c r="F23" s="74">
        <v>35</v>
      </c>
      <c r="G23" s="74">
        <f t="shared" si="3"/>
        <v>28.45528455284553</v>
      </c>
      <c r="H23" s="69">
        <f t="shared" si="2"/>
        <v>19.918699186991873</v>
      </c>
      <c r="J23" s="152">
        <f t="shared" si="1"/>
        <v>0</v>
      </c>
    </row>
    <row r="24" spans="1:11" ht="12.75" customHeight="1">
      <c r="A24" s="71" t="s">
        <v>277</v>
      </c>
      <c r="B24" s="72" t="s">
        <v>278</v>
      </c>
      <c r="C24" s="67">
        <v>7084894</v>
      </c>
      <c r="D24" s="73" t="s">
        <v>275</v>
      </c>
      <c r="E24" s="73" t="s">
        <v>276</v>
      </c>
      <c r="F24" s="74">
        <v>37</v>
      </c>
      <c r="G24" s="74">
        <f t="shared" si="3"/>
        <v>30.081300813008131</v>
      </c>
      <c r="H24" s="69">
        <f t="shared" si="2"/>
        <v>21.056910569105693</v>
      </c>
      <c r="J24" s="152">
        <f t="shared" si="1"/>
        <v>0</v>
      </c>
    </row>
    <row r="25" spans="1:11" ht="12.75" customHeight="1">
      <c r="A25" s="71" t="s">
        <v>279</v>
      </c>
      <c r="B25" s="72" t="s">
        <v>280</v>
      </c>
      <c r="C25" s="161">
        <v>7088959</v>
      </c>
      <c r="D25" s="73" t="s">
        <v>71</v>
      </c>
      <c r="E25" s="73" t="s">
        <v>201</v>
      </c>
      <c r="F25" s="74">
        <v>27</v>
      </c>
      <c r="G25" s="74">
        <f t="shared" ref="G25" si="4">F25/1.23</f>
        <v>21.951219512195124</v>
      </c>
      <c r="H25" s="69">
        <f t="shared" ref="H25" si="5">G25-$H$1*G25</f>
        <v>15.365853658536587</v>
      </c>
      <c r="J25" s="152">
        <f t="shared" ref="J25" si="6">I25*H25</f>
        <v>0</v>
      </c>
    </row>
    <row r="26" spans="1:11" ht="13.5" customHeight="1">
      <c r="A26" s="244"/>
      <c r="B26" s="244"/>
      <c r="C26" s="244"/>
      <c r="D26" s="244"/>
      <c r="E26" s="244"/>
      <c r="F26" s="244"/>
      <c r="G26" s="244"/>
      <c r="H26" s="244"/>
      <c r="J26" s="158"/>
    </row>
    <row r="27" spans="1:11" ht="13.5" customHeight="1">
      <c r="A27" s="240" t="s">
        <v>172</v>
      </c>
      <c r="B27" s="241"/>
      <c r="C27" s="241"/>
      <c r="D27" s="241"/>
      <c r="E27" s="241"/>
      <c r="F27" s="241"/>
      <c r="G27" s="241"/>
      <c r="H27" s="242"/>
    </row>
    <row r="28" spans="1:11" ht="13.5" customHeight="1">
      <c r="A28" s="243" t="s">
        <v>173</v>
      </c>
      <c r="B28" s="244"/>
      <c r="C28" s="244"/>
      <c r="D28" s="244"/>
      <c r="E28" s="244"/>
      <c r="F28" s="244"/>
      <c r="G28" s="244"/>
      <c r="H28" s="245"/>
      <c r="J28" s="158"/>
    </row>
    <row r="29" spans="1:11" ht="13.5" customHeight="1">
      <c r="A29" s="243" t="s">
        <v>174</v>
      </c>
      <c r="B29" s="244"/>
      <c r="C29" s="244"/>
      <c r="D29" s="244"/>
      <c r="E29" s="244"/>
      <c r="F29" s="244"/>
      <c r="G29" s="244"/>
      <c r="H29" s="245"/>
      <c r="J29" s="155">
        <f>SUM(J3:J25)</f>
        <v>0</v>
      </c>
    </row>
    <row r="30" spans="1:11" ht="13.5" customHeight="1">
      <c r="A30" s="243" t="s">
        <v>175</v>
      </c>
      <c r="B30" s="244"/>
      <c r="C30" s="244"/>
      <c r="D30" s="244"/>
      <c r="E30" s="244"/>
      <c r="F30" s="244"/>
      <c r="G30" s="244"/>
      <c r="H30" s="245"/>
    </row>
    <row r="31" spans="1:11" ht="13.5" customHeight="1">
      <c r="A31" s="236"/>
      <c r="B31" s="237"/>
      <c r="C31" s="237"/>
      <c r="D31" s="237"/>
      <c r="E31" s="237"/>
      <c r="F31" s="237"/>
      <c r="G31" s="237"/>
      <c r="H31" s="238"/>
    </row>
    <row r="32" spans="1:11" ht="13.5" customHeight="1"/>
    <row r="33" ht="13.5" customHeight="1"/>
    <row r="34" ht="13.5" customHeight="1"/>
    <row r="35" ht="13.5" customHeight="1"/>
    <row r="36" ht="14.25" customHeight="1"/>
  </sheetData>
  <sheetProtection selectLockedCells="1" selectUnlockedCells="1"/>
  <mergeCells count="7">
    <mergeCell ref="A30:H30"/>
    <mergeCell ref="A31:H31"/>
    <mergeCell ref="A1:F1"/>
    <mergeCell ref="A26:H26"/>
    <mergeCell ref="A27:H27"/>
    <mergeCell ref="A28:H28"/>
    <mergeCell ref="A29:H29"/>
  </mergeCells>
  <phoneticPr fontId="14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7"/>
  <sheetViews>
    <sheetView topLeftCell="A88" workbookViewId="0">
      <selection activeCell="N9" sqref="N9"/>
    </sheetView>
  </sheetViews>
  <sheetFormatPr defaultColWidth="15.140625" defaultRowHeight="12.75" customHeight="1"/>
  <cols>
    <col min="1" max="1" width="63.5703125" style="8" customWidth="1"/>
    <col min="2" max="3" width="15.5703125" style="11" customWidth="1"/>
    <col min="4" max="4" width="19.28515625" style="8" customWidth="1"/>
    <col min="5" max="5" width="20.85546875" style="8" customWidth="1"/>
    <col min="6" max="6" width="12.42578125" style="8" customWidth="1"/>
    <col min="7" max="7" width="11.140625" style="8" customWidth="1"/>
    <col min="8" max="8" width="12.85546875" style="8" customWidth="1"/>
    <col min="9" max="9" width="15.140625" style="8"/>
    <col min="10" max="10" width="15.140625" style="11"/>
    <col min="11" max="16384" width="15.140625" style="8"/>
  </cols>
  <sheetData>
    <row r="1" spans="1:10" ht="12.75" customHeight="1">
      <c r="A1" s="76" t="s">
        <v>0</v>
      </c>
      <c r="B1" s="77"/>
      <c r="C1" s="77"/>
      <c r="D1" s="77"/>
      <c r="E1" s="77"/>
      <c r="F1" s="78"/>
      <c r="G1" s="2" t="s">
        <v>1</v>
      </c>
      <c r="H1" s="47">
        <v>0.3</v>
      </c>
      <c r="I1" s="1"/>
      <c r="J1" s="7"/>
    </row>
    <row r="2" spans="1:10" ht="64.150000000000006" customHeight="1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10" t="s">
        <v>8</v>
      </c>
      <c r="H2" s="9" t="s">
        <v>9</v>
      </c>
      <c r="I2" s="3" t="s">
        <v>10</v>
      </c>
      <c r="J2" s="159" t="s">
        <v>11</v>
      </c>
    </row>
    <row r="3" spans="1:10" ht="12.75" customHeight="1">
      <c r="A3" s="256" t="s">
        <v>281</v>
      </c>
      <c r="B3" s="256"/>
      <c r="C3" s="256"/>
      <c r="D3" s="256"/>
      <c r="E3" s="256"/>
      <c r="F3" s="256"/>
      <c r="G3" s="256"/>
      <c r="H3" s="256"/>
      <c r="I3" s="1"/>
      <c r="J3" s="152"/>
    </row>
    <row r="4" spans="1:10" ht="12.75" customHeight="1">
      <c r="A4" s="164" t="s">
        <v>282</v>
      </c>
      <c r="B4" s="165" t="s">
        <v>283</v>
      </c>
      <c r="C4" s="163">
        <v>7061159</v>
      </c>
      <c r="D4" s="163" t="s">
        <v>48</v>
      </c>
      <c r="E4" s="163" t="s">
        <v>226</v>
      </c>
      <c r="F4" s="166">
        <v>26</v>
      </c>
      <c r="G4" s="166">
        <f>F4/1.23</f>
        <v>21.13821138211382</v>
      </c>
      <c r="H4" s="167">
        <f>G4-$H$1*G4</f>
        <v>14.796747967479675</v>
      </c>
      <c r="I4" s="1"/>
      <c r="J4" s="152">
        <f t="shared" ref="J4:J20" si="0">I4*H4</f>
        <v>0</v>
      </c>
    </row>
    <row r="5" spans="1:10" ht="12.75" customHeight="1">
      <c r="A5" s="164" t="s">
        <v>284</v>
      </c>
      <c r="B5" s="165" t="s">
        <v>285</v>
      </c>
      <c r="C5" s="163">
        <v>7061163</v>
      </c>
      <c r="D5" s="163" t="s">
        <v>48</v>
      </c>
      <c r="E5" s="163" t="s">
        <v>229</v>
      </c>
      <c r="F5" s="166">
        <v>27</v>
      </c>
      <c r="G5" s="166">
        <f t="shared" ref="G5:G20" si="1">F5/1.23</f>
        <v>21.951219512195124</v>
      </c>
      <c r="H5" s="167">
        <f t="shared" ref="H5:H20" si="2">G5-$H$1*G5</f>
        <v>15.365853658536587</v>
      </c>
      <c r="I5" s="1"/>
      <c r="J5" s="152">
        <f t="shared" si="0"/>
        <v>0</v>
      </c>
    </row>
    <row r="6" spans="1:10" ht="12.75" customHeight="1">
      <c r="A6" s="164" t="s">
        <v>286</v>
      </c>
      <c r="B6" s="165" t="s">
        <v>287</v>
      </c>
      <c r="C6" s="163">
        <v>7061160</v>
      </c>
      <c r="D6" s="163" t="s">
        <v>48</v>
      </c>
      <c r="E6" s="163" t="s">
        <v>229</v>
      </c>
      <c r="F6" s="166">
        <v>30</v>
      </c>
      <c r="G6" s="166">
        <f t="shared" si="1"/>
        <v>24.390243902439025</v>
      </c>
      <c r="H6" s="167">
        <f t="shared" si="2"/>
        <v>17.073170731707318</v>
      </c>
      <c r="I6" s="1"/>
      <c r="J6" s="152">
        <f t="shared" si="0"/>
        <v>0</v>
      </c>
    </row>
    <row r="7" spans="1:10" ht="12.75" customHeight="1">
      <c r="A7" s="164" t="s">
        <v>288</v>
      </c>
      <c r="B7" s="165" t="s">
        <v>289</v>
      </c>
      <c r="C7" s="163">
        <v>7061173</v>
      </c>
      <c r="D7" s="163" t="s">
        <v>258</v>
      </c>
      <c r="E7" s="163" t="s">
        <v>290</v>
      </c>
      <c r="F7" s="166">
        <v>30</v>
      </c>
      <c r="G7" s="166">
        <f t="shared" si="1"/>
        <v>24.390243902439025</v>
      </c>
      <c r="H7" s="167">
        <f t="shared" si="2"/>
        <v>17.073170731707318</v>
      </c>
      <c r="I7" s="1"/>
      <c r="J7" s="152">
        <f t="shared" si="0"/>
        <v>0</v>
      </c>
    </row>
    <row r="8" spans="1:10" ht="12.75" customHeight="1">
      <c r="A8" s="164" t="s">
        <v>291</v>
      </c>
      <c r="B8" s="165" t="s">
        <v>292</v>
      </c>
      <c r="C8" s="163">
        <v>7069503</v>
      </c>
      <c r="D8" s="163" t="s">
        <v>258</v>
      </c>
      <c r="E8" s="163" t="s">
        <v>290</v>
      </c>
      <c r="F8" s="166">
        <v>34</v>
      </c>
      <c r="G8" s="166">
        <f t="shared" si="1"/>
        <v>27.64227642276423</v>
      </c>
      <c r="H8" s="167">
        <f t="shared" si="2"/>
        <v>19.349593495934961</v>
      </c>
      <c r="I8" s="1"/>
      <c r="J8" s="152">
        <f t="shared" si="0"/>
        <v>0</v>
      </c>
    </row>
    <row r="9" spans="1:10" ht="12.75" customHeight="1">
      <c r="A9" s="164" t="s">
        <v>293</v>
      </c>
      <c r="B9" s="165" t="s">
        <v>294</v>
      </c>
      <c r="C9" s="163">
        <v>7061162</v>
      </c>
      <c r="D9" s="163" t="s">
        <v>71</v>
      </c>
      <c r="E9" s="163" t="s">
        <v>229</v>
      </c>
      <c r="F9" s="166">
        <v>35</v>
      </c>
      <c r="G9" s="166">
        <f t="shared" si="1"/>
        <v>28.45528455284553</v>
      </c>
      <c r="H9" s="167">
        <f t="shared" si="2"/>
        <v>19.918699186991873</v>
      </c>
      <c r="I9" s="1"/>
      <c r="J9" s="152">
        <f t="shared" si="0"/>
        <v>0</v>
      </c>
    </row>
    <row r="10" spans="1:10" ht="12.75" customHeight="1">
      <c r="A10" s="164" t="s">
        <v>295</v>
      </c>
      <c r="B10" s="165" t="s">
        <v>296</v>
      </c>
      <c r="C10" s="163">
        <v>7061176</v>
      </c>
      <c r="D10" s="163" t="s">
        <v>55</v>
      </c>
      <c r="E10" s="163" t="s">
        <v>297</v>
      </c>
      <c r="F10" s="166">
        <v>25</v>
      </c>
      <c r="G10" s="166">
        <f t="shared" si="1"/>
        <v>20.325203252032519</v>
      </c>
      <c r="H10" s="167">
        <f t="shared" si="2"/>
        <v>14.227642276422763</v>
      </c>
      <c r="I10" s="1"/>
      <c r="J10" s="152">
        <f t="shared" si="0"/>
        <v>0</v>
      </c>
    </row>
    <row r="11" spans="1:10" ht="12.75" customHeight="1">
      <c r="A11" s="164" t="s">
        <v>298</v>
      </c>
      <c r="B11" s="165" t="s">
        <v>299</v>
      </c>
      <c r="C11" s="163">
        <v>7061178</v>
      </c>
      <c r="D11" s="163" t="s">
        <v>55</v>
      </c>
      <c r="E11" s="163" t="s">
        <v>297</v>
      </c>
      <c r="F11" s="166">
        <v>25</v>
      </c>
      <c r="G11" s="166">
        <f t="shared" si="1"/>
        <v>20.325203252032519</v>
      </c>
      <c r="H11" s="167">
        <f t="shared" si="2"/>
        <v>14.227642276422763</v>
      </c>
      <c r="I11" s="1"/>
      <c r="J11" s="152">
        <f t="shared" si="0"/>
        <v>0</v>
      </c>
    </row>
    <row r="12" spans="1:10" ht="12.75" customHeight="1">
      <c r="A12" s="164" t="s">
        <v>300</v>
      </c>
      <c r="B12" s="165" t="s">
        <v>301</v>
      </c>
      <c r="C12" s="163">
        <v>7061168</v>
      </c>
      <c r="D12" s="163" t="s">
        <v>48</v>
      </c>
      <c r="E12" s="163" t="s">
        <v>226</v>
      </c>
      <c r="F12" s="166">
        <v>30</v>
      </c>
      <c r="G12" s="166">
        <f t="shared" si="1"/>
        <v>24.390243902439025</v>
      </c>
      <c r="H12" s="167">
        <f t="shared" si="2"/>
        <v>17.073170731707318</v>
      </c>
      <c r="I12" s="1"/>
      <c r="J12" s="152">
        <f t="shared" si="0"/>
        <v>0</v>
      </c>
    </row>
    <row r="13" spans="1:10" ht="12.75" customHeight="1">
      <c r="A13" s="164" t="s">
        <v>302</v>
      </c>
      <c r="B13" s="165" t="s">
        <v>303</v>
      </c>
      <c r="C13" s="163">
        <v>7061444</v>
      </c>
      <c r="D13" s="163" t="s">
        <v>258</v>
      </c>
      <c r="E13" s="163" t="s">
        <v>297</v>
      </c>
      <c r="F13" s="166">
        <v>32</v>
      </c>
      <c r="G13" s="166">
        <f t="shared" si="1"/>
        <v>26.016260162601625</v>
      </c>
      <c r="H13" s="167">
        <f t="shared" si="2"/>
        <v>18.211382113821138</v>
      </c>
      <c r="I13" s="1"/>
      <c r="J13" s="152">
        <f t="shared" si="0"/>
        <v>0</v>
      </c>
    </row>
    <row r="14" spans="1:10" ht="12.75" customHeight="1">
      <c r="A14" s="164" t="s">
        <v>304</v>
      </c>
      <c r="B14" s="165" t="s">
        <v>305</v>
      </c>
      <c r="C14" s="163">
        <v>7061175</v>
      </c>
      <c r="D14" s="163" t="s">
        <v>71</v>
      </c>
      <c r="E14" s="163" t="s">
        <v>226</v>
      </c>
      <c r="F14" s="166">
        <v>28</v>
      </c>
      <c r="G14" s="166">
        <f t="shared" si="1"/>
        <v>22.764227642276424</v>
      </c>
      <c r="H14" s="167">
        <f t="shared" si="2"/>
        <v>15.934959349593498</v>
      </c>
      <c r="I14" s="1"/>
      <c r="J14" s="152">
        <f t="shared" si="0"/>
        <v>0</v>
      </c>
    </row>
    <row r="15" spans="1:10" ht="12.75" customHeight="1">
      <c r="A15" s="164" t="s">
        <v>306</v>
      </c>
      <c r="B15" s="165" t="s">
        <v>307</v>
      </c>
      <c r="C15" s="163">
        <v>7061166</v>
      </c>
      <c r="D15" s="163" t="s">
        <v>38</v>
      </c>
      <c r="E15" s="163" t="s">
        <v>229</v>
      </c>
      <c r="F15" s="166">
        <v>28</v>
      </c>
      <c r="G15" s="166">
        <f t="shared" si="1"/>
        <v>22.764227642276424</v>
      </c>
      <c r="H15" s="167">
        <f t="shared" si="2"/>
        <v>15.934959349593498</v>
      </c>
      <c r="I15" s="1"/>
      <c r="J15" s="152">
        <f t="shared" si="0"/>
        <v>0</v>
      </c>
    </row>
    <row r="16" spans="1:10" ht="12.75" customHeight="1">
      <c r="A16" s="164" t="s">
        <v>308</v>
      </c>
      <c r="B16" s="165" t="s">
        <v>309</v>
      </c>
      <c r="C16" s="163">
        <v>7061165</v>
      </c>
      <c r="D16" s="163" t="s">
        <v>38</v>
      </c>
      <c r="E16" s="163" t="s">
        <v>229</v>
      </c>
      <c r="F16" s="166">
        <v>31</v>
      </c>
      <c r="G16" s="166">
        <f t="shared" si="1"/>
        <v>25.203252032520325</v>
      </c>
      <c r="H16" s="167">
        <f t="shared" si="2"/>
        <v>17.642276422764226</v>
      </c>
      <c r="I16" s="1"/>
      <c r="J16" s="152">
        <f t="shared" si="0"/>
        <v>0</v>
      </c>
    </row>
    <row r="17" spans="1:10" ht="12.75" customHeight="1">
      <c r="A17" s="164" t="s">
        <v>310</v>
      </c>
      <c r="B17" s="165" t="s">
        <v>311</v>
      </c>
      <c r="C17" s="163">
        <v>7061169</v>
      </c>
      <c r="D17" s="163" t="s">
        <v>38</v>
      </c>
      <c r="E17" s="163" t="s">
        <v>312</v>
      </c>
      <c r="F17" s="166">
        <v>28</v>
      </c>
      <c r="G17" s="166">
        <f t="shared" si="1"/>
        <v>22.764227642276424</v>
      </c>
      <c r="H17" s="167">
        <f t="shared" si="2"/>
        <v>15.934959349593498</v>
      </c>
      <c r="I17" s="1"/>
      <c r="J17" s="152">
        <f t="shared" si="0"/>
        <v>0</v>
      </c>
    </row>
    <row r="18" spans="1:10" ht="12.75" customHeight="1">
      <c r="A18" s="164" t="s">
        <v>313</v>
      </c>
      <c r="B18" s="165" t="s">
        <v>314</v>
      </c>
      <c r="C18" s="163">
        <v>7061174</v>
      </c>
      <c r="D18" s="163" t="s">
        <v>18</v>
      </c>
      <c r="E18" s="163" t="s">
        <v>315</v>
      </c>
      <c r="F18" s="166">
        <v>40</v>
      </c>
      <c r="G18" s="166">
        <f t="shared" si="1"/>
        <v>32.520325203252035</v>
      </c>
      <c r="H18" s="167">
        <f t="shared" si="2"/>
        <v>22.764227642276424</v>
      </c>
      <c r="I18" s="1"/>
      <c r="J18" s="152">
        <f t="shared" si="0"/>
        <v>0</v>
      </c>
    </row>
    <row r="19" spans="1:10" ht="12.75" customHeight="1">
      <c r="A19" s="164" t="s">
        <v>316</v>
      </c>
      <c r="B19" s="165" t="s">
        <v>317</v>
      </c>
      <c r="C19" s="163">
        <v>7061164</v>
      </c>
      <c r="D19" s="163" t="s">
        <v>18</v>
      </c>
      <c r="E19" s="163" t="s">
        <v>315</v>
      </c>
      <c r="F19" s="166">
        <v>40</v>
      </c>
      <c r="G19" s="166">
        <f t="shared" si="1"/>
        <v>32.520325203252035</v>
      </c>
      <c r="H19" s="167">
        <f t="shared" si="2"/>
        <v>22.764227642276424</v>
      </c>
      <c r="I19" s="1"/>
      <c r="J19" s="152">
        <f t="shared" si="0"/>
        <v>0</v>
      </c>
    </row>
    <row r="20" spans="1:10" ht="12.75" customHeight="1">
      <c r="A20" s="169" t="s">
        <v>318</v>
      </c>
      <c r="B20" s="170" t="s">
        <v>319</v>
      </c>
      <c r="C20" s="171">
        <v>7061167</v>
      </c>
      <c r="D20" s="171" t="s">
        <v>93</v>
      </c>
      <c r="E20" s="171" t="s">
        <v>315</v>
      </c>
      <c r="F20" s="172">
        <v>41</v>
      </c>
      <c r="G20" s="172">
        <f t="shared" si="1"/>
        <v>33.333333333333336</v>
      </c>
      <c r="H20" s="173">
        <f t="shared" si="2"/>
        <v>23.333333333333336</v>
      </c>
      <c r="I20" s="1"/>
      <c r="J20" s="152">
        <f t="shared" si="0"/>
        <v>0</v>
      </c>
    </row>
    <row r="21" spans="1:10" ht="12.75" customHeight="1">
      <c r="A21" s="251" t="s">
        <v>320</v>
      </c>
      <c r="B21" s="251"/>
      <c r="C21" s="251"/>
      <c r="D21" s="251"/>
      <c r="E21" s="251"/>
      <c r="F21" s="251"/>
      <c r="G21" s="251"/>
      <c r="H21" s="251"/>
      <c r="I21" s="1"/>
      <c r="J21" s="152"/>
    </row>
    <row r="22" spans="1:10" ht="12.75" customHeight="1">
      <c r="A22" s="175" t="s">
        <v>321</v>
      </c>
      <c r="B22" s="176" t="s">
        <v>322</v>
      </c>
      <c r="C22" s="174">
        <v>7061172</v>
      </c>
      <c r="D22" s="174" t="s">
        <v>48</v>
      </c>
      <c r="E22" s="174" t="s">
        <v>226</v>
      </c>
      <c r="F22" s="177">
        <v>25</v>
      </c>
      <c r="G22" s="177">
        <f>F22/1.23</f>
        <v>20.325203252032519</v>
      </c>
      <c r="H22" s="178">
        <f>G22-$H$1*G22</f>
        <v>14.227642276422763</v>
      </c>
      <c r="I22" s="1"/>
      <c r="J22" s="152">
        <f t="shared" ref="J22:J38" si="3">I22*H22</f>
        <v>0</v>
      </c>
    </row>
    <row r="23" spans="1:10" ht="12.75" customHeight="1">
      <c r="A23" s="175" t="s">
        <v>323</v>
      </c>
      <c r="B23" s="176" t="s">
        <v>324</v>
      </c>
      <c r="C23" s="174">
        <v>7061171</v>
      </c>
      <c r="D23" s="174" t="s">
        <v>48</v>
      </c>
      <c r="E23" s="174" t="s">
        <v>229</v>
      </c>
      <c r="F23" s="177">
        <v>27</v>
      </c>
      <c r="G23" s="177">
        <f t="shared" ref="G23:G38" si="4">F23/1.23</f>
        <v>21.951219512195124</v>
      </c>
      <c r="H23" s="178">
        <f t="shared" ref="H23:H38" si="5">G23-$H$1*G23</f>
        <v>15.365853658536587</v>
      </c>
      <c r="I23" s="1"/>
      <c r="J23" s="152">
        <f t="shared" si="3"/>
        <v>0</v>
      </c>
    </row>
    <row r="24" spans="1:10" ht="12.75" customHeight="1">
      <c r="A24" s="175" t="s">
        <v>325</v>
      </c>
      <c r="B24" s="176" t="s">
        <v>326</v>
      </c>
      <c r="C24" s="174">
        <v>7061177</v>
      </c>
      <c r="D24" s="174" t="s">
        <v>258</v>
      </c>
      <c r="E24" s="174" t="s">
        <v>290</v>
      </c>
      <c r="F24" s="177">
        <v>27</v>
      </c>
      <c r="G24" s="177">
        <f t="shared" si="4"/>
        <v>21.951219512195124</v>
      </c>
      <c r="H24" s="178">
        <f t="shared" si="5"/>
        <v>15.365853658536587</v>
      </c>
      <c r="I24" s="1"/>
      <c r="J24" s="152">
        <f t="shared" si="3"/>
        <v>0</v>
      </c>
    </row>
    <row r="25" spans="1:10" ht="12.75" customHeight="1">
      <c r="A25" s="175" t="s">
        <v>327</v>
      </c>
      <c r="B25" s="176" t="s">
        <v>328</v>
      </c>
      <c r="C25" s="174">
        <v>7069513</v>
      </c>
      <c r="D25" s="174" t="s">
        <v>258</v>
      </c>
      <c r="E25" s="174" t="s">
        <v>290</v>
      </c>
      <c r="F25" s="177">
        <v>30</v>
      </c>
      <c r="G25" s="177">
        <f t="shared" si="4"/>
        <v>24.390243902439025</v>
      </c>
      <c r="H25" s="178">
        <f t="shared" si="5"/>
        <v>17.073170731707318</v>
      </c>
      <c r="I25" s="1"/>
      <c r="J25" s="152">
        <f t="shared" si="3"/>
        <v>0</v>
      </c>
    </row>
    <row r="26" spans="1:10" ht="12.75" customHeight="1">
      <c r="A26" s="175" t="s">
        <v>325</v>
      </c>
      <c r="B26" s="176" t="s">
        <v>329</v>
      </c>
      <c r="C26" s="174">
        <v>7061201</v>
      </c>
      <c r="D26" s="174" t="s">
        <v>71</v>
      </c>
      <c r="E26" s="174" t="s">
        <v>229</v>
      </c>
      <c r="F26" s="177">
        <v>30</v>
      </c>
      <c r="G26" s="177">
        <f t="shared" si="4"/>
        <v>24.390243902439025</v>
      </c>
      <c r="H26" s="178">
        <f t="shared" si="5"/>
        <v>17.073170731707318</v>
      </c>
      <c r="I26" s="1"/>
      <c r="J26" s="152">
        <f t="shared" si="3"/>
        <v>0</v>
      </c>
    </row>
    <row r="27" spans="1:10" ht="12.75" customHeight="1">
      <c r="A27" s="175" t="s">
        <v>330</v>
      </c>
      <c r="B27" s="176" t="s">
        <v>331</v>
      </c>
      <c r="C27" s="174">
        <v>7062374</v>
      </c>
      <c r="D27" s="174" t="s">
        <v>55</v>
      </c>
      <c r="E27" s="174" t="s">
        <v>297</v>
      </c>
      <c r="F27" s="177">
        <v>24</v>
      </c>
      <c r="G27" s="177">
        <f t="shared" si="4"/>
        <v>19.512195121951219</v>
      </c>
      <c r="H27" s="178">
        <f t="shared" si="5"/>
        <v>13.658536585365853</v>
      </c>
      <c r="I27" s="1"/>
      <c r="J27" s="152">
        <f t="shared" si="3"/>
        <v>0</v>
      </c>
    </row>
    <row r="28" spans="1:10" ht="12.75" customHeight="1">
      <c r="A28" s="175" t="s">
        <v>332</v>
      </c>
      <c r="B28" s="176" t="s">
        <v>333</v>
      </c>
      <c r="C28" s="174">
        <v>7062207</v>
      </c>
      <c r="D28" s="174" t="s">
        <v>48</v>
      </c>
      <c r="E28" s="174" t="s">
        <v>226</v>
      </c>
      <c r="F28" s="177">
        <v>27</v>
      </c>
      <c r="G28" s="177">
        <f t="shared" si="4"/>
        <v>21.951219512195124</v>
      </c>
      <c r="H28" s="178">
        <f t="shared" si="5"/>
        <v>15.365853658536587</v>
      </c>
      <c r="I28" s="1"/>
      <c r="J28" s="152">
        <f t="shared" si="3"/>
        <v>0</v>
      </c>
    </row>
    <row r="29" spans="1:10" ht="12.75" customHeight="1">
      <c r="A29" s="175" t="s">
        <v>334</v>
      </c>
      <c r="B29" s="176" t="s">
        <v>335</v>
      </c>
      <c r="C29" s="174">
        <v>7062206</v>
      </c>
      <c r="D29" s="174" t="s">
        <v>38</v>
      </c>
      <c r="E29" s="174" t="s">
        <v>290</v>
      </c>
      <c r="F29" s="177">
        <v>28</v>
      </c>
      <c r="G29" s="177">
        <f t="shared" si="4"/>
        <v>22.764227642276424</v>
      </c>
      <c r="H29" s="178">
        <f t="shared" si="5"/>
        <v>15.934959349593498</v>
      </c>
      <c r="I29" s="1"/>
      <c r="J29" s="152">
        <f t="shared" si="3"/>
        <v>0</v>
      </c>
    </row>
    <row r="30" spans="1:10" ht="12.75" customHeight="1">
      <c r="A30" s="175" t="s">
        <v>336</v>
      </c>
      <c r="B30" s="176" t="s">
        <v>337</v>
      </c>
      <c r="C30" s="174">
        <v>7062197</v>
      </c>
      <c r="D30" s="174" t="s">
        <v>71</v>
      </c>
      <c r="E30" s="174" t="s">
        <v>229</v>
      </c>
      <c r="F30" s="177">
        <v>30</v>
      </c>
      <c r="G30" s="177">
        <f t="shared" si="4"/>
        <v>24.390243902439025</v>
      </c>
      <c r="H30" s="178">
        <f t="shared" si="5"/>
        <v>17.073170731707318</v>
      </c>
      <c r="I30" s="1"/>
      <c r="J30" s="152">
        <f t="shared" si="3"/>
        <v>0</v>
      </c>
    </row>
    <row r="31" spans="1:10" ht="12.75" customHeight="1">
      <c r="A31" s="175" t="s">
        <v>338</v>
      </c>
      <c r="B31" s="176" t="s">
        <v>339</v>
      </c>
      <c r="C31" s="174">
        <v>7062375</v>
      </c>
      <c r="D31" s="174" t="s">
        <v>340</v>
      </c>
      <c r="E31" s="174" t="s">
        <v>297</v>
      </c>
      <c r="F31" s="177">
        <v>30</v>
      </c>
      <c r="G31" s="177">
        <f t="shared" si="4"/>
        <v>24.390243902439025</v>
      </c>
      <c r="H31" s="178">
        <f t="shared" si="5"/>
        <v>17.073170731707318</v>
      </c>
      <c r="I31" s="1"/>
      <c r="J31" s="152">
        <f t="shared" si="3"/>
        <v>0</v>
      </c>
    </row>
    <row r="32" spans="1:10" ht="12.75" customHeight="1">
      <c r="A32" s="175" t="s">
        <v>341</v>
      </c>
      <c r="B32" s="176" t="s">
        <v>342</v>
      </c>
      <c r="C32" s="174">
        <v>7062209</v>
      </c>
      <c r="D32" s="174" t="s">
        <v>71</v>
      </c>
      <c r="E32" s="174" t="s">
        <v>226</v>
      </c>
      <c r="F32" s="177">
        <v>27</v>
      </c>
      <c r="G32" s="177">
        <f t="shared" si="4"/>
        <v>21.951219512195124</v>
      </c>
      <c r="H32" s="178">
        <f t="shared" si="5"/>
        <v>15.365853658536587</v>
      </c>
      <c r="I32" s="1"/>
      <c r="J32" s="152">
        <f t="shared" si="3"/>
        <v>0</v>
      </c>
    </row>
    <row r="33" spans="1:10" ht="12.75" customHeight="1">
      <c r="A33" s="175" t="s">
        <v>343</v>
      </c>
      <c r="B33" s="176" t="s">
        <v>344</v>
      </c>
      <c r="C33" s="174">
        <v>7062198</v>
      </c>
      <c r="D33" s="174" t="s">
        <v>38</v>
      </c>
      <c r="E33" s="174" t="s">
        <v>229</v>
      </c>
      <c r="F33" s="177">
        <v>28</v>
      </c>
      <c r="G33" s="177">
        <f t="shared" si="4"/>
        <v>22.764227642276424</v>
      </c>
      <c r="H33" s="178">
        <f t="shared" si="5"/>
        <v>15.934959349593498</v>
      </c>
      <c r="I33" s="1"/>
      <c r="J33" s="152">
        <f t="shared" si="3"/>
        <v>0</v>
      </c>
    </row>
    <row r="34" spans="1:10" ht="12.75" customHeight="1">
      <c r="A34" s="175" t="s">
        <v>345</v>
      </c>
      <c r="B34" s="176" t="s">
        <v>346</v>
      </c>
      <c r="C34" s="174">
        <v>7062199</v>
      </c>
      <c r="D34" s="174" t="s">
        <v>38</v>
      </c>
      <c r="E34" s="174" t="s">
        <v>229</v>
      </c>
      <c r="F34" s="177">
        <v>27</v>
      </c>
      <c r="G34" s="177">
        <f t="shared" si="4"/>
        <v>21.951219512195124</v>
      </c>
      <c r="H34" s="178">
        <f t="shared" si="5"/>
        <v>15.365853658536587</v>
      </c>
      <c r="I34" s="1"/>
      <c r="J34" s="152">
        <f t="shared" si="3"/>
        <v>0</v>
      </c>
    </row>
    <row r="35" spans="1:10" ht="12.75" customHeight="1">
      <c r="A35" s="175" t="s">
        <v>347</v>
      </c>
      <c r="B35" s="176" t="s">
        <v>348</v>
      </c>
      <c r="C35" s="174">
        <v>7062195</v>
      </c>
      <c r="D35" s="174" t="s">
        <v>18</v>
      </c>
      <c r="E35" s="174" t="s">
        <v>315</v>
      </c>
      <c r="F35" s="177">
        <v>32</v>
      </c>
      <c r="G35" s="177">
        <f t="shared" si="4"/>
        <v>26.016260162601625</v>
      </c>
      <c r="H35" s="178">
        <f t="shared" si="5"/>
        <v>18.211382113821138</v>
      </c>
      <c r="I35" s="1"/>
      <c r="J35" s="152">
        <f t="shared" si="3"/>
        <v>0</v>
      </c>
    </row>
    <row r="36" spans="1:10" ht="12.75" customHeight="1">
      <c r="A36" s="175" t="s">
        <v>349</v>
      </c>
      <c r="B36" s="176" t="s">
        <v>350</v>
      </c>
      <c r="C36" s="174">
        <v>7062196</v>
      </c>
      <c r="D36" s="174" t="s">
        <v>18</v>
      </c>
      <c r="E36" s="174" t="s">
        <v>315</v>
      </c>
      <c r="F36" s="177">
        <v>32</v>
      </c>
      <c r="G36" s="177">
        <f t="shared" si="4"/>
        <v>26.016260162601625</v>
      </c>
      <c r="H36" s="178">
        <f t="shared" si="5"/>
        <v>18.211382113821138</v>
      </c>
      <c r="I36" s="1"/>
      <c r="J36" s="152">
        <f t="shared" si="3"/>
        <v>0</v>
      </c>
    </row>
    <row r="37" spans="1:10" ht="12.75" customHeight="1">
      <c r="A37" s="175" t="s">
        <v>351</v>
      </c>
      <c r="B37" s="176" t="s">
        <v>352</v>
      </c>
      <c r="C37" s="174">
        <v>7062208</v>
      </c>
      <c r="D37" s="174" t="s">
        <v>93</v>
      </c>
      <c r="E37" s="174" t="s">
        <v>315</v>
      </c>
      <c r="F37" s="177">
        <v>32</v>
      </c>
      <c r="G37" s="177">
        <f t="shared" si="4"/>
        <v>26.016260162601625</v>
      </c>
      <c r="H37" s="178">
        <f t="shared" si="5"/>
        <v>18.211382113821138</v>
      </c>
      <c r="I37" s="1"/>
      <c r="J37" s="152">
        <f t="shared" si="3"/>
        <v>0</v>
      </c>
    </row>
    <row r="38" spans="1:10" ht="12.75" customHeight="1">
      <c r="A38" s="179" t="s">
        <v>353</v>
      </c>
      <c r="B38" s="180" t="s">
        <v>354</v>
      </c>
      <c r="C38" s="181">
        <v>7072624</v>
      </c>
      <c r="D38" s="181" t="s">
        <v>32</v>
      </c>
      <c r="E38" s="181" t="s">
        <v>33</v>
      </c>
      <c r="F38" s="182">
        <v>14</v>
      </c>
      <c r="G38" s="182">
        <f t="shared" si="4"/>
        <v>11.382113821138212</v>
      </c>
      <c r="H38" s="183">
        <f t="shared" si="5"/>
        <v>7.9674796747967491</v>
      </c>
      <c r="I38" s="1"/>
      <c r="J38" s="152">
        <f t="shared" si="3"/>
        <v>0</v>
      </c>
    </row>
    <row r="39" spans="1:10" ht="12.75" customHeight="1">
      <c r="A39" s="252" t="s">
        <v>355</v>
      </c>
      <c r="B39" s="252"/>
      <c r="C39" s="252"/>
      <c r="D39" s="252"/>
      <c r="E39" s="252"/>
      <c r="F39" s="252"/>
      <c r="G39" s="252"/>
      <c r="H39" s="252"/>
      <c r="I39" s="1"/>
      <c r="J39" s="152"/>
    </row>
    <row r="40" spans="1:10" ht="12.75" customHeight="1">
      <c r="A40" s="185" t="s">
        <v>356</v>
      </c>
      <c r="B40" s="186" t="s">
        <v>357</v>
      </c>
      <c r="C40" s="184">
        <v>7061170</v>
      </c>
      <c r="D40" s="184" t="s">
        <v>48</v>
      </c>
      <c r="E40" s="184" t="s">
        <v>226</v>
      </c>
      <c r="F40" s="187">
        <v>26</v>
      </c>
      <c r="G40" s="187">
        <f>F40/1.23</f>
        <v>21.13821138211382</v>
      </c>
      <c r="H40" s="188">
        <f>G40-$H$1*G40</f>
        <v>14.796747967479675</v>
      </c>
      <c r="I40" s="1"/>
      <c r="J40" s="152">
        <f t="shared" ref="J40:J52" si="6">I40*H40</f>
        <v>0</v>
      </c>
    </row>
    <row r="41" spans="1:10" ht="12.75" customHeight="1">
      <c r="A41" s="185" t="s">
        <v>358</v>
      </c>
      <c r="B41" s="186" t="s">
        <v>359</v>
      </c>
      <c r="C41" s="184">
        <v>7061191</v>
      </c>
      <c r="D41" s="184" t="s">
        <v>48</v>
      </c>
      <c r="E41" s="184" t="s">
        <v>229</v>
      </c>
      <c r="F41" s="187">
        <v>30</v>
      </c>
      <c r="G41" s="187">
        <f t="shared" ref="G41:G52" si="7">F41/1.23</f>
        <v>24.390243902439025</v>
      </c>
      <c r="H41" s="188">
        <f t="shared" ref="H41:H52" si="8">G41-$H$1*G41</f>
        <v>17.073170731707318</v>
      </c>
      <c r="I41" s="1"/>
      <c r="J41" s="152">
        <f t="shared" si="6"/>
        <v>0</v>
      </c>
    </row>
    <row r="42" spans="1:10" ht="12.75" customHeight="1">
      <c r="A42" s="185" t="s">
        <v>360</v>
      </c>
      <c r="B42" s="186" t="s">
        <v>361</v>
      </c>
      <c r="C42" s="184">
        <v>7061179</v>
      </c>
      <c r="D42" s="184" t="s">
        <v>258</v>
      </c>
      <c r="E42" s="184" t="s">
        <v>290</v>
      </c>
      <c r="F42" s="187">
        <v>30</v>
      </c>
      <c r="G42" s="187">
        <f t="shared" si="7"/>
        <v>24.390243902439025</v>
      </c>
      <c r="H42" s="188">
        <f t="shared" si="8"/>
        <v>17.073170731707318</v>
      </c>
      <c r="I42" s="1"/>
      <c r="J42" s="152">
        <f t="shared" si="6"/>
        <v>0</v>
      </c>
    </row>
    <row r="43" spans="1:10" ht="12.75" customHeight="1">
      <c r="A43" s="185" t="s">
        <v>362</v>
      </c>
      <c r="B43" s="186" t="s">
        <v>363</v>
      </c>
      <c r="C43" s="184">
        <v>7061190</v>
      </c>
      <c r="D43" s="184" t="s">
        <v>258</v>
      </c>
      <c r="E43" s="184" t="s">
        <v>290</v>
      </c>
      <c r="F43" s="187">
        <v>34</v>
      </c>
      <c r="G43" s="187">
        <f t="shared" si="7"/>
        <v>27.64227642276423</v>
      </c>
      <c r="H43" s="188">
        <f t="shared" si="8"/>
        <v>19.349593495934961</v>
      </c>
      <c r="I43" s="1"/>
      <c r="J43" s="152">
        <f t="shared" si="6"/>
        <v>0</v>
      </c>
    </row>
    <row r="44" spans="1:10" ht="12.75" customHeight="1">
      <c r="A44" s="185" t="s">
        <v>364</v>
      </c>
      <c r="B44" s="186" t="s">
        <v>365</v>
      </c>
      <c r="C44" s="184">
        <v>7067195</v>
      </c>
      <c r="D44" s="184" t="s">
        <v>38</v>
      </c>
      <c r="E44" s="184" t="s">
        <v>229</v>
      </c>
      <c r="F44" s="187">
        <v>27</v>
      </c>
      <c r="G44" s="187">
        <f t="shared" si="7"/>
        <v>21.951219512195124</v>
      </c>
      <c r="H44" s="188">
        <f t="shared" si="8"/>
        <v>15.365853658536587</v>
      </c>
      <c r="I44" s="1"/>
      <c r="J44" s="152">
        <f t="shared" si="6"/>
        <v>0</v>
      </c>
    </row>
    <row r="45" spans="1:10" ht="12.75" customHeight="1">
      <c r="A45" s="185" t="s">
        <v>366</v>
      </c>
      <c r="B45" s="186" t="s">
        <v>367</v>
      </c>
      <c r="C45" s="184">
        <v>7067196</v>
      </c>
      <c r="D45" s="184" t="s">
        <v>38</v>
      </c>
      <c r="E45" s="184" t="s">
        <v>226</v>
      </c>
      <c r="F45" s="187">
        <v>28</v>
      </c>
      <c r="G45" s="187">
        <f t="shared" si="7"/>
        <v>22.764227642276424</v>
      </c>
      <c r="H45" s="188">
        <f t="shared" si="8"/>
        <v>15.934959349593498</v>
      </c>
      <c r="I45" s="1"/>
      <c r="J45" s="152">
        <f t="shared" si="6"/>
        <v>0</v>
      </c>
    </row>
    <row r="46" spans="1:10" ht="12.75" customHeight="1">
      <c r="A46" s="185" t="s">
        <v>368</v>
      </c>
      <c r="B46" s="186" t="s">
        <v>369</v>
      </c>
      <c r="C46" s="184">
        <v>7067197</v>
      </c>
      <c r="D46" s="184" t="s">
        <v>18</v>
      </c>
      <c r="E46" s="184" t="s">
        <v>315</v>
      </c>
      <c r="F46" s="187">
        <v>37</v>
      </c>
      <c r="G46" s="187">
        <f t="shared" si="7"/>
        <v>30.081300813008131</v>
      </c>
      <c r="H46" s="188">
        <f t="shared" si="8"/>
        <v>21.056910569105693</v>
      </c>
      <c r="I46" s="1"/>
      <c r="J46" s="152">
        <f t="shared" si="6"/>
        <v>0</v>
      </c>
    </row>
    <row r="47" spans="1:10" ht="12.75" customHeight="1">
      <c r="A47" s="185" t="s">
        <v>370</v>
      </c>
      <c r="B47" s="186" t="s">
        <v>371</v>
      </c>
      <c r="C47" s="184">
        <v>7067198</v>
      </c>
      <c r="D47" s="184" t="s">
        <v>18</v>
      </c>
      <c r="E47" s="184" t="s">
        <v>315</v>
      </c>
      <c r="F47" s="187">
        <v>37</v>
      </c>
      <c r="G47" s="187">
        <f t="shared" si="7"/>
        <v>30.081300813008131</v>
      </c>
      <c r="H47" s="188">
        <f t="shared" si="8"/>
        <v>21.056910569105693</v>
      </c>
      <c r="I47" s="1"/>
      <c r="J47" s="152">
        <f t="shared" si="6"/>
        <v>0</v>
      </c>
    </row>
    <row r="48" spans="1:10" ht="12.75" customHeight="1">
      <c r="A48" s="185" t="s">
        <v>372</v>
      </c>
      <c r="B48" s="186" t="s">
        <v>373</v>
      </c>
      <c r="C48" s="184">
        <v>7068789</v>
      </c>
      <c r="D48" s="184" t="s">
        <v>374</v>
      </c>
      <c r="E48" s="184" t="s">
        <v>297</v>
      </c>
      <c r="F48" s="187">
        <v>28</v>
      </c>
      <c r="G48" s="187">
        <f t="shared" si="7"/>
        <v>22.764227642276424</v>
      </c>
      <c r="H48" s="188">
        <f t="shared" si="8"/>
        <v>15.934959349593498</v>
      </c>
      <c r="I48" s="1"/>
      <c r="J48" s="152">
        <f t="shared" si="6"/>
        <v>0</v>
      </c>
    </row>
    <row r="49" spans="1:10" ht="12.75" customHeight="1">
      <c r="A49" s="185" t="s">
        <v>375</v>
      </c>
      <c r="B49" s="186" t="s">
        <v>376</v>
      </c>
      <c r="C49" s="184">
        <v>7086135</v>
      </c>
      <c r="D49" s="184" t="s">
        <v>55</v>
      </c>
      <c r="E49" s="184" t="s">
        <v>297</v>
      </c>
      <c r="F49" s="187">
        <v>32</v>
      </c>
      <c r="G49" s="187">
        <f t="shared" si="7"/>
        <v>26.016260162601625</v>
      </c>
      <c r="H49" s="188">
        <f t="shared" si="8"/>
        <v>18.211382113821138</v>
      </c>
      <c r="I49" s="1"/>
      <c r="J49" s="152">
        <f t="shared" si="6"/>
        <v>0</v>
      </c>
    </row>
    <row r="50" spans="1:10" ht="12.75" customHeight="1">
      <c r="A50" s="185" t="s">
        <v>377</v>
      </c>
      <c r="B50" s="186" t="s">
        <v>378</v>
      </c>
      <c r="C50" s="184">
        <v>7067199</v>
      </c>
      <c r="D50" s="184" t="s">
        <v>48</v>
      </c>
      <c r="E50" s="184" t="s">
        <v>226</v>
      </c>
      <c r="F50" s="187">
        <v>29</v>
      </c>
      <c r="G50" s="187">
        <f t="shared" si="7"/>
        <v>23.577235772357724</v>
      </c>
      <c r="H50" s="188">
        <f t="shared" si="8"/>
        <v>16.504065040650406</v>
      </c>
      <c r="I50" s="1"/>
      <c r="J50" s="152">
        <f t="shared" si="6"/>
        <v>0</v>
      </c>
    </row>
    <row r="51" spans="1:10" ht="12.75" customHeight="1">
      <c r="A51" s="185" t="s">
        <v>379</v>
      </c>
      <c r="B51" s="186" t="s">
        <v>380</v>
      </c>
      <c r="C51" s="184">
        <v>7067202</v>
      </c>
      <c r="D51" s="184" t="s">
        <v>48</v>
      </c>
      <c r="E51" s="184" t="s">
        <v>229</v>
      </c>
      <c r="F51" s="187">
        <v>30</v>
      </c>
      <c r="G51" s="187">
        <f t="shared" si="7"/>
        <v>24.390243902439025</v>
      </c>
      <c r="H51" s="188">
        <f t="shared" si="8"/>
        <v>17.073170731707318</v>
      </c>
      <c r="I51" s="1"/>
      <c r="J51" s="152">
        <f t="shared" si="6"/>
        <v>0</v>
      </c>
    </row>
    <row r="52" spans="1:10" ht="12.75" customHeight="1">
      <c r="A52" s="189" t="s">
        <v>381</v>
      </c>
      <c r="B52" s="190" t="s">
        <v>382</v>
      </c>
      <c r="C52" s="191">
        <v>7067203</v>
      </c>
      <c r="D52" s="191" t="s">
        <v>38</v>
      </c>
      <c r="E52" s="191" t="s">
        <v>312</v>
      </c>
      <c r="F52" s="192">
        <v>28</v>
      </c>
      <c r="G52" s="192">
        <f t="shared" si="7"/>
        <v>22.764227642276424</v>
      </c>
      <c r="H52" s="193">
        <f t="shared" si="8"/>
        <v>15.934959349593498</v>
      </c>
      <c r="I52" s="1"/>
      <c r="J52" s="152">
        <f t="shared" si="6"/>
        <v>0</v>
      </c>
    </row>
    <row r="53" spans="1:10" ht="12.75" customHeight="1">
      <c r="A53" s="253" t="s">
        <v>383</v>
      </c>
      <c r="B53" s="253"/>
      <c r="C53" s="253"/>
      <c r="D53" s="253"/>
      <c r="E53" s="253"/>
      <c r="F53" s="253"/>
      <c r="G53" s="253"/>
      <c r="H53" s="253"/>
      <c r="I53" s="1"/>
      <c r="J53" s="152"/>
    </row>
    <row r="54" spans="1:10" ht="12.75" customHeight="1">
      <c r="A54" s="195" t="s">
        <v>384</v>
      </c>
      <c r="B54" s="196" t="s">
        <v>385</v>
      </c>
      <c r="C54" s="194">
        <v>7061184</v>
      </c>
      <c r="D54" s="194" t="s">
        <v>48</v>
      </c>
      <c r="E54" s="194" t="s">
        <v>226</v>
      </c>
      <c r="F54" s="197">
        <v>31</v>
      </c>
      <c r="G54" s="197">
        <f>F54/1.23</f>
        <v>25.203252032520325</v>
      </c>
      <c r="H54" s="198">
        <f>G54-$H$1*G54</f>
        <v>17.642276422764226</v>
      </c>
      <c r="I54" s="1"/>
      <c r="J54" s="152">
        <f t="shared" ref="J54:J68" si="9">I54*H54</f>
        <v>0</v>
      </c>
    </row>
    <row r="55" spans="1:10" ht="12.75" customHeight="1">
      <c r="A55" s="195" t="s">
        <v>386</v>
      </c>
      <c r="B55" s="196" t="s">
        <v>387</v>
      </c>
      <c r="C55" s="194">
        <v>7061187</v>
      </c>
      <c r="D55" s="194" t="s">
        <v>48</v>
      </c>
      <c r="E55" s="194" t="s">
        <v>229</v>
      </c>
      <c r="F55" s="197">
        <v>39</v>
      </c>
      <c r="G55" s="197">
        <f t="shared" ref="G55:G68" si="10">F55/1.23</f>
        <v>31.707317073170731</v>
      </c>
      <c r="H55" s="198">
        <f t="shared" ref="H55:H68" si="11">G55-$H$1*G55</f>
        <v>22.195121951219512</v>
      </c>
      <c r="I55" s="1"/>
      <c r="J55" s="152">
        <f t="shared" si="9"/>
        <v>0</v>
      </c>
    </row>
    <row r="56" spans="1:10" ht="12.75" customHeight="1">
      <c r="A56" s="195" t="s">
        <v>388</v>
      </c>
      <c r="B56" s="196" t="s">
        <v>389</v>
      </c>
      <c r="C56" s="194">
        <v>7061185</v>
      </c>
      <c r="D56" s="194" t="s">
        <v>258</v>
      </c>
      <c r="E56" s="194" t="s">
        <v>290</v>
      </c>
      <c r="F56" s="197">
        <v>35</v>
      </c>
      <c r="G56" s="197">
        <f t="shared" si="10"/>
        <v>28.45528455284553</v>
      </c>
      <c r="H56" s="198">
        <f t="shared" si="11"/>
        <v>19.918699186991873</v>
      </c>
      <c r="I56" s="1"/>
      <c r="J56" s="152">
        <f t="shared" si="9"/>
        <v>0</v>
      </c>
    </row>
    <row r="57" spans="1:10" ht="12.75" customHeight="1">
      <c r="A57" s="195" t="s">
        <v>390</v>
      </c>
      <c r="B57" s="196" t="s">
        <v>391</v>
      </c>
      <c r="C57" s="194">
        <v>7061188</v>
      </c>
      <c r="D57" s="194" t="s">
        <v>258</v>
      </c>
      <c r="E57" s="194" t="s">
        <v>290</v>
      </c>
      <c r="F57" s="197">
        <v>41</v>
      </c>
      <c r="G57" s="197">
        <f t="shared" si="10"/>
        <v>33.333333333333336</v>
      </c>
      <c r="H57" s="198">
        <f t="shared" si="11"/>
        <v>23.333333333333336</v>
      </c>
      <c r="I57" s="1"/>
      <c r="J57" s="152">
        <f t="shared" si="9"/>
        <v>0</v>
      </c>
    </row>
    <row r="58" spans="1:10" ht="12.75" customHeight="1">
      <c r="A58" s="195" t="s">
        <v>392</v>
      </c>
      <c r="B58" s="196" t="s">
        <v>393</v>
      </c>
      <c r="C58" s="194">
        <v>7072625</v>
      </c>
      <c r="D58" s="194" t="s">
        <v>48</v>
      </c>
      <c r="E58" s="194" t="s">
        <v>226</v>
      </c>
      <c r="F58" s="197">
        <v>33</v>
      </c>
      <c r="G58" s="197">
        <f t="shared" si="10"/>
        <v>26.829268292682926</v>
      </c>
      <c r="H58" s="198">
        <f t="shared" si="11"/>
        <v>18.780487804878049</v>
      </c>
      <c r="I58" s="1"/>
      <c r="J58" s="152">
        <f t="shared" si="9"/>
        <v>0</v>
      </c>
    </row>
    <row r="59" spans="1:10" ht="12.75" customHeight="1">
      <c r="A59" s="195" t="s">
        <v>394</v>
      </c>
      <c r="B59" s="196" t="s">
        <v>395</v>
      </c>
      <c r="C59" s="194">
        <v>7071337</v>
      </c>
      <c r="D59" s="194" t="s">
        <v>38</v>
      </c>
      <c r="E59" s="194" t="s">
        <v>290</v>
      </c>
      <c r="F59" s="197">
        <v>35</v>
      </c>
      <c r="G59" s="197">
        <f t="shared" si="10"/>
        <v>28.45528455284553</v>
      </c>
      <c r="H59" s="198">
        <f t="shared" si="11"/>
        <v>19.918699186991873</v>
      </c>
      <c r="I59" s="1"/>
      <c r="J59" s="152">
        <f t="shared" si="9"/>
        <v>0</v>
      </c>
    </row>
    <row r="60" spans="1:10" ht="12.75" customHeight="1">
      <c r="A60" s="195" t="s">
        <v>396</v>
      </c>
      <c r="B60" s="196" t="s">
        <v>397</v>
      </c>
      <c r="C60" s="194">
        <v>7068794</v>
      </c>
      <c r="D60" s="194" t="s">
        <v>38</v>
      </c>
      <c r="E60" s="194" t="s">
        <v>229</v>
      </c>
      <c r="F60" s="197">
        <v>31</v>
      </c>
      <c r="G60" s="197">
        <f t="shared" si="10"/>
        <v>25.203252032520325</v>
      </c>
      <c r="H60" s="198">
        <f t="shared" si="11"/>
        <v>17.642276422764226</v>
      </c>
      <c r="I60" s="1"/>
      <c r="J60" s="152">
        <f t="shared" si="9"/>
        <v>0</v>
      </c>
    </row>
    <row r="61" spans="1:10" ht="12.75" customHeight="1">
      <c r="A61" s="195" t="s">
        <v>398</v>
      </c>
      <c r="B61" s="196" t="s">
        <v>399</v>
      </c>
      <c r="C61" s="194">
        <v>7068787</v>
      </c>
      <c r="D61" s="194" t="s">
        <v>38</v>
      </c>
      <c r="E61" s="194" t="s">
        <v>229</v>
      </c>
      <c r="F61" s="197">
        <v>29</v>
      </c>
      <c r="G61" s="197">
        <f t="shared" si="10"/>
        <v>23.577235772357724</v>
      </c>
      <c r="H61" s="198">
        <f t="shared" si="11"/>
        <v>16.504065040650406</v>
      </c>
      <c r="I61" s="1"/>
      <c r="J61" s="152">
        <f t="shared" si="9"/>
        <v>0</v>
      </c>
    </row>
    <row r="62" spans="1:10" ht="12.75" customHeight="1">
      <c r="A62" s="195" t="s">
        <v>400</v>
      </c>
      <c r="B62" s="196" t="s">
        <v>401</v>
      </c>
      <c r="C62" s="194">
        <v>7068792</v>
      </c>
      <c r="D62" s="194" t="s">
        <v>38</v>
      </c>
      <c r="E62" s="194" t="s">
        <v>312</v>
      </c>
      <c r="F62" s="197">
        <v>28</v>
      </c>
      <c r="G62" s="197">
        <f t="shared" si="10"/>
        <v>22.764227642276424</v>
      </c>
      <c r="H62" s="198">
        <f t="shared" si="11"/>
        <v>15.934959349593498</v>
      </c>
      <c r="I62" s="1"/>
      <c r="J62" s="152">
        <f t="shared" si="9"/>
        <v>0</v>
      </c>
    </row>
    <row r="63" spans="1:10" ht="12.75" customHeight="1">
      <c r="A63" s="195" t="s">
        <v>402</v>
      </c>
      <c r="B63" s="196" t="s">
        <v>403</v>
      </c>
      <c r="C63" s="194">
        <v>7072628</v>
      </c>
      <c r="D63" s="194" t="s">
        <v>18</v>
      </c>
      <c r="E63" s="194" t="s">
        <v>315</v>
      </c>
      <c r="F63" s="197">
        <v>42</v>
      </c>
      <c r="G63" s="197">
        <f t="shared" si="10"/>
        <v>34.146341463414636</v>
      </c>
      <c r="H63" s="198">
        <f t="shared" si="11"/>
        <v>23.902439024390247</v>
      </c>
      <c r="I63" s="1"/>
      <c r="J63" s="152">
        <f t="shared" si="9"/>
        <v>0</v>
      </c>
    </row>
    <row r="64" spans="1:10" ht="12.75" customHeight="1">
      <c r="A64" s="195" t="s">
        <v>404</v>
      </c>
      <c r="B64" s="196" t="s">
        <v>405</v>
      </c>
      <c r="C64" s="194">
        <v>7068796</v>
      </c>
      <c r="D64" s="194" t="s">
        <v>18</v>
      </c>
      <c r="E64" s="194" t="s">
        <v>315</v>
      </c>
      <c r="F64" s="197">
        <v>42</v>
      </c>
      <c r="G64" s="197">
        <f t="shared" si="10"/>
        <v>34.146341463414636</v>
      </c>
      <c r="H64" s="198">
        <f t="shared" si="11"/>
        <v>23.902439024390247</v>
      </c>
      <c r="I64" s="1"/>
      <c r="J64" s="152">
        <f t="shared" si="9"/>
        <v>0</v>
      </c>
    </row>
    <row r="65" spans="1:10" ht="12.75" customHeight="1">
      <c r="A65" s="195" t="s">
        <v>406</v>
      </c>
      <c r="B65" s="196" t="s">
        <v>407</v>
      </c>
      <c r="C65" s="194">
        <v>7068795</v>
      </c>
      <c r="D65" s="194" t="s">
        <v>18</v>
      </c>
      <c r="E65" s="194" t="s">
        <v>315</v>
      </c>
      <c r="F65" s="197">
        <v>42</v>
      </c>
      <c r="G65" s="197">
        <f t="shared" si="10"/>
        <v>34.146341463414636</v>
      </c>
      <c r="H65" s="198">
        <f t="shared" si="11"/>
        <v>23.902439024390247</v>
      </c>
      <c r="I65" s="1"/>
      <c r="J65" s="152">
        <f t="shared" si="9"/>
        <v>0</v>
      </c>
    </row>
    <row r="66" spans="1:10" ht="12.75" customHeight="1">
      <c r="A66" s="195" t="s">
        <v>408</v>
      </c>
      <c r="B66" s="196" t="s">
        <v>409</v>
      </c>
      <c r="C66" s="194">
        <v>7086134</v>
      </c>
      <c r="D66" s="194" t="s">
        <v>55</v>
      </c>
      <c r="E66" s="194" t="s">
        <v>56</v>
      </c>
      <c r="F66" s="197">
        <v>32</v>
      </c>
      <c r="G66" s="197">
        <f t="shared" si="10"/>
        <v>26.016260162601625</v>
      </c>
      <c r="H66" s="198">
        <f t="shared" si="11"/>
        <v>18.211382113821138</v>
      </c>
      <c r="I66" s="1"/>
      <c r="J66" s="152">
        <f t="shared" si="9"/>
        <v>0</v>
      </c>
    </row>
    <row r="67" spans="1:10" ht="12.75" customHeight="1">
      <c r="A67" s="199" t="s">
        <v>410</v>
      </c>
      <c r="B67" s="200" t="s">
        <v>411</v>
      </c>
      <c r="C67" s="194">
        <v>7072627</v>
      </c>
      <c r="D67" s="201" t="s">
        <v>32</v>
      </c>
      <c r="E67" s="201" t="s">
        <v>33</v>
      </c>
      <c r="F67" s="202">
        <v>14</v>
      </c>
      <c r="G67" s="202">
        <f t="shared" si="10"/>
        <v>11.382113821138212</v>
      </c>
      <c r="H67" s="198">
        <f t="shared" si="11"/>
        <v>7.9674796747967491</v>
      </c>
      <c r="I67" s="1"/>
      <c r="J67" s="152">
        <f t="shared" si="9"/>
        <v>0</v>
      </c>
    </row>
    <row r="68" spans="1:10" ht="12.75" customHeight="1">
      <c r="A68" s="203" t="s">
        <v>412</v>
      </c>
      <c r="B68" s="204" t="s">
        <v>413</v>
      </c>
      <c r="C68" s="205">
        <v>7083894</v>
      </c>
      <c r="D68" s="206" t="s">
        <v>38</v>
      </c>
      <c r="E68" s="206" t="s">
        <v>39</v>
      </c>
      <c r="F68" s="207">
        <v>29</v>
      </c>
      <c r="G68" s="207">
        <f t="shared" si="10"/>
        <v>23.577235772357724</v>
      </c>
      <c r="H68" s="208">
        <f t="shared" si="11"/>
        <v>16.504065040650406</v>
      </c>
      <c r="I68" s="1"/>
      <c r="J68" s="152">
        <f t="shared" si="9"/>
        <v>0</v>
      </c>
    </row>
    <row r="69" spans="1:10" ht="12.75" customHeight="1">
      <c r="A69" s="254" t="s">
        <v>414</v>
      </c>
      <c r="B69" s="254"/>
      <c r="C69" s="254"/>
      <c r="D69" s="254"/>
      <c r="E69" s="254"/>
      <c r="F69" s="254"/>
      <c r="G69" s="254"/>
      <c r="H69" s="254"/>
      <c r="I69" s="1"/>
      <c r="J69" s="152"/>
    </row>
    <row r="70" spans="1:10" ht="12.75" customHeight="1">
      <c r="A70" s="211" t="s">
        <v>415</v>
      </c>
      <c r="B70" s="212" t="s">
        <v>416</v>
      </c>
      <c r="C70" s="209">
        <v>7061192</v>
      </c>
      <c r="D70" s="209" t="s">
        <v>48</v>
      </c>
      <c r="E70" s="209" t="s">
        <v>226</v>
      </c>
      <c r="F70" s="213">
        <v>31</v>
      </c>
      <c r="G70" s="213">
        <f>F70/1.23</f>
        <v>25.203252032520325</v>
      </c>
      <c r="H70" s="214">
        <f>G70-$H$1*G70</f>
        <v>17.642276422764226</v>
      </c>
      <c r="I70" s="1"/>
      <c r="J70" s="152">
        <f t="shared" ref="J70:J85" si="12">I70*H70</f>
        <v>0</v>
      </c>
    </row>
    <row r="71" spans="1:10" ht="12.75" customHeight="1">
      <c r="A71" s="211" t="s">
        <v>417</v>
      </c>
      <c r="B71" s="212" t="s">
        <v>418</v>
      </c>
      <c r="C71" s="210">
        <v>7061194</v>
      </c>
      <c r="D71" s="209" t="s">
        <v>48</v>
      </c>
      <c r="E71" s="209" t="s">
        <v>229</v>
      </c>
      <c r="F71" s="213">
        <v>31</v>
      </c>
      <c r="G71" s="213">
        <f t="shared" ref="G71:G85" si="13">F71/1.23</f>
        <v>25.203252032520325</v>
      </c>
      <c r="H71" s="214">
        <f t="shared" ref="H71:H85" si="14">G71-$H$1*G71</f>
        <v>17.642276422764226</v>
      </c>
      <c r="I71" s="1"/>
      <c r="J71" s="152">
        <f t="shared" si="12"/>
        <v>0</v>
      </c>
    </row>
    <row r="72" spans="1:10" ht="12.75" customHeight="1">
      <c r="A72" s="211" t="s">
        <v>419</v>
      </c>
      <c r="B72" s="212" t="s">
        <v>420</v>
      </c>
      <c r="C72" s="209">
        <v>7061193</v>
      </c>
      <c r="D72" s="209" t="s">
        <v>48</v>
      </c>
      <c r="E72" s="209" t="s">
        <v>229</v>
      </c>
      <c r="F72" s="213">
        <v>39</v>
      </c>
      <c r="G72" s="213">
        <f t="shared" si="13"/>
        <v>31.707317073170731</v>
      </c>
      <c r="H72" s="214">
        <f t="shared" si="14"/>
        <v>22.195121951219512</v>
      </c>
      <c r="I72" s="1"/>
      <c r="J72" s="152">
        <f t="shared" si="12"/>
        <v>0</v>
      </c>
    </row>
    <row r="73" spans="1:10" ht="12.75" customHeight="1">
      <c r="A73" s="211" t="s">
        <v>421</v>
      </c>
      <c r="B73" s="212" t="s">
        <v>422</v>
      </c>
      <c r="C73" s="209">
        <v>7061189</v>
      </c>
      <c r="D73" s="209" t="s">
        <v>258</v>
      </c>
      <c r="E73" s="209" t="s">
        <v>290</v>
      </c>
      <c r="F73" s="213">
        <v>36</v>
      </c>
      <c r="G73" s="213">
        <f t="shared" si="13"/>
        <v>29.26829268292683</v>
      </c>
      <c r="H73" s="214">
        <f t="shared" si="14"/>
        <v>20.487804878048781</v>
      </c>
      <c r="I73" s="1"/>
      <c r="J73" s="152">
        <f t="shared" si="12"/>
        <v>0</v>
      </c>
    </row>
    <row r="74" spans="1:10" ht="12.75" customHeight="1">
      <c r="A74" s="211" t="s">
        <v>423</v>
      </c>
      <c r="B74" s="212" t="s">
        <v>424</v>
      </c>
      <c r="C74" s="209">
        <v>7069514</v>
      </c>
      <c r="D74" s="209" t="s">
        <v>258</v>
      </c>
      <c r="E74" s="209" t="s">
        <v>290</v>
      </c>
      <c r="F74" s="213">
        <v>41</v>
      </c>
      <c r="G74" s="213">
        <f t="shared" si="13"/>
        <v>33.333333333333336</v>
      </c>
      <c r="H74" s="214">
        <f t="shared" si="14"/>
        <v>23.333333333333336</v>
      </c>
      <c r="I74" s="1"/>
      <c r="J74" s="152">
        <f t="shared" si="12"/>
        <v>0</v>
      </c>
    </row>
    <row r="75" spans="1:10" ht="12.75" customHeight="1">
      <c r="A75" s="211" t="s">
        <v>425</v>
      </c>
      <c r="B75" s="212" t="s">
        <v>426</v>
      </c>
      <c r="C75" s="209">
        <v>7061211</v>
      </c>
      <c r="D75" s="209" t="s">
        <v>71</v>
      </c>
      <c r="E75" s="209" t="s">
        <v>229</v>
      </c>
      <c r="F75" s="213">
        <v>41</v>
      </c>
      <c r="G75" s="213">
        <f t="shared" si="13"/>
        <v>33.333333333333336</v>
      </c>
      <c r="H75" s="214">
        <f t="shared" si="14"/>
        <v>23.333333333333336</v>
      </c>
      <c r="I75" s="1"/>
      <c r="J75" s="152">
        <f t="shared" si="12"/>
        <v>0</v>
      </c>
    </row>
    <row r="76" spans="1:10" ht="12.75" customHeight="1">
      <c r="A76" s="211" t="s">
        <v>427</v>
      </c>
      <c r="B76" s="212" t="s">
        <v>428</v>
      </c>
      <c r="C76" s="209">
        <v>7071340</v>
      </c>
      <c r="D76" s="209" t="s">
        <v>48</v>
      </c>
      <c r="E76" s="209" t="s">
        <v>226</v>
      </c>
      <c r="F76" s="213">
        <v>33</v>
      </c>
      <c r="G76" s="213">
        <f t="shared" si="13"/>
        <v>26.829268292682926</v>
      </c>
      <c r="H76" s="214">
        <f t="shared" si="14"/>
        <v>18.780487804878049</v>
      </c>
      <c r="I76" s="1"/>
      <c r="J76" s="152">
        <f t="shared" si="12"/>
        <v>0</v>
      </c>
    </row>
    <row r="77" spans="1:10" ht="12.75" customHeight="1">
      <c r="A77" s="211" t="s">
        <v>429</v>
      </c>
      <c r="B77" s="212" t="s">
        <v>430</v>
      </c>
      <c r="C77" s="210">
        <v>7071346</v>
      </c>
      <c r="D77" s="209" t="s">
        <v>38</v>
      </c>
      <c r="E77" s="209" t="s">
        <v>290</v>
      </c>
      <c r="F77" s="213">
        <v>34</v>
      </c>
      <c r="G77" s="213">
        <f t="shared" si="13"/>
        <v>27.64227642276423</v>
      </c>
      <c r="H77" s="214">
        <f t="shared" si="14"/>
        <v>19.349593495934961</v>
      </c>
      <c r="I77" s="1"/>
      <c r="J77" s="152">
        <f t="shared" si="12"/>
        <v>0</v>
      </c>
    </row>
    <row r="78" spans="1:10" ht="12.75" customHeight="1">
      <c r="A78" s="211" t="s">
        <v>431</v>
      </c>
      <c r="B78" s="212" t="s">
        <v>432</v>
      </c>
      <c r="C78" s="209">
        <v>7072049</v>
      </c>
      <c r="D78" s="209" t="s">
        <v>14</v>
      </c>
      <c r="E78" s="209" t="s">
        <v>433</v>
      </c>
      <c r="F78" s="213">
        <v>34</v>
      </c>
      <c r="G78" s="213">
        <f t="shared" si="13"/>
        <v>27.64227642276423</v>
      </c>
      <c r="H78" s="214">
        <f t="shared" si="14"/>
        <v>19.349593495934961</v>
      </c>
      <c r="I78" s="1"/>
      <c r="J78" s="152">
        <f t="shared" si="12"/>
        <v>0</v>
      </c>
    </row>
    <row r="79" spans="1:10" ht="12.75" customHeight="1">
      <c r="A79" s="211" t="s">
        <v>434</v>
      </c>
      <c r="B79" s="212" t="s">
        <v>435</v>
      </c>
      <c r="C79" s="209">
        <v>7068793</v>
      </c>
      <c r="D79" s="209" t="s">
        <v>71</v>
      </c>
      <c r="E79" s="209" t="s">
        <v>226</v>
      </c>
      <c r="F79" s="213">
        <v>29</v>
      </c>
      <c r="G79" s="213">
        <f t="shared" si="13"/>
        <v>23.577235772357724</v>
      </c>
      <c r="H79" s="214">
        <f t="shared" si="14"/>
        <v>16.504065040650406</v>
      </c>
      <c r="I79" s="1"/>
      <c r="J79" s="152">
        <f t="shared" si="12"/>
        <v>0</v>
      </c>
    </row>
    <row r="80" spans="1:10" ht="12.75" customHeight="1">
      <c r="A80" s="211" t="s">
        <v>436</v>
      </c>
      <c r="B80" s="212" t="s">
        <v>437</v>
      </c>
      <c r="C80" s="209">
        <v>7068788</v>
      </c>
      <c r="D80" s="209" t="s">
        <v>38</v>
      </c>
      <c r="E80" s="209" t="s">
        <v>229</v>
      </c>
      <c r="F80" s="213">
        <v>31</v>
      </c>
      <c r="G80" s="213">
        <f t="shared" si="13"/>
        <v>25.203252032520325</v>
      </c>
      <c r="H80" s="214">
        <f t="shared" si="14"/>
        <v>17.642276422764226</v>
      </c>
      <c r="I80" s="1"/>
      <c r="J80" s="152">
        <f t="shared" si="12"/>
        <v>0</v>
      </c>
    </row>
    <row r="81" spans="1:10" ht="12.75" customHeight="1">
      <c r="A81" s="211" t="s">
        <v>438</v>
      </c>
      <c r="B81" s="212" t="s">
        <v>439</v>
      </c>
      <c r="C81" s="209">
        <v>7068797</v>
      </c>
      <c r="D81" s="209" t="s">
        <v>18</v>
      </c>
      <c r="E81" s="209" t="s">
        <v>315</v>
      </c>
      <c r="F81" s="213">
        <v>44</v>
      </c>
      <c r="G81" s="213">
        <f t="shared" si="13"/>
        <v>35.772357723577237</v>
      </c>
      <c r="H81" s="214">
        <f t="shared" si="14"/>
        <v>25.040650406504064</v>
      </c>
      <c r="I81" s="1"/>
      <c r="J81" s="152">
        <f t="shared" si="12"/>
        <v>0</v>
      </c>
    </row>
    <row r="82" spans="1:10" ht="12.75" customHeight="1">
      <c r="A82" s="211" t="s">
        <v>440</v>
      </c>
      <c r="B82" s="212" t="s">
        <v>441</v>
      </c>
      <c r="C82" s="209">
        <v>7068798</v>
      </c>
      <c r="D82" s="209" t="s">
        <v>18</v>
      </c>
      <c r="E82" s="209" t="s">
        <v>315</v>
      </c>
      <c r="F82" s="213">
        <v>44</v>
      </c>
      <c r="G82" s="213">
        <f t="shared" si="13"/>
        <v>35.772357723577237</v>
      </c>
      <c r="H82" s="214">
        <f t="shared" si="14"/>
        <v>25.040650406504064</v>
      </c>
      <c r="I82" s="1"/>
      <c r="J82" s="152">
        <f t="shared" si="12"/>
        <v>0</v>
      </c>
    </row>
    <row r="83" spans="1:10" ht="12.75" customHeight="1">
      <c r="A83" s="211" t="s">
        <v>442</v>
      </c>
      <c r="B83" s="212" t="s">
        <v>443</v>
      </c>
      <c r="C83" s="209">
        <v>7068786</v>
      </c>
      <c r="D83" s="209" t="s">
        <v>93</v>
      </c>
      <c r="E83" s="209" t="s">
        <v>315</v>
      </c>
      <c r="F83" s="213">
        <v>45</v>
      </c>
      <c r="G83" s="213">
        <f t="shared" si="13"/>
        <v>36.585365853658537</v>
      </c>
      <c r="H83" s="214">
        <f t="shared" si="14"/>
        <v>25.609756097560975</v>
      </c>
      <c r="I83" s="1"/>
      <c r="J83" s="152">
        <f t="shared" si="12"/>
        <v>0</v>
      </c>
    </row>
    <row r="84" spans="1:10" ht="12.75" customHeight="1">
      <c r="A84" s="211" t="s">
        <v>444</v>
      </c>
      <c r="B84" s="212" t="s">
        <v>445</v>
      </c>
      <c r="C84" s="209">
        <v>7086133</v>
      </c>
      <c r="D84" s="209" t="s">
        <v>55</v>
      </c>
      <c r="E84" s="209" t="s">
        <v>56</v>
      </c>
      <c r="F84" s="213">
        <v>32</v>
      </c>
      <c r="G84" s="213">
        <f t="shared" si="13"/>
        <v>26.016260162601625</v>
      </c>
      <c r="H84" s="214">
        <f t="shared" si="14"/>
        <v>18.211382113821138</v>
      </c>
      <c r="I84" s="1"/>
      <c r="J84" s="152">
        <f t="shared" si="12"/>
        <v>0</v>
      </c>
    </row>
    <row r="85" spans="1:10" ht="12.75" customHeight="1">
      <c r="A85" s="215" t="s">
        <v>446</v>
      </c>
      <c r="B85" s="216" t="s">
        <v>447</v>
      </c>
      <c r="C85" s="217">
        <v>7072623</v>
      </c>
      <c r="D85" s="217" t="s">
        <v>32</v>
      </c>
      <c r="E85" s="217" t="s">
        <v>33</v>
      </c>
      <c r="F85" s="218">
        <v>14</v>
      </c>
      <c r="G85" s="218">
        <f t="shared" si="13"/>
        <v>11.382113821138212</v>
      </c>
      <c r="H85" s="219">
        <f t="shared" si="14"/>
        <v>7.9674796747967491</v>
      </c>
      <c r="I85" s="1"/>
      <c r="J85" s="152">
        <f t="shared" si="12"/>
        <v>0</v>
      </c>
    </row>
    <row r="86" spans="1:10" ht="12.75" customHeight="1">
      <c r="A86" s="255" t="s">
        <v>448</v>
      </c>
      <c r="B86" s="255"/>
      <c r="C86" s="255"/>
      <c r="D86" s="255"/>
      <c r="E86" s="255"/>
      <c r="F86" s="255"/>
      <c r="G86" s="255"/>
      <c r="H86" s="255"/>
      <c r="I86" s="1"/>
      <c r="J86" s="152"/>
    </row>
    <row r="87" spans="1:10" ht="12.75" customHeight="1">
      <c r="A87" s="221" t="s">
        <v>449</v>
      </c>
      <c r="B87" s="222" t="s">
        <v>450</v>
      </c>
      <c r="C87" s="220">
        <v>7061196</v>
      </c>
      <c r="D87" s="220" t="s">
        <v>48</v>
      </c>
      <c r="E87" s="220" t="s">
        <v>226</v>
      </c>
      <c r="F87" s="223">
        <v>31</v>
      </c>
      <c r="G87" s="223">
        <f>F87/1.23</f>
        <v>25.203252032520325</v>
      </c>
      <c r="H87" s="224">
        <f>G87-$H$1*G87</f>
        <v>17.642276422764226</v>
      </c>
      <c r="I87" s="1"/>
      <c r="J87" s="152">
        <f>I87*H87</f>
        <v>0</v>
      </c>
    </row>
    <row r="88" spans="1:10" ht="12.75" customHeight="1">
      <c r="A88" s="221" t="s">
        <v>451</v>
      </c>
      <c r="B88" s="222" t="s">
        <v>452</v>
      </c>
      <c r="C88" s="220">
        <v>7061182</v>
      </c>
      <c r="D88" s="220" t="s">
        <v>48</v>
      </c>
      <c r="E88" s="220" t="s">
        <v>229</v>
      </c>
      <c r="F88" s="223">
        <v>39</v>
      </c>
      <c r="G88" s="223">
        <f t="shared" ref="G88:G111" si="15">F88/1.23</f>
        <v>31.707317073170731</v>
      </c>
      <c r="H88" s="224">
        <f t="shared" ref="H88:H111" si="16">G88-$H$1*G88</f>
        <v>22.195121951219512</v>
      </c>
      <c r="I88" s="1"/>
      <c r="J88" s="152">
        <f>I88*H88</f>
        <v>0</v>
      </c>
    </row>
    <row r="89" spans="1:10" ht="12.75" customHeight="1">
      <c r="A89" s="221" t="s">
        <v>453</v>
      </c>
      <c r="B89" s="222" t="s">
        <v>454</v>
      </c>
      <c r="C89" s="220">
        <v>7061183</v>
      </c>
      <c r="D89" s="220" t="s">
        <v>258</v>
      </c>
      <c r="E89" s="220" t="s">
        <v>290</v>
      </c>
      <c r="F89" s="223">
        <v>39</v>
      </c>
      <c r="G89" s="223">
        <f t="shared" si="15"/>
        <v>31.707317073170731</v>
      </c>
      <c r="H89" s="224">
        <f t="shared" si="16"/>
        <v>22.195121951219512</v>
      </c>
      <c r="I89" s="1"/>
      <c r="J89" s="152">
        <f>I89*H89</f>
        <v>0</v>
      </c>
    </row>
    <row r="90" spans="1:10" ht="11.45" customHeight="1">
      <c r="A90" s="221" t="s">
        <v>455</v>
      </c>
      <c r="B90" s="222" t="s">
        <v>456</v>
      </c>
      <c r="C90" s="220">
        <v>7061221</v>
      </c>
      <c r="D90" s="220" t="s">
        <v>71</v>
      </c>
      <c r="E90" s="220" t="s">
        <v>229</v>
      </c>
      <c r="F90" s="223">
        <v>46</v>
      </c>
      <c r="G90" s="223">
        <f t="shared" si="15"/>
        <v>37.398373983739837</v>
      </c>
      <c r="H90" s="224">
        <f t="shared" si="16"/>
        <v>26.178861788617887</v>
      </c>
      <c r="I90" s="1"/>
      <c r="J90" s="152">
        <f>I90*H90</f>
        <v>0</v>
      </c>
    </row>
    <row r="91" spans="1:10" ht="12.6" hidden="1" customHeight="1">
      <c r="A91" s="221" t="s">
        <v>457</v>
      </c>
      <c r="B91" s="222" t="s">
        <v>458</v>
      </c>
      <c r="C91" s="220">
        <v>7071488</v>
      </c>
      <c r="D91" s="220" t="s">
        <v>55</v>
      </c>
      <c r="E91" s="220" t="s">
        <v>56</v>
      </c>
      <c r="F91" s="223">
        <v>26</v>
      </c>
      <c r="G91" s="223">
        <f t="shared" si="15"/>
        <v>21.13821138211382</v>
      </c>
      <c r="H91" s="224">
        <f t="shared" si="16"/>
        <v>14.796747967479675</v>
      </c>
      <c r="I91" s="1"/>
      <c r="J91" s="152">
        <f>I91*H91</f>
        <v>0</v>
      </c>
    </row>
    <row r="92" spans="1:10" ht="12.75" customHeight="1">
      <c r="A92" s="221" t="s">
        <v>459</v>
      </c>
      <c r="B92" s="222" t="s">
        <v>460</v>
      </c>
      <c r="C92" s="220">
        <v>7071497</v>
      </c>
      <c r="D92" s="220" t="s">
        <v>340</v>
      </c>
      <c r="E92" s="220" t="s">
        <v>56</v>
      </c>
      <c r="F92" s="223">
        <v>27</v>
      </c>
      <c r="G92" s="223">
        <f t="shared" si="15"/>
        <v>21.951219512195124</v>
      </c>
      <c r="H92" s="224">
        <f t="shared" si="16"/>
        <v>15.365853658536587</v>
      </c>
      <c r="I92" s="1"/>
      <c r="J92" s="152">
        <f t="shared" ref="J92:J111" si="17">I92*H92</f>
        <v>0</v>
      </c>
    </row>
    <row r="93" spans="1:10" ht="12.75" customHeight="1">
      <c r="A93" s="221" t="s">
        <v>461</v>
      </c>
      <c r="B93" s="222" t="s">
        <v>462</v>
      </c>
      <c r="C93" s="220">
        <v>7071492</v>
      </c>
      <c r="D93" s="220" t="s">
        <v>463</v>
      </c>
      <c r="E93" s="220" t="s">
        <v>240</v>
      </c>
      <c r="F93" s="223">
        <v>29</v>
      </c>
      <c r="G93" s="223">
        <f t="shared" si="15"/>
        <v>23.577235772357724</v>
      </c>
      <c r="H93" s="224">
        <f t="shared" si="16"/>
        <v>16.504065040650406</v>
      </c>
      <c r="I93" s="1"/>
      <c r="J93" s="152">
        <f t="shared" si="17"/>
        <v>0</v>
      </c>
    </row>
    <row r="94" spans="1:10" ht="12.75" customHeight="1">
      <c r="A94" s="221" t="s">
        <v>464</v>
      </c>
      <c r="B94" s="222" t="s">
        <v>465</v>
      </c>
      <c r="C94" s="220">
        <v>7071336</v>
      </c>
      <c r="D94" s="220" t="s">
        <v>48</v>
      </c>
      <c r="E94" s="220" t="s">
        <v>226</v>
      </c>
      <c r="F94" s="223">
        <v>33</v>
      </c>
      <c r="G94" s="223">
        <f t="shared" si="15"/>
        <v>26.829268292682926</v>
      </c>
      <c r="H94" s="224">
        <f t="shared" si="16"/>
        <v>18.780487804878049</v>
      </c>
      <c r="I94" s="1"/>
      <c r="J94" s="152">
        <f t="shared" si="17"/>
        <v>0</v>
      </c>
    </row>
    <row r="95" spans="1:10" ht="12.75" customHeight="1">
      <c r="A95" s="221" t="s">
        <v>466</v>
      </c>
      <c r="B95" s="222" t="s">
        <v>467</v>
      </c>
      <c r="C95" s="220">
        <v>7071341</v>
      </c>
      <c r="D95" s="220" t="s">
        <v>48</v>
      </c>
      <c r="E95" s="220" t="s">
        <v>226</v>
      </c>
      <c r="F95" s="223">
        <v>33</v>
      </c>
      <c r="G95" s="223">
        <f t="shared" si="15"/>
        <v>26.829268292682926</v>
      </c>
      <c r="H95" s="224">
        <f t="shared" si="16"/>
        <v>18.780487804878049</v>
      </c>
      <c r="I95" s="1"/>
      <c r="J95" s="152">
        <f t="shared" si="17"/>
        <v>0</v>
      </c>
    </row>
    <row r="96" spans="1:10" ht="12.75" customHeight="1">
      <c r="A96" s="221" t="s">
        <v>468</v>
      </c>
      <c r="B96" s="222" t="s">
        <v>469</v>
      </c>
      <c r="C96" s="220">
        <v>7071339</v>
      </c>
      <c r="D96" s="220" t="s">
        <v>38</v>
      </c>
      <c r="E96" s="220" t="s">
        <v>290</v>
      </c>
      <c r="F96" s="223">
        <v>33</v>
      </c>
      <c r="G96" s="223">
        <f t="shared" si="15"/>
        <v>26.829268292682926</v>
      </c>
      <c r="H96" s="224">
        <f t="shared" si="16"/>
        <v>18.780487804878049</v>
      </c>
      <c r="I96" s="1"/>
      <c r="J96" s="152">
        <f t="shared" si="17"/>
        <v>0</v>
      </c>
    </row>
    <row r="97" spans="1:10" ht="12.75" customHeight="1">
      <c r="A97" s="221" t="s">
        <v>470</v>
      </c>
      <c r="B97" s="222" t="s">
        <v>471</v>
      </c>
      <c r="C97" s="220">
        <v>7071347</v>
      </c>
      <c r="D97" s="220" t="s">
        <v>38</v>
      </c>
      <c r="E97" s="220" t="s">
        <v>290</v>
      </c>
      <c r="F97" s="223">
        <v>33</v>
      </c>
      <c r="G97" s="223">
        <f t="shared" si="15"/>
        <v>26.829268292682926</v>
      </c>
      <c r="H97" s="224">
        <f t="shared" si="16"/>
        <v>18.780487804878049</v>
      </c>
      <c r="I97" s="1"/>
      <c r="J97" s="152">
        <f t="shared" si="17"/>
        <v>0</v>
      </c>
    </row>
    <row r="98" spans="1:10" ht="12.75" customHeight="1">
      <c r="A98" s="221" t="s">
        <v>472</v>
      </c>
      <c r="B98" s="222" t="s">
        <v>473</v>
      </c>
      <c r="C98" s="220">
        <v>7071739</v>
      </c>
      <c r="D98" s="220" t="s">
        <v>71</v>
      </c>
      <c r="E98" s="220" t="s">
        <v>226</v>
      </c>
      <c r="F98" s="223">
        <v>29</v>
      </c>
      <c r="G98" s="223">
        <f t="shared" si="15"/>
        <v>23.577235772357724</v>
      </c>
      <c r="H98" s="224">
        <f t="shared" si="16"/>
        <v>16.504065040650406</v>
      </c>
      <c r="I98" s="1"/>
      <c r="J98" s="152">
        <f t="shared" si="17"/>
        <v>0</v>
      </c>
    </row>
    <row r="99" spans="1:10" ht="12.75" customHeight="1">
      <c r="A99" s="221" t="s">
        <v>474</v>
      </c>
      <c r="B99" s="222" t="s">
        <v>475</v>
      </c>
      <c r="C99" s="220">
        <v>7071735</v>
      </c>
      <c r="D99" s="220" t="s">
        <v>38</v>
      </c>
      <c r="E99" s="220" t="s">
        <v>229</v>
      </c>
      <c r="F99" s="223">
        <v>30</v>
      </c>
      <c r="G99" s="223">
        <f t="shared" si="15"/>
        <v>24.390243902439025</v>
      </c>
      <c r="H99" s="224">
        <f t="shared" si="16"/>
        <v>17.073170731707318</v>
      </c>
      <c r="I99" s="1"/>
      <c r="J99" s="152">
        <f t="shared" si="17"/>
        <v>0</v>
      </c>
    </row>
    <row r="100" spans="1:10" ht="12.75" customHeight="1">
      <c r="A100" s="221" t="s">
        <v>476</v>
      </c>
      <c r="B100" s="222" t="s">
        <v>477</v>
      </c>
      <c r="C100" s="220">
        <v>7071736</v>
      </c>
      <c r="D100" s="220" t="s">
        <v>38</v>
      </c>
      <c r="E100" s="220" t="s">
        <v>229</v>
      </c>
      <c r="F100" s="223">
        <v>30</v>
      </c>
      <c r="G100" s="223">
        <f t="shared" si="15"/>
        <v>24.390243902439025</v>
      </c>
      <c r="H100" s="224">
        <f t="shared" si="16"/>
        <v>17.073170731707318</v>
      </c>
      <c r="I100" s="1"/>
      <c r="J100" s="152">
        <f t="shared" si="17"/>
        <v>0</v>
      </c>
    </row>
    <row r="101" spans="1:10" ht="12.75" customHeight="1">
      <c r="A101" s="221" t="s">
        <v>478</v>
      </c>
      <c r="B101" s="222" t="s">
        <v>479</v>
      </c>
      <c r="C101" s="220">
        <v>7071737</v>
      </c>
      <c r="D101" s="220" t="s">
        <v>38</v>
      </c>
      <c r="E101" s="220" t="s">
        <v>226</v>
      </c>
      <c r="F101" s="223">
        <v>30</v>
      </c>
      <c r="G101" s="223">
        <f t="shared" si="15"/>
        <v>24.390243902439025</v>
      </c>
      <c r="H101" s="224">
        <f t="shared" si="16"/>
        <v>17.073170731707318</v>
      </c>
      <c r="I101" s="1"/>
      <c r="J101" s="152">
        <f t="shared" si="17"/>
        <v>0</v>
      </c>
    </row>
    <row r="102" spans="1:10" ht="12.75" customHeight="1">
      <c r="A102" s="221" t="s">
        <v>480</v>
      </c>
      <c r="B102" s="222" t="s">
        <v>481</v>
      </c>
      <c r="C102" s="220">
        <v>7072047</v>
      </c>
      <c r="D102" s="220" t="s">
        <v>18</v>
      </c>
      <c r="E102" s="220" t="s">
        <v>315</v>
      </c>
      <c r="F102" s="223">
        <v>45</v>
      </c>
      <c r="G102" s="223">
        <f t="shared" si="15"/>
        <v>36.585365853658537</v>
      </c>
      <c r="H102" s="224">
        <f t="shared" si="16"/>
        <v>25.609756097560975</v>
      </c>
      <c r="I102" s="1"/>
      <c r="J102" s="152">
        <f t="shared" si="17"/>
        <v>0</v>
      </c>
    </row>
    <row r="103" spans="1:10" ht="12.75" customHeight="1">
      <c r="A103" s="221" t="s">
        <v>482</v>
      </c>
      <c r="B103" s="222" t="s">
        <v>483</v>
      </c>
      <c r="C103" s="220">
        <v>7072046</v>
      </c>
      <c r="D103" s="220" t="s">
        <v>18</v>
      </c>
      <c r="E103" s="220" t="s">
        <v>315</v>
      </c>
      <c r="F103" s="223">
        <v>45</v>
      </c>
      <c r="G103" s="223">
        <f t="shared" si="15"/>
        <v>36.585365853658537</v>
      </c>
      <c r="H103" s="224">
        <f t="shared" si="16"/>
        <v>25.609756097560975</v>
      </c>
      <c r="I103" s="1"/>
      <c r="J103" s="152">
        <f t="shared" si="17"/>
        <v>0</v>
      </c>
    </row>
    <row r="104" spans="1:10" ht="12.75" customHeight="1">
      <c r="A104" s="221" t="s">
        <v>484</v>
      </c>
      <c r="B104" s="222" t="s">
        <v>485</v>
      </c>
      <c r="C104" s="220">
        <v>7072045</v>
      </c>
      <c r="D104" s="220" t="s">
        <v>18</v>
      </c>
      <c r="E104" s="220" t="s">
        <v>315</v>
      </c>
      <c r="F104" s="223">
        <v>46</v>
      </c>
      <c r="G104" s="223">
        <f t="shared" si="15"/>
        <v>37.398373983739837</v>
      </c>
      <c r="H104" s="224">
        <f t="shared" si="16"/>
        <v>26.178861788617887</v>
      </c>
      <c r="I104" s="1"/>
      <c r="J104" s="152">
        <f t="shared" si="17"/>
        <v>0</v>
      </c>
    </row>
    <row r="105" spans="1:10" ht="12.75" customHeight="1">
      <c r="A105" s="221" t="s">
        <v>486</v>
      </c>
      <c r="B105" s="222" t="s">
        <v>487</v>
      </c>
      <c r="C105" s="220">
        <v>7071738</v>
      </c>
      <c r="D105" s="220" t="s">
        <v>93</v>
      </c>
      <c r="E105" s="220" t="s">
        <v>315</v>
      </c>
      <c r="F105" s="223">
        <v>47</v>
      </c>
      <c r="G105" s="223">
        <f t="shared" si="15"/>
        <v>38.211382113821138</v>
      </c>
      <c r="H105" s="224">
        <f t="shared" si="16"/>
        <v>26.747967479674799</v>
      </c>
      <c r="I105" s="1"/>
      <c r="J105" s="152">
        <f t="shared" si="17"/>
        <v>0</v>
      </c>
    </row>
    <row r="106" spans="1:10" ht="12.75" customHeight="1">
      <c r="A106" s="221" t="s">
        <v>488</v>
      </c>
      <c r="B106" s="222" t="s">
        <v>489</v>
      </c>
      <c r="C106" s="220">
        <v>7071727</v>
      </c>
      <c r="D106" s="220" t="s">
        <v>490</v>
      </c>
      <c r="E106" s="220" t="s">
        <v>56</v>
      </c>
      <c r="F106" s="223">
        <v>31</v>
      </c>
      <c r="G106" s="223">
        <f t="shared" si="15"/>
        <v>25.203252032520325</v>
      </c>
      <c r="H106" s="224">
        <f t="shared" si="16"/>
        <v>17.642276422764226</v>
      </c>
      <c r="I106" s="1"/>
      <c r="J106" s="152">
        <f t="shared" si="17"/>
        <v>0</v>
      </c>
    </row>
    <row r="107" spans="1:10" ht="12.75" customHeight="1">
      <c r="A107" s="221" t="s">
        <v>491</v>
      </c>
      <c r="B107" s="222" t="s">
        <v>492</v>
      </c>
      <c r="C107" s="220">
        <v>7086136</v>
      </c>
      <c r="D107" s="220" t="s">
        <v>55</v>
      </c>
      <c r="E107" s="220" t="s">
        <v>56</v>
      </c>
      <c r="F107" s="223">
        <v>33</v>
      </c>
      <c r="G107" s="223">
        <f t="shared" si="15"/>
        <v>26.829268292682926</v>
      </c>
      <c r="H107" s="224">
        <f t="shared" si="16"/>
        <v>18.780487804878049</v>
      </c>
      <c r="I107" s="1"/>
      <c r="J107" s="152">
        <f t="shared" si="17"/>
        <v>0</v>
      </c>
    </row>
    <row r="108" spans="1:10" ht="12.75" customHeight="1">
      <c r="A108" s="221" t="s">
        <v>493</v>
      </c>
      <c r="B108" s="222" t="s">
        <v>494</v>
      </c>
      <c r="C108" s="220">
        <v>7072044</v>
      </c>
      <c r="D108" s="220" t="s">
        <v>14</v>
      </c>
      <c r="E108" s="220" t="s">
        <v>245</v>
      </c>
      <c r="F108" s="223">
        <v>49</v>
      </c>
      <c r="G108" s="223">
        <f t="shared" si="15"/>
        <v>39.837398373983739</v>
      </c>
      <c r="H108" s="224">
        <f t="shared" si="16"/>
        <v>27.886178861788615</v>
      </c>
      <c r="I108" s="1"/>
      <c r="J108" s="152">
        <f t="shared" si="17"/>
        <v>0</v>
      </c>
    </row>
    <row r="109" spans="1:10" ht="12.75" customHeight="1">
      <c r="A109" s="221" t="s">
        <v>495</v>
      </c>
      <c r="B109" s="222" t="s">
        <v>496</v>
      </c>
      <c r="C109" s="220">
        <v>7072048</v>
      </c>
      <c r="D109" s="220" t="s">
        <v>14</v>
      </c>
      <c r="E109" s="220" t="s">
        <v>245</v>
      </c>
      <c r="F109" s="223">
        <v>50</v>
      </c>
      <c r="G109" s="223">
        <f t="shared" si="15"/>
        <v>40.650406504065039</v>
      </c>
      <c r="H109" s="224">
        <f t="shared" si="16"/>
        <v>28.455284552845526</v>
      </c>
      <c r="I109" s="1"/>
      <c r="J109" s="152">
        <f t="shared" si="17"/>
        <v>0</v>
      </c>
    </row>
    <row r="110" spans="1:10" ht="12.75" customHeight="1">
      <c r="A110" s="221" t="s">
        <v>497</v>
      </c>
      <c r="B110" s="222" t="s">
        <v>498</v>
      </c>
      <c r="C110" s="220">
        <v>7072626</v>
      </c>
      <c r="D110" s="220" t="s">
        <v>32</v>
      </c>
      <c r="E110" s="220" t="s">
        <v>33</v>
      </c>
      <c r="F110" s="223">
        <v>14</v>
      </c>
      <c r="G110" s="223">
        <f t="shared" si="15"/>
        <v>11.382113821138212</v>
      </c>
      <c r="H110" s="224">
        <f t="shared" si="16"/>
        <v>7.9674796747967491</v>
      </c>
      <c r="I110" s="1"/>
      <c r="J110" s="152">
        <f t="shared" si="17"/>
        <v>0</v>
      </c>
    </row>
    <row r="111" spans="1:10" ht="12.75" customHeight="1">
      <c r="A111" s="225" t="s">
        <v>499</v>
      </c>
      <c r="B111" s="226" t="s">
        <v>500</v>
      </c>
      <c r="C111" s="220">
        <v>7083893</v>
      </c>
      <c r="D111" s="227" t="s">
        <v>48</v>
      </c>
      <c r="E111" s="227" t="s">
        <v>39</v>
      </c>
      <c r="F111" s="228">
        <v>31</v>
      </c>
      <c r="G111" s="228">
        <f t="shared" si="15"/>
        <v>25.203252032520325</v>
      </c>
      <c r="H111" s="224">
        <f t="shared" si="16"/>
        <v>17.642276422764226</v>
      </c>
      <c r="I111" s="1"/>
      <c r="J111" s="152">
        <f t="shared" si="17"/>
        <v>0</v>
      </c>
    </row>
    <row r="112" spans="1:10" ht="12.75" customHeight="1">
      <c r="A112" s="244"/>
      <c r="B112" s="244"/>
      <c r="C112" s="244"/>
      <c r="D112" s="244"/>
      <c r="E112" s="244"/>
      <c r="F112" s="244"/>
      <c r="G112" s="244"/>
      <c r="H112" s="244"/>
      <c r="I112" s="1"/>
      <c r="J112" s="162"/>
    </row>
    <row r="113" spans="1:11" ht="12.75" customHeight="1">
      <c r="A113" s="240" t="s">
        <v>172</v>
      </c>
      <c r="B113" s="241"/>
      <c r="C113" s="241"/>
      <c r="D113" s="241"/>
      <c r="E113" s="241"/>
      <c r="F113" s="241"/>
      <c r="G113" s="241"/>
      <c r="H113" s="242"/>
      <c r="I113" s="1"/>
      <c r="J113" s="7"/>
      <c r="K113" s="1"/>
    </row>
    <row r="114" spans="1:11" ht="12.75" customHeight="1">
      <c r="A114" s="243" t="s">
        <v>173</v>
      </c>
      <c r="B114" s="244"/>
      <c r="C114" s="244"/>
      <c r="D114" s="244"/>
      <c r="E114" s="244"/>
      <c r="F114" s="244"/>
      <c r="G114" s="244"/>
      <c r="H114" s="245"/>
      <c r="I114" s="1"/>
      <c r="J114" s="7"/>
      <c r="K114" s="1"/>
    </row>
    <row r="115" spans="1:11" ht="12.75" customHeight="1">
      <c r="A115" s="243" t="s">
        <v>174</v>
      </c>
      <c r="B115" s="244"/>
      <c r="C115" s="244"/>
      <c r="D115" s="244"/>
      <c r="E115" s="244"/>
      <c r="F115" s="244"/>
      <c r="G115" s="244"/>
      <c r="H115" s="245"/>
      <c r="I115" s="1"/>
      <c r="J115" s="155">
        <f>SUM(J4:J111)</f>
        <v>0</v>
      </c>
      <c r="K115" s="1"/>
    </row>
    <row r="116" spans="1:11" ht="12.75" customHeight="1">
      <c r="A116" s="243" t="s">
        <v>175</v>
      </c>
      <c r="B116" s="244"/>
      <c r="C116" s="244"/>
      <c r="D116" s="244"/>
      <c r="E116" s="244"/>
      <c r="F116" s="244"/>
      <c r="G116" s="244"/>
      <c r="H116" s="245"/>
      <c r="I116" s="1"/>
      <c r="J116" s="7"/>
      <c r="K116" s="1"/>
    </row>
    <row r="117" spans="1:11" ht="12.75" customHeight="1">
      <c r="A117" s="236"/>
      <c r="B117" s="237"/>
      <c r="C117" s="237"/>
      <c r="D117" s="237"/>
      <c r="E117" s="237"/>
      <c r="F117" s="237"/>
      <c r="G117" s="237"/>
      <c r="H117" s="238"/>
      <c r="I117" s="1"/>
      <c r="J117" s="7"/>
      <c r="K117" s="1"/>
    </row>
  </sheetData>
  <sheetProtection selectLockedCells="1" selectUnlockedCells="1"/>
  <mergeCells count="12">
    <mergeCell ref="A3:H3"/>
    <mergeCell ref="A116:H116"/>
    <mergeCell ref="A117:H117"/>
    <mergeCell ref="A21:H21"/>
    <mergeCell ref="A39:H39"/>
    <mergeCell ref="A53:H53"/>
    <mergeCell ref="A69:H69"/>
    <mergeCell ref="A86:H86"/>
    <mergeCell ref="A115:H115"/>
    <mergeCell ref="A112:H112"/>
    <mergeCell ref="A113:H113"/>
    <mergeCell ref="A114:H114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workbookViewId="0">
      <selection activeCell="N10" sqref="N10"/>
    </sheetView>
  </sheetViews>
  <sheetFormatPr defaultRowHeight="12.75" customHeight="1"/>
  <cols>
    <col min="1" max="1" width="46.140625" customWidth="1"/>
    <col min="2" max="3" width="17.140625" customWidth="1"/>
    <col min="4" max="4" width="12.5703125" customWidth="1"/>
    <col min="5" max="5" width="23.42578125" customWidth="1"/>
    <col min="6" max="6" width="10.85546875" customWidth="1"/>
    <col min="7" max="7" width="11.28515625" customWidth="1"/>
    <col min="9" max="9" width="15.85546875" customWidth="1"/>
    <col min="10" max="10" width="9.140625" style="158"/>
    <col min="11" max="11" width="22.42578125" bestFit="1" customWidth="1"/>
  </cols>
  <sheetData>
    <row r="1" spans="1:10" ht="16.5">
      <c r="A1" s="239" t="s">
        <v>0</v>
      </c>
      <c r="B1" s="239"/>
      <c r="C1" s="239"/>
      <c r="D1" s="239"/>
      <c r="E1" s="239"/>
      <c r="F1" s="239"/>
      <c r="G1" s="2" t="s">
        <v>1</v>
      </c>
      <c r="H1" s="47">
        <v>0.3</v>
      </c>
      <c r="I1" s="1"/>
      <c r="J1" s="7"/>
    </row>
    <row r="2" spans="1:10" ht="46.5">
      <c r="A2" s="12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3" t="s">
        <v>8</v>
      </c>
      <c r="H2" s="12" t="s">
        <v>9</v>
      </c>
      <c r="I2" s="3" t="s">
        <v>10</v>
      </c>
      <c r="J2" s="3" t="s">
        <v>11</v>
      </c>
    </row>
    <row r="3" spans="1:10" ht="15">
      <c r="A3" s="257" t="s">
        <v>501</v>
      </c>
      <c r="B3" s="258"/>
      <c r="C3" s="258"/>
      <c r="D3" s="258"/>
      <c r="E3" s="258"/>
      <c r="F3" s="258"/>
      <c r="G3" s="258"/>
      <c r="H3" s="259"/>
      <c r="I3" s="1"/>
      <c r="J3" s="152"/>
    </row>
    <row r="4" spans="1:10" ht="16.5">
      <c r="A4" s="230" t="s">
        <v>502</v>
      </c>
      <c r="B4" s="231" t="s">
        <v>503</v>
      </c>
      <c r="C4" s="141">
        <v>7074310</v>
      </c>
      <c r="D4" s="141" t="s">
        <v>71</v>
      </c>
      <c r="E4" s="141" t="s">
        <v>504</v>
      </c>
      <c r="F4" s="232">
        <v>25</v>
      </c>
      <c r="G4" s="232">
        <f>F4/1.23</f>
        <v>20.325203252032519</v>
      </c>
      <c r="H4" s="233">
        <f>G4-$H$1*G4</f>
        <v>14.227642276422763</v>
      </c>
      <c r="I4" s="1"/>
      <c r="J4" s="152">
        <f t="shared" ref="J4:J12" si="0">I4*H4</f>
        <v>0</v>
      </c>
    </row>
    <row r="5" spans="1:10" ht="16.5">
      <c r="A5" s="230" t="s">
        <v>505</v>
      </c>
      <c r="B5" s="231" t="s">
        <v>506</v>
      </c>
      <c r="C5" s="141">
        <v>7074304</v>
      </c>
      <c r="D5" s="141" t="s">
        <v>38</v>
      </c>
      <c r="E5" s="141" t="s">
        <v>507</v>
      </c>
      <c r="F5" s="232">
        <v>25</v>
      </c>
      <c r="G5" s="232">
        <f t="shared" ref="G5:G10" si="1">F5/1.23</f>
        <v>20.325203252032519</v>
      </c>
      <c r="H5" s="233">
        <f t="shared" ref="H5:H12" si="2">G5-$H$1*G5</f>
        <v>14.227642276422763</v>
      </c>
      <c r="I5" s="1"/>
      <c r="J5" s="152">
        <f t="shared" si="0"/>
        <v>0</v>
      </c>
    </row>
    <row r="6" spans="1:10" ht="16.5">
      <c r="A6" s="230" t="s">
        <v>508</v>
      </c>
      <c r="B6" s="231" t="s">
        <v>509</v>
      </c>
      <c r="C6" s="141">
        <v>7074303</v>
      </c>
      <c r="D6" s="141" t="s">
        <v>18</v>
      </c>
      <c r="E6" s="141" t="s">
        <v>276</v>
      </c>
      <c r="F6" s="232">
        <v>35</v>
      </c>
      <c r="G6" s="232">
        <f t="shared" si="1"/>
        <v>28.45528455284553</v>
      </c>
      <c r="H6" s="233">
        <f t="shared" si="2"/>
        <v>19.918699186991873</v>
      </c>
      <c r="I6" s="1"/>
      <c r="J6" s="152">
        <f t="shared" si="0"/>
        <v>0</v>
      </c>
    </row>
    <row r="7" spans="1:10" ht="16.5">
      <c r="A7" s="230" t="s">
        <v>510</v>
      </c>
      <c r="B7" s="231" t="s">
        <v>511</v>
      </c>
      <c r="C7" s="141">
        <v>7074302</v>
      </c>
      <c r="D7" s="141" t="s">
        <v>18</v>
      </c>
      <c r="E7" s="141" t="s">
        <v>276</v>
      </c>
      <c r="F7" s="232">
        <v>36</v>
      </c>
      <c r="G7" s="232">
        <f t="shared" si="1"/>
        <v>29.26829268292683</v>
      </c>
      <c r="H7" s="233">
        <f t="shared" si="2"/>
        <v>20.487804878048781</v>
      </c>
      <c r="I7" s="1"/>
      <c r="J7" s="152">
        <f t="shared" si="0"/>
        <v>0</v>
      </c>
    </row>
    <row r="8" spans="1:10" ht="16.5">
      <c r="A8" s="230" t="s">
        <v>512</v>
      </c>
      <c r="B8" s="231" t="s">
        <v>513</v>
      </c>
      <c r="C8" s="141">
        <v>7074325</v>
      </c>
      <c r="D8" s="141" t="s">
        <v>14</v>
      </c>
      <c r="E8" s="141" t="s">
        <v>514</v>
      </c>
      <c r="F8" s="232">
        <v>38</v>
      </c>
      <c r="G8" s="232">
        <f t="shared" si="1"/>
        <v>30.894308943089431</v>
      </c>
      <c r="H8" s="233">
        <f t="shared" si="2"/>
        <v>21.626016260162601</v>
      </c>
      <c r="I8" s="1"/>
      <c r="J8" s="152">
        <f t="shared" si="0"/>
        <v>0</v>
      </c>
    </row>
    <row r="9" spans="1:10" ht="16.5">
      <c r="A9" s="230" t="s">
        <v>515</v>
      </c>
      <c r="B9" s="231" t="s">
        <v>516</v>
      </c>
      <c r="C9" s="141">
        <v>7074299</v>
      </c>
      <c r="D9" s="141" t="s">
        <v>89</v>
      </c>
      <c r="E9" s="141" t="s">
        <v>56</v>
      </c>
      <c r="F9" s="232">
        <v>22</v>
      </c>
      <c r="G9" s="232">
        <f t="shared" si="1"/>
        <v>17.886178861788618</v>
      </c>
      <c r="H9" s="233">
        <f t="shared" si="2"/>
        <v>12.520325203252032</v>
      </c>
      <c r="I9" s="1"/>
      <c r="J9" s="152">
        <f t="shared" si="0"/>
        <v>0</v>
      </c>
    </row>
    <row r="10" spans="1:10" ht="16.5">
      <c r="A10" s="230" t="s">
        <v>517</v>
      </c>
      <c r="B10" s="231" t="s">
        <v>518</v>
      </c>
      <c r="C10" s="141">
        <v>7074253</v>
      </c>
      <c r="D10" s="141" t="s">
        <v>258</v>
      </c>
      <c r="E10" s="141" t="s">
        <v>507</v>
      </c>
      <c r="F10" s="232">
        <v>26</v>
      </c>
      <c r="G10" s="232">
        <f t="shared" si="1"/>
        <v>21.13821138211382</v>
      </c>
      <c r="H10" s="233">
        <f t="shared" si="2"/>
        <v>14.796747967479675</v>
      </c>
      <c r="I10" s="1"/>
      <c r="J10" s="152">
        <f t="shared" si="0"/>
        <v>0</v>
      </c>
    </row>
    <row r="11" spans="1:10" ht="16.5">
      <c r="A11" s="230" t="s">
        <v>519</v>
      </c>
      <c r="B11" s="231" t="s">
        <v>520</v>
      </c>
      <c r="C11" s="141">
        <v>7074298</v>
      </c>
      <c r="D11" s="141" t="s">
        <v>258</v>
      </c>
      <c r="E11" s="141" t="s">
        <v>521</v>
      </c>
      <c r="F11" s="232">
        <v>30</v>
      </c>
      <c r="G11" s="232">
        <f>F11/1.23</f>
        <v>24.390243902439025</v>
      </c>
      <c r="H11" s="233">
        <f t="shared" si="2"/>
        <v>17.073170731707318</v>
      </c>
      <c r="I11" s="1"/>
      <c r="J11" s="152">
        <f t="shared" si="0"/>
        <v>0</v>
      </c>
    </row>
    <row r="12" spans="1:10" ht="16.5">
      <c r="A12" s="230" t="s">
        <v>522</v>
      </c>
      <c r="B12" s="231" t="s">
        <v>523</v>
      </c>
      <c r="C12" s="141">
        <v>7074297</v>
      </c>
      <c r="D12" s="141" t="s">
        <v>258</v>
      </c>
      <c r="E12" s="141" t="s">
        <v>507</v>
      </c>
      <c r="F12" s="232">
        <v>32</v>
      </c>
      <c r="G12" s="232">
        <f>F12/1.23</f>
        <v>26.016260162601625</v>
      </c>
      <c r="H12" s="233">
        <f t="shared" si="2"/>
        <v>18.211382113821138</v>
      </c>
      <c r="I12" s="1"/>
      <c r="J12" s="152">
        <f t="shared" si="0"/>
        <v>0</v>
      </c>
    </row>
    <row r="13" spans="1:10" ht="12.75" customHeight="1">
      <c r="A13" s="244"/>
      <c r="B13" s="244"/>
      <c r="C13" s="244"/>
      <c r="D13" s="244"/>
      <c r="E13" s="244"/>
      <c r="F13" s="244"/>
      <c r="G13" s="244"/>
      <c r="H13" s="244"/>
    </row>
    <row r="14" spans="1:10" ht="12.75" customHeight="1">
      <c r="A14" s="240" t="s">
        <v>172</v>
      </c>
      <c r="B14" s="241"/>
      <c r="C14" s="241"/>
      <c r="D14" s="241"/>
      <c r="E14" s="241"/>
      <c r="F14" s="241"/>
      <c r="G14" s="241"/>
      <c r="H14" s="242"/>
    </row>
    <row r="15" spans="1:10" ht="15">
      <c r="A15" s="243" t="s">
        <v>173</v>
      </c>
      <c r="B15" s="244"/>
      <c r="C15" s="244"/>
      <c r="D15" s="244"/>
      <c r="E15" s="244"/>
      <c r="F15" s="244"/>
      <c r="G15" s="244"/>
      <c r="H15" s="245"/>
      <c r="J15" s="235">
        <f>SUM(J4:J12)</f>
        <v>0</v>
      </c>
    </row>
    <row r="16" spans="1:10" ht="15">
      <c r="A16" s="243" t="s">
        <v>174</v>
      </c>
      <c r="B16" s="244"/>
      <c r="C16" s="244"/>
      <c r="D16" s="244"/>
      <c r="E16" s="244"/>
      <c r="F16" s="244"/>
      <c r="G16" s="244"/>
      <c r="H16" s="245"/>
    </row>
    <row r="17" spans="1:11" ht="12.75" customHeight="1">
      <c r="A17" s="243" t="s">
        <v>175</v>
      </c>
      <c r="B17" s="244"/>
      <c r="C17" s="244"/>
      <c r="D17" s="244"/>
      <c r="E17" s="244"/>
      <c r="F17" s="244"/>
      <c r="G17" s="244"/>
      <c r="H17" s="245"/>
    </row>
    <row r="18" spans="1:11" ht="12.75" customHeight="1">
      <c r="A18" s="236"/>
      <c r="B18" s="237"/>
      <c r="C18" s="237"/>
      <c r="D18" s="237"/>
      <c r="E18" s="237"/>
      <c r="F18" s="237"/>
      <c r="G18" s="237"/>
      <c r="H18" s="238"/>
    </row>
    <row r="20" spans="1:11" ht="12.75" customHeight="1">
      <c r="K20" s="234"/>
    </row>
    <row r="24" spans="1:11" ht="12.75" customHeight="1">
      <c r="I24" s="234"/>
    </row>
  </sheetData>
  <mergeCells count="8">
    <mergeCell ref="A17:H17"/>
    <mergeCell ref="A18:H18"/>
    <mergeCell ref="A16:H16"/>
    <mergeCell ref="A1:F1"/>
    <mergeCell ref="A3:H3"/>
    <mergeCell ref="A13:H13"/>
    <mergeCell ref="A14:H14"/>
    <mergeCell ref="A15:H15"/>
  </mergeCells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8"/>
  <sheetViews>
    <sheetView workbookViewId="0">
      <selection activeCell="Q14" sqref="Q14"/>
    </sheetView>
  </sheetViews>
  <sheetFormatPr defaultRowHeight="12.75" customHeight="1"/>
  <cols>
    <col min="1" max="1" width="42.5703125" customWidth="1"/>
    <col min="2" max="3" width="13.42578125" customWidth="1"/>
    <col min="4" max="4" width="11.5703125" customWidth="1"/>
    <col min="5" max="5" width="21.42578125" customWidth="1"/>
    <col min="6" max="6" width="12.7109375" customWidth="1"/>
    <col min="7" max="7" width="12.42578125" customWidth="1"/>
    <col min="8" max="8" width="14.42578125" customWidth="1"/>
    <col min="10" max="10" width="9.140625" style="158"/>
    <col min="11" max="11" width="22.42578125" bestFit="1" customWidth="1"/>
  </cols>
  <sheetData>
    <row r="1" spans="1:11" ht="15">
      <c r="A1" s="239" t="s">
        <v>0</v>
      </c>
      <c r="B1" s="239"/>
      <c r="C1" s="239"/>
      <c r="D1" s="239"/>
      <c r="E1" s="239"/>
      <c r="F1" s="239"/>
      <c r="G1" s="2" t="s">
        <v>1</v>
      </c>
      <c r="H1" s="47">
        <v>0.3</v>
      </c>
    </row>
    <row r="2" spans="1:11" ht="46.5">
      <c r="A2" s="12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3" t="s">
        <v>8</v>
      </c>
      <c r="H2" s="12" t="s">
        <v>9</v>
      </c>
      <c r="I2" s="3" t="s">
        <v>10</v>
      </c>
      <c r="J2" s="3" t="s">
        <v>11</v>
      </c>
    </row>
    <row r="3" spans="1:11" ht="15" thickBot="1">
      <c r="A3" s="260" t="s">
        <v>524</v>
      </c>
      <c r="B3" s="261"/>
      <c r="C3" s="261"/>
      <c r="D3" s="261"/>
      <c r="E3" s="261"/>
      <c r="F3" s="261"/>
      <c r="G3" s="261"/>
      <c r="H3" s="262"/>
      <c r="I3" s="1"/>
      <c r="J3" s="152">
        <f t="shared" ref="J3:J12" si="0">I3*H3</f>
        <v>0</v>
      </c>
    </row>
    <row r="4" spans="1:11" ht="16.5">
      <c r="A4" s="79" t="s">
        <v>525</v>
      </c>
      <c r="B4" s="80" t="s">
        <v>526</v>
      </c>
      <c r="C4" s="81">
        <v>7074296</v>
      </c>
      <c r="D4" s="81" t="s">
        <v>38</v>
      </c>
      <c r="E4" s="81" t="s">
        <v>507</v>
      </c>
      <c r="F4" s="82">
        <v>28</v>
      </c>
      <c r="G4" s="82">
        <f>F4/1.23</f>
        <v>22.764227642276424</v>
      </c>
      <c r="H4" s="83">
        <f>G4-$H$1*G4</f>
        <v>15.934959349593498</v>
      </c>
      <c r="I4" s="1"/>
      <c r="J4" s="152">
        <f t="shared" si="0"/>
        <v>0</v>
      </c>
    </row>
    <row r="5" spans="1:11" ht="16.5">
      <c r="A5" s="84" t="s">
        <v>527</v>
      </c>
      <c r="B5" s="85" t="s">
        <v>528</v>
      </c>
      <c r="C5" s="81">
        <v>7074295</v>
      </c>
      <c r="D5" s="86" t="s">
        <v>38</v>
      </c>
      <c r="E5" s="86" t="s">
        <v>504</v>
      </c>
      <c r="F5" s="87">
        <v>28</v>
      </c>
      <c r="G5" s="87">
        <f t="shared" ref="G5:G11" si="1">F5/1.23</f>
        <v>22.764227642276424</v>
      </c>
      <c r="H5" s="83">
        <f t="shared" ref="H5:H12" si="2">G5-$H$1*G5</f>
        <v>15.934959349593498</v>
      </c>
      <c r="I5" s="1"/>
      <c r="J5" s="152">
        <f t="shared" si="0"/>
        <v>0</v>
      </c>
    </row>
    <row r="6" spans="1:11" ht="16.5">
      <c r="A6" s="84" t="s">
        <v>529</v>
      </c>
      <c r="B6" s="85" t="s">
        <v>530</v>
      </c>
      <c r="C6" s="81">
        <v>7074294</v>
      </c>
      <c r="D6" s="86" t="s">
        <v>18</v>
      </c>
      <c r="E6" s="86" t="s">
        <v>276</v>
      </c>
      <c r="F6" s="87">
        <v>37</v>
      </c>
      <c r="G6" s="87">
        <f t="shared" si="1"/>
        <v>30.081300813008131</v>
      </c>
      <c r="H6" s="83">
        <f t="shared" si="2"/>
        <v>21.056910569105693</v>
      </c>
      <c r="I6" s="1"/>
      <c r="J6" s="152">
        <f t="shared" si="0"/>
        <v>0</v>
      </c>
    </row>
    <row r="7" spans="1:11" ht="16.5">
      <c r="A7" s="84" t="s">
        <v>531</v>
      </c>
      <c r="B7" s="85" t="s">
        <v>532</v>
      </c>
      <c r="C7" s="81">
        <v>7074293</v>
      </c>
      <c r="D7" s="86" t="s">
        <v>18</v>
      </c>
      <c r="E7" s="86" t="s">
        <v>276</v>
      </c>
      <c r="F7" s="87">
        <v>37</v>
      </c>
      <c r="G7" s="87">
        <f t="shared" si="1"/>
        <v>30.081300813008131</v>
      </c>
      <c r="H7" s="83">
        <f t="shared" si="2"/>
        <v>21.056910569105693</v>
      </c>
      <c r="I7" s="1"/>
      <c r="J7" s="152">
        <f t="shared" si="0"/>
        <v>0</v>
      </c>
    </row>
    <row r="8" spans="1:11" ht="16.5">
      <c r="A8" s="84" t="s">
        <v>533</v>
      </c>
      <c r="B8" s="85" t="s">
        <v>534</v>
      </c>
      <c r="C8" s="81">
        <v>7074279</v>
      </c>
      <c r="D8" s="86" t="s">
        <v>93</v>
      </c>
      <c r="E8" s="86" t="s">
        <v>209</v>
      </c>
      <c r="F8" s="87">
        <v>30</v>
      </c>
      <c r="G8" s="87">
        <f t="shared" si="1"/>
        <v>24.390243902439025</v>
      </c>
      <c r="H8" s="83">
        <f t="shared" si="2"/>
        <v>17.073170731707318</v>
      </c>
      <c r="I8" s="1"/>
      <c r="J8" s="152">
        <f t="shared" si="0"/>
        <v>0</v>
      </c>
    </row>
    <row r="9" spans="1:11" ht="16.5">
      <c r="A9" s="84" t="s">
        <v>535</v>
      </c>
      <c r="B9" s="85" t="s">
        <v>536</v>
      </c>
      <c r="C9" s="81">
        <v>7074267</v>
      </c>
      <c r="D9" s="86" t="s">
        <v>55</v>
      </c>
      <c r="E9" s="86" t="s">
        <v>56</v>
      </c>
      <c r="F9" s="87">
        <v>30</v>
      </c>
      <c r="G9" s="87">
        <f t="shared" si="1"/>
        <v>24.390243902439025</v>
      </c>
      <c r="H9" s="83">
        <f t="shared" si="2"/>
        <v>17.073170731707318</v>
      </c>
      <c r="I9" s="1"/>
      <c r="J9" s="152">
        <f t="shared" si="0"/>
        <v>0</v>
      </c>
    </row>
    <row r="10" spans="1:11" ht="16.5">
      <c r="A10" s="84" t="s">
        <v>537</v>
      </c>
      <c r="B10" s="85" t="s">
        <v>538</v>
      </c>
      <c r="C10" s="81">
        <v>7086549</v>
      </c>
      <c r="D10" s="86" t="s">
        <v>55</v>
      </c>
      <c r="E10" s="86" t="s">
        <v>56</v>
      </c>
      <c r="F10" s="87">
        <v>30</v>
      </c>
      <c r="G10" s="87">
        <f t="shared" si="1"/>
        <v>24.390243902439025</v>
      </c>
      <c r="H10" s="83">
        <f t="shared" si="2"/>
        <v>17.073170731707318</v>
      </c>
      <c r="I10" s="1"/>
      <c r="J10" s="152">
        <f t="shared" si="0"/>
        <v>0</v>
      </c>
    </row>
    <row r="11" spans="1:11" ht="16.5">
      <c r="A11" s="88" t="s">
        <v>539</v>
      </c>
      <c r="B11" s="89" t="s">
        <v>540</v>
      </c>
      <c r="C11" s="81">
        <v>7081757</v>
      </c>
      <c r="D11" s="90" t="s">
        <v>84</v>
      </c>
      <c r="E11" s="90" t="s">
        <v>507</v>
      </c>
      <c r="F11" s="91">
        <v>31</v>
      </c>
      <c r="G11" s="91">
        <f t="shared" si="1"/>
        <v>25.203252032520325</v>
      </c>
      <c r="H11" s="83">
        <f t="shared" si="2"/>
        <v>17.642276422764226</v>
      </c>
      <c r="I11" s="1"/>
      <c r="J11" s="152">
        <f t="shared" si="0"/>
        <v>0</v>
      </c>
    </row>
    <row r="12" spans="1:11" ht="16.5">
      <c r="A12" s="88" t="s">
        <v>541</v>
      </c>
      <c r="B12" s="89" t="s">
        <v>540</v>
      </c>
      <c r="C12" s="81" t="s">
        <v>123</v>
      </c>
      <c r="D12" s="90" t="s">
        <v>89</v>
      </c>
      <c r="E12" s="90" t="s">
        <v>504</v>
      </c>
      <c r="F12" s="91">
        <v>14</v>
      </c>
      <c r="G12" s="91">
        <f>F12/1.23</f>
        <v>11.382113821138212</v>
      </c>
      <c r="H12" s="83">
        <f t="shared" si="2"/>
        <v>7.9674796747967491</v>
      </c>
      <c r="I12" s="1"/>
      <c r="J12" s="152">
        <f t="shared" si="0"/>
        <v>0</v>
      </c>
      <c r="K12" s="1"/>
    </row>
    <row r="13" spans="1:11" ht="12.75" customHeight="1">
      <c r="A13" s="244"/>
      <c r="B13" s="244"/>
      <c r="C13" s="244"/>
      <c r="D13" s="244"/>
      <c r="E13" s="244"/>
      <c r="F13" s="244"/>
      <c r="G13" s="244"/>
      <c r="H13" s="244"/>
    </row>
    <row r="14" spans="1:11" ht="12.75" customHeight="1">
      <c r="A14" s="240" t="s">
        <v>172</v>
      </c>
      <c r="B14" s="241"/>
      <c r="C14" s="241"/>
      <c r="D14" s="241"/>
      <c r="E14" s="241"/>
      <c r="F14" s="241"/>
      <c r="G14" s="241"/>
      <c r="H14" s="242"/>
    </row>
    <row r="15" spans="1:11" ht="12.75" customHeight="1">
      <c r="A15" s="243" t="s">
        <v>173</v>
      </c>
      <c r="B15" s="244"/>
      <c r="C15" s="244"/>
      <c r="D15" s="244"/>
      <c r="E15" s="244"/>
      <c r="F15" s="244"/>
      <c r="G15" s="244"/>
      <c r="H15" s="245"/>
      <c r="J15" s="235">
        <f>SUM(J3:J12)</f>
        <v>0</v>
      </c>
    </row>
    <row r="16" spans="1:11" ht="15">
      <c r="A16" s="243" t="s">
        <v>174</v>
      </c>
      <c r="B16" s="244"/>
      <c r="C16" s="244"/>
      <c r="D16" s="244"/>
      <c r="E16" s="244"/>
      <c r="F16" s="244"/>
      <c r="G16" s="244"/>
      <c r="H16" s="245"/>
    </row>
    <row r="17" spans="1:8" ht="12.75" customHeight="1">
      <c r="A17" s="243" t="s">
        <v>175</v>
      </c>
      <c r="B17" s="244"/>
      <c r="C17" s="244"/>
      <c r="D17" s="244"/>
      <c r="E17" s="244"/>
      <c r="F17" s="244"/>
      <c r="G17" s="244"/>
      <c r="H17" s="245"/>
    </row>
    <row r="18" spans="1:8" ht="12.75" customHeight="1">
      <c r="A18" s="236"/>
      <c r="B18" s="237"/>
      <c r="C18" s="237"/>
      <c r="D18" s="237"/>
      <c r="E18" s="237"/>
      <c r="F18" s="237"/>
      <c r="G18" s="237"/>
      <c r="H18" s="238"/>
    </row>
  </sheetData>
  <mergeCells count="8">
    <mergeCell ref="A17:H17"/>
    <mergeCell ref="A18:H18"/>
    <mergeCell ref="A16:H16"/>
    <mergeCell ref="A1:F1"/>
    <mergeCell ref="A3:H3"/>
    <mergeCell ref="A13:H13"/>
    <mergeCell ref="A14:H14"/>
    <mergeCell ref="A15:H15"/>
  </mergeCells>
  <phoneticPr fontId="14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>
      <selection activeCell="Q17" sqref="Q17"/>
    </sheetView>
  </sheetViews>
  <sheetFormatPr defaultRowHeight="12.75" customHeight="1"/>
  <cols>
    <col min="1" max="1" width="42.85546875" customWidth="1"/>
    <col min="2" max="3" width="13.5703125" customWidth="1"/>
    <col min="4" max="4" width="11.140625" customWidth="1"/>
    <col min="5" max="5" width="19.85546875" customWidth="1"/>
    <col min="6" max="6" width="12.85546875" customWidth="1"/>
    <col min="7" max="7" width="10.7109375" customWidth="1"/>
    <col min="8" max="8" width="13.28515625" customWidth="1"/>
    <col min="10" max="10" width="9.140625" style="158"/>
  </cols>
  <sheetData>
    <row r="1" spans="1:10" ht="15">
      <c r="A1" s="239" t="s">
        <v>0</v>
      </c>
      <c r="B1" s="239"/>
      <c r="C1" s="239"/>
      <c r="D1" s="239"/>
      <c r="E1" s="239"/>
      <c r="F1" s="239"/>
      <c r="G1" s="2" t="s">
        <v>1</v>
      </c>
      <c r="H1" s="47">
        <v>0.3</v>
      </c>
    </row>
    <row r="2" spans="1:10" ht="46.5">
      <c r="A2" s="12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3" t="s">
        <v>8</v>
      </c>
      <c r="H2" s="12" t="s">
        <v>9</v>
      </c>
      <c r="I2" s="3" t="s">
        <v>10</v>
      </c>
      <c r="J2" s="3" t="s">
        <v>11</v>
      </c>
    </row>
    <row r="3" spans="1:10" ht="15" thickBot="1">
      <c r="A3" s="263" t="s">
        <v>542</v>
      </c>
      <c r="B3" s="264"/>
      <c r="C3" s="264"/>
      <c r="D3" s="264"/>
      <c r="E3" s="264"/>
      <c r="F3" s="264"/>
      <c r="G3" s="264"/>
      <c r="H3" s="265"/>
      <c r="I3" s="1"/>
      <c r="J3" s="152"/>
    </row>
    <row r="4" spans="1:10" ht="16.5">
      <c r="A4" s="18" t="s">
        <v>543</v>
      </c>
      <c r="B4" s="19" t="s">
        <v>544</v>
      </c>
      <c r="C4" s="20">
        <v>7074266</v>
      </c>
      <c r="D4" s="20" t="s">
        <v>38</v>
      </c>
      <c r="E4" s="20" t="s">
        <v>507</v>
      </c>
      <c r="F4" s="21">
        <v>36</v>
      </c>
      <c r="G4" s="21">
        <f>F4/1.23</f>
        <v>29.26829268292683</v>
      </c>
      <c r="H4" s="22">
        <f>G4-$H$1*G4</f>
        <v>20.487804878048781</v>
      </c>
      <c r="I4" s="1"/>
      <c r="J4" s="152">
        <f t="shared" ref="J4:J13" si="0">I4*H4</f>
        <v>0</v>
      </c>
    </row>
    <row r="5" spans="1:10" ht="16.5">
      <c r="A5" s="23" t="s">
        <v>545</v>
      </c>
      <c r="B5" s="24" t="s">
        <v>546</v>
      </c>
      <c r="C5" s="20">
        <v>7074263</v>
      </c>
      <c r="D5" s="25" t="s">
        <v>38</v>
      </c>
      <c r="E5" s="25" t="s">
        <v>507</v>
      </c>
      <c r="F5" s="26">
        <v>30</v>
      </c>
      <c r="G5" s="26">
        <f t="shared" ref="G5:G13" si="1">F5/1.23</f>
        <v>24.390243902439025</v>
      </c>
      <c r="H5" s="22">
        <f t="shared" ref="H5:H13" si="2">G5-$H$1*G5</f>
        <v>17.073170731707318</v>
      </c>
      <c r="I5" s="1"/>
      <c r="J5" s="152">
        <f t="shared" si="0"/>
        <v>0</v>
      </c>
    </row>
    <row r="6" spans="1:10" ht="16.5">
      <c r="A6" s="27" t="s">
        <v>547</v>
      </c>
      <c r="B6" s="28" t="s">
        <v>548</v>
      </c>
      <c r="C6" s="20">
        <v>7074264</v>
      </c>
      <c r="D6" s="29" t="s">
        <v>71</v>
      </c>
      <c r="E6" s="29" t="s">
        <v>549</v>
      </c>
      <c r="F6" s="30">
        <v>26</v>
      </c>
      <c r="G6" s="26">
        <f t="shared" si="1"/>
        <v>21.13821138211382</v>
      </c>
      <c r="H6" s="22">
        <f t="shared" si="2"/>
        <v>14.796747967479675</v>
      </c>
      <c r="I6" s="1"/>
      <c r="J6" s="152">
        <f t="shared" si="0"/>
        <v>0</v>
      </c>
    </row>
    <row r="7" spans="1:10" ht="16.5">
      <c r="A7" s="27" t="s">
        <v>550</v>
      </c>
      <c r="B7" s="28" t="s">
        <v>551</v>
      </c>
      <c r="C7" s="20">
        <v>7074265</v>
      </c>
      <c r="D7" s="29" t="s">
        <v>38</v>
      </c>
      <c r="E7" s="29" t="s">
        <v>507</v>
      </c>
      <c r="F7" s="30">
        <v>26</v>
      </c>
      <c r="G7" s="26">
        <f t="shared" si="1"/>
        <v>21.13821138211382</v>
      </c>
      <c r="H7" s="22">
        <f t="shared" si="2"/>
        <v>14.796747967479675</v>
      </c>
      <c r="I7" s="1"/>
      <c r="J7" s="152">
        <f t="shared" si="0"/>
        <v>0</v>
      </c>
    </row>
    <row r="8" spans="1:10" ht="16.5">
      <c r="A8" s="27" t="s">
        <v>552</v>
      </c>
      <c r="B8" s="28" t="s">
        <v>553</v>
      </c>
      <c r="C8" s="20">
        <v>7074262</v>
      </c>
      <c r="D8" s="29" t="s">
        <v>18</v>
      </c>
      <c r="E8" s="29" t="s">
        <v>209</v>
      </c>
      <c r="F8" s="30">
        <v>56</v>
      </c>
      <c r="G8" s="26">
        <f t="shared" si="1"/>
        <v>45.528455284552848</v>
      </c>
      <c r="H8" s="22">
        <f t="shared" si="2"/>
        <v>31.869918699186996</v>
      </c>
      <c r="I8" s="1"/>
      <c r="J8" s="152">
        <f t="shared" si="0"/>
        <v>0</v>
      </c>
    </row>
    <row r="9" spans="1:10" ht="16.5">
      <c r="A9" s="27" t="s">
        <v>554</v>
      </c>
      <c r="B9" s="28" t="s">
        <v>555</v>
      </c>
      <c r="C9" s="20">
        <v>7074259</v>
      </c>
      <c r="D9" s="29" t="s">
        <v>18</v>
      </c>
      <c r="E9" s="29" t="s">
        <v>209</v>
      </c>
      <c r="F9" s="30">
        <v>62</v>
      </c>
      <c r="G9" s="26">
        <f t="shared" si="1"/>
        <v>50.40650406504065</v>
      </c>
      <c r="H9" s="22">
        <f t="shared" si="2"/>
        <v>35.284552845528452</v>
      </c>
      <c r="I9" s="1"/>
      <c r="J9" s="152">
        <f t="shared" si="0"/>
        <v>0</v>
      </c>
    </row>
    <row r="10" spans="1:10" ht="16.5">
      <c r="A10" s="27" t="s">
        <v>556</v>
      </c>
      <c r="B10" s="28" t="s">
        <v>557</v>
      </c>
      <c r="C10" s="20">
        <v>7074258</v>
      </c>
      <c r="D10" s="29" t="s">
        <v>14</v>
      </c>
      <c r="E10" s="29" t="s">
        <v>514</v>
      </c>
      <c r="F10" s="30">
        <v>68</v>
      </c>
      <c r="G10" s="26">
        <f t="shared" si="1"/>
        <v>55.284552845528459</v>
      </c>
      <c r="H10" s="22">
        <f t="shared" si="2"/>
        <v>38.699186991869922</v>
      </c>
      <c r="I10" s="1"/>
      <c r="J10" s="152">
        <f t="shared" si="0"/>
        <v>0</v>
      </c>
    </row>
    <row r="11" spans="1:10" ht="16.5">
      <c r="A11" s="27" t="s">
        <v>558</v>
      </c>
      <c r="B11" s="28" t="s">
        <v>559</v>
      </c>
      <c r="C11" s="20">
        <v>7074255</v>
      </c>
      <c r="D11" s="29" t="s">
        <v>89</v>
      </c>
      <c r="E11" s="29" t="s">
        <v>56</v>
      </c>
      <c r="F11" s="30">
        <v>27</v>
      </c>
      <c r="G11" s="26">
        <f t="shared" si="1"/>
        <v>21.951219512195124</v>
      </c>
      <c r="H11" s="22">
        <f t="shared" si="2"/>
        <v>15.365853658536587</v>
      </c>
      <c r="I11" s="1"/>
      <c r="J11" s="152">
        <f t="shared" si="0"/>
        <v>0</v>
      </c>
    </row>
    <row r="12" spans="1:10" ht="16.5">
      <c r="A12" s="27" t="s">
        <v>560</v>
      </c>
      <c r="B12" s="28" t="s">
        <v>561</v>
      </c>
      <c r="C12" s="20">
        <v>7074257</v>
      </c>
      <c r="D12" s="29" t="s">
        <v>258</v>
      </c>
      <c r="E12" s="29" t="s">
        <v>507</v>
      </c>
      <c r="F12" s="30">
        <v>42</v>
      </c>
      <c r="G12" s="26">
        <f t="shared" si="1"/>
        <v>34.146341463414636</v>
      </c>
      <c r="H12" s="22">
        <f t="shared" si="2"/>
        <v>23.902439024390247</v>
      </c>
      <c r="I12" s="1"/>
      <c r="J12" s="152">
        <f t="shared" si="0"/>
        <v>0</v>
      </c>
    </row>
    <row r="13" spans="1:10" ht="16.5">
      <c r="A13" s="27" t="s">
        <v>562</v>
      </c>
      <c r="B13" s="28" t="s">
        <v>563</v>
      </c>
      <c r="C13" s="20">
        <v>7074256</v>
      </c>
      <c r="D13" s="29" t="s">
        <v>258</v>
      </c>
      <c r="E13" s="29" t="s">
        <v>521</v>
      </c>
      <c r="F13" s="30">
        <v>42</v>
      </c>
      <c r="G13" s="26">
        <f t="shared" si="1"/>
        <v>34.146341463414636</v>
      </c>
      <c r="H13" s="22">
        <f t="shared" si="2"/>
        <v>23.902439024390247</v>
      </c>
      <c r="I13" s="1"/>
      <c r="J13" s="152">
        <f t="shared" si="0"/>
        <v>0</v>
      </c>
    </row>
    <row r="14" spans="1:10" ht="12.75" customHeight="1">
      <c r="A14" s="266"/>
      <c r="B14" s="266"/>
      <c r="C14" s="266"/>
      <c r="D14" s="266"/>
      <c r="E14" s="266"/>
      <c r="F14" s="266"/>
      <c r="G14" s="266"/>
      <c r="H14" s="266"/>
    </row>
    <row r="15" spans="1:10" ht="12.75" customHeight="1">
      <c r="A15" s="240" t="s">
        <v>172</v>
      </c>
      <c r="B15" s="241"/>
      <c r="C15" s="241"/>
      <c r="D15" s="241"/>
      <c r="E15" s="241"/>
      <c r="F15" s="241"/>
      <c r="G15" s="241"/>
      <c r="H15" s="242"/>
    </row>
    <row r="16" spans="1:10" ht="12.75" customHeight="1">
      <c r="A16" s="243" t="s">
        <v>173</v>
      </c>
      <c r="B16" s="244"/>
      <c r="C16" s="244"/>
      <c r="D16" s="244"/>
      <c r="E16" s="244"/>
      <c r="F16" s="244"/>
      <c r="G16" s="244"/>
      <c r="H16" s="245"/>
      <c r="J16" s="235">
        <f>SUM(J4:J13)</f>
        <v>0</v>
      </c>
    </row>
    <row r="17" spans="1:8" ht="15">
      <c r="A17" s="243" t="s">
        <v>174</v>
      </c>
      <c r="B17" s="244"/>
      <c r="C17" s="244"/>
      <c r="D17" s="244"/>
      <c r="E17" s="244"/>
      <c r="F17" s="244"/>
      <c r="G17" s="244"/>
      <c r="H17" s="245"/>
    </row>
    <row r="18" spans="1:8" ht="12.75" customHeight="1">
      <c r="A18" s="243" t="s">
        <v>175</v>
      </c>
      <c r="B18" s="244"/>
      <c r="C18" s="244"/>
      <c r="D18" s="244"/>
      <c r="E18" s="244"/>
      <c r="F18" s="244"/>
      <c r="G18" s="244"/>
      <c r="H18" s="245"/>
    </row>
    <row r="19" spans="1:8" ht="12.75" customHeight="1">
      <c r="A19" s="236"/>
      <c r="B19" s="237"/>
      <c r="C19" s="237"/>
      <c r="D19" s="237"/>
      <c r="E19" s="237"/>
      <c r="F19" s="237"/>
      <c r="G19" s="237"/>
      <c r="H19" s="238"/>
    </row>
  </sheetData>
  <mergeCells count="8">
    <mergeCell ref="A18:H18"/>
    <mergeCell ref="A19:H19"/>
    <mergeCell ref="A17:H17"/>
    <mergeCell ref="A1:F1"/>
    <mergeCell ref="A3:H3"/>
    <mergeCell ref="A14:H14"/>
    <mergeCell ref="A15:H15"/>
    <mergeCell ref="A16:H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5"/>
  <sheetViews>
    <sheetView workbookViewId="0">
      <selection activeCell="Q11" sqref="Q11"/>
    </sheetView>
  </sheetViews>
  <sheetFormatPr defaultRowHeight="12.75" customHeight="1"/>
  <cols>
    <col min="1" max="1" width="36.85546875" bestFit="1" customWidth="1"/>
    <col min="2" max="2" width="13.85546875" bestFit="1" customWidth="1"/>
    <col min="3" max="3" width="13.85546875" customWidth="1"/>
    <col min="4" max="4" width="8.42578125" customWidth="1"/>
    <col min="5" max="5" width="14.140625" customWidth="1"/>
    <col min="6" max="6" width="25" customWidth="1"/>
    <col min="7" max="7" width="13.140625" customWidth="1"/>
    <col min="8" max="8" width="12.42578125" customWidth="1"/>
    <col min="11" max="11" width="10.85546875" style="158" customWidth="1"/>
    <col min="12" max="12" width="22.42578125" bestFit="1" customWidth="1"/>
  </cols>
  <sheetData>
    <row r="1" spans="1:11" ht="15">
      <c r="A1" s="267" t="s">
        <v>0</v>
      </c>
      <c r="B1" s="267"/>
      <c r="C1" s="267"/>
      <c r="D1" s="267"/>
      <c r="E1" s="267"/>
      <c r="F1" s="267"/>
      <c r="G1" s="267"/>
      <c r="H1" s="2" t="s">
        <v>1</v>
      </c>
      <c r="I1" s="47">
        <v>0.3</v>
      </c>
    </row>
    <row r="2" spans="1:11" ht="46.5">
      <c r="A2" s="44" t="s">
        <v>2</v>
      </c>
      <c r="B2" s="44" t="s">
        <v>3</v>
      </c>
      <c r="C2" s="44"/>
      <c r="D2" s="44" t="s">
        <v>564</v>
      </c>
      <c r="E2" s="44" t="s">
        <v>5</v>
      </c>
      <c r="F2" s="44" t="s">
        <v>6</v>
      </c>
      <c r="G2" s="44" t="s">
        <v>7</v>
      </c>
      <c r="H2" s="45" t="s">
        <v>8</v>
      </c>
      <c r="I2" s="44" t="s">
        <v>9</v>
      </c>
      <c r="J2" s="3" t="s">
        <v>10</v>
      </c>
      <c r="K2" s="3" t="s">
        <v>11</v>
      </c>
    </row>
    <row r="3" spans="1:11" ht="16.5">
      <c r="A3" s="31" t="s">
        <v>565</v>
      </c>
      <c r="B3" s="32" t="s">
        <v>566</v>
      </c>
      <c r="C3" s="34">
        <v>9093126</v>
      </c>
      <c r="D3" s="33" t="s">
        <v>567</v>
      </c>
      <c r="E3" s="34" t="s">
        <v>84</v>
      </c>
      <c r="F3" s="34" t="s">
        <v>568</v>
      </c>
      <c r="G3" s="35">
        <v>17</v>
      </c>
      <c r="H3" s="35">
        <f t="shared" ref="H3:H14" si="0">G3/1.23</f>
        <v>13.821138211382115</v>
      </c>
      <c r="I3" s="43">
        <f>H3-$I$1*H3</f>
        <v>9.6747967479674806</v>
      </c>
      <c r="J3" s="1"/>
      <c r="K3" s="152">
        <f t="shared" ref="K3:K14" si="1">J3*I3</f>
        <v>0</v>
      </c>
    </row>
    <row r="4" spans="1:11" ht="16.5">
      <c r="A4" s="31" t="s">
        <v>569</v>
      </c>
      <c r="B4" s="32" t="s">
        <v>570</v>
      </c>
      <c r="C4" s="34">
        <v>9093124</v>
      </c>
      <c r="D4" s="33" t="s">
        <v>571</v>
      </c>
      <c r="E4" s="34" t="s">
        <v>84</v>
      </c>
      <c r="F4" s="34" t="s">
        <v>572</v>
      </c>
      <c r="G4" s="35">
        <v>17</v>
      </c>
      <c r="H4" s="35">
        <f t="shared" si="0"/>
        <v>13.821138211382115</v>
      </c>
      <c r="I4" s="43">
        <f t="shared" ref="I4:I14" si="2">H4-$I$1*H4</f>
        <v>9.6747967479674806</v>
      </c>
      <c r="J4" s="1"/>
      <c r="K4" s="152">
        <f t="shared" si="1"/>
        <v>0</v>
      </c>
    </row>
    <row r="5" spans="1:11" ht="16.5">
      <c r="A5" s="31" t="s">
        <v>573</v>
      </c>
      <c r="B5" s="32" t="s">
        <v>574</v>
      </c>
      <c r="C5" s="34">
        <v>9093125</v>
      </c>
      <c r="D5" s="33" t="s">
        <v>567</v>
      </c>
      <c r="E5" s="34" t="s">
        <v>84</v>
      </c>
      <c r="F5" s="34" t="s">
        <v>568</v>
      </c>
      <c r="G5" s="35">
        <v>17</v>
      </c>
      <c r="H5" s="35">
        <f t="shared" si="0"/>
        <v>13.821138211382115</v>
      </c>
      <c r="I5" s="43">
        <f t="shared" si="2"/>
        <v>9.6747967479674806</v>
      </c>
      <c r="J5" s="1"/>
      <c r="K5" s="152">
        <f t="shared" si="1"/>
        <v>0</v>
      </c>
    </row>
    <row r="6" spans="1:11" ht="16.5">
      <c r="A6" s="31" t="s">
        <v>575</v>
      </c>
      <c r="B6" s="32" t="s">
        <v>576</v>
      </c>
      <c r="C6" s="34">
        <v>9093123</v>
      </c>
      <c r="D6" s="33" t="s">
        <v>567</v>
      </c>
      <c r="E6" s="34" t="s">
        <v>84</v>
      </c>
      <c r="F6" s="34" t="s">
        <v>568</v>
      </c>
      <c r="G6" s="35">
        <v>17</v>
      </c>
      <c r="H6" s="35">
        <f t="shared" si="0"/>
        <v>13.821138211382115</v>
      </c>
      <c r="I6" s="43">
        <f t="shared" si="2"/>
        <v>9.6747967479674806</v>
      </c>
      <c r="J6" s="1"/>
      <c r="K6" s="152">
        <f t="shared" si="1"/>
        <v>0</v>
      </c>
    </row>
    <row r="7" spans="1:11" ht="16.5">
      <c r="A7" s="31" t="s">
        <v>577</v>
      </c>
      <c r="B7" s="32" t="s">
        <v>578</v>
      </c>
      <c r="C7" s="34">
        <v>9093119</v>
      </c>
      <c r="D7" s="33" t="s">
        <v>579</v>
      </c>
      <c r="E7" s="34" t="s">
        <v>84</v>
      </c>
      <c r="F7" s="34" t="s">
        <v>507</v>
      </c>
      <c r="G7" s="35">
        <v>17</v>
      </c>
      <c r="H7" s="35">
        <f t="shared" si="0"/>
        <v>13.821138211382115</v>
      </c>
      <c r="I7" s="43">
        <f t="shared" si="2"/>
        <v>9.6747967479674806</v>
      </c>
      <c r="J7" s="1"/>
      <c r="K7" s="152">
        <f t="shared" si="1"/>
        <v>0</v>
      </c>
    </row>
    <row r="8" spans="1:11" ht="16.5">
      <c r="A8" s="31" t="s">
        <v>580</v>
      </c>
      <c r="B8" s="32" t="s">
        <v>581</v>
      </c>
      <c r="C8" s="34">
        <v>9093117</v>
      </c>
      <c r="D8" s="33" t="s">
        <v>571</v>
      </c>
      <c r="E8" s="34" t="s">
        <v>582</v>
      </c>
      <c r="F8" s="34" t="s">
        <v>521</v>
      </c>
      <c r="G8" s="35">
        <v>22</v>
      </c>
      <c r="H8" s="35">
        <f t="shared" si="0"/>
        <v>17.886178861788618</v>
      </c>
      <c r="I8" s="43">
        <f t="shared" si="2"/>
        <v>12.520325203252032</v>
      </c>
      <c r="J8" s="1"/>
      <c r="K8" s="152">
        <f t="shared" si="1"/>
        <v>0</v>
      </c>
    </row>
    <row r="9" spans="1:11" ht="16.5">
      <c r="A9" s="31" t="s">
        <v>583</v>
      </c>
      <c r="B9" s="32" t="s">
        <v>584</v>
      </c>
      <c r="C9" s="34">
        <v>9098747</v>
      </c>
      <c r="D9" s="33" t="s">
        <v>567</v>
      </c>
      <c r="E9" s="34" t="s">
        <v>585</v>
      </c>
      <c r="F9" s="34" t="s">
        <v>504</v>
      </c>
      <c r="G9" s="35">
        <v>27</v>
      </c>
      <c r="H9" s="35">
        <f t="shared" si="0"/>
        <v>21.951219512195124</v>
      </c>
      <c r="I9" s="43">
        <f t="shared" si="2"/>
        <v>15.365853658536587</v>
      </c>
      <c r="J9" s="1"/>
      <c r="K9" s="152">
        <f t="shared" si="1"/>
        <v>0</v>
      </c>
    </row>
    <row r="10" spans="1:11" ht="16.5">
      <c r="A10" s="31" t="s">
        <v>586</v>
      </c>
      <c r="B10" s="32" t="s">
        <v>587</v>
      </c>
      <c r="C10" s="34">
        <v>9098749</v>
      </c>
      <c r="D10" s="33" t="s">
        <v>567</v>
      </c>
      <c r="E10" s="34" t="s">
        <v>585</v>
      </c>
      <c r="F10" s="34" t="s">
        <v>504</v>
      </c>
      <c r="G10" s="35">
        <v>26</v>
      </c>
      <c r="H10" s="35">
        <f t="shared" si="0"/>
        <v>21.13821138211382</v>
      </c>
      <c r="I10" s="43">
        <f t="shared" si="2"/>
        <v>14.796747967479675</v>
      </c>
      <c r="J10" s="1"/>
      <c r="K10" s="152">
        <f t="shared" si="1"/>
        <v>0</v>
      </c>
    </row>
    <row r="11" spans="1:11" ht="16.5">
      <c r="A11" s="31" t="s">
        <v>588</v>
      </c>
      <c r="B11" s="32" t="s">
        <v>589</v>
      </c>
      <c r="C11" s="34">
        <v>9098758</v>
      </c>
      <c r="D11" s="33" t="s">
        <v>567</v>
      </c>
      <c r="E11" s="34" t="s">
        <v>585</v>
      </c>
      <c r="F11" s="34" t="s">
        <v>504</v>
      </c>
      <c r="G11" s="35">
        <v>26</v>
      </c>
      <c r="H11" s="35">
        <f t="shared" si="0"/>
        <v>21.13821138211382</v>
      </c>
      <c r="I11" s="43">
        <f t="shared" si="2"/>
        <v>14.796747967479675</v>
      </c>
      <c r="J11" s="1"/>
      <c r="K11" s="152">
        <f t="shared" si="1"/>
        <v>0</v>
      </c>
    </row>
    <row r="12" spans="1:11" ht="16.5">
      <c r="A12" s="31" t="s">
        <v>590</v>
      </c>
      <c r="B12" s="32" t="s">
        <v>591</v>
      </c>
      <c r="C12" s="34">
        <v>9098746</v>
      </c>
      <c r="D12" s="33" t="s">
        <v>567</v>
      </c>
      <c r="E12" s="34" t="s">
        <v>585</v>
      </c>
      <c r="F12" s="34" t="s">
        <v>504</v>
      </c>
      <c r="G12" s="35">
        <v>24</v>
      </c>
      <c r="H12" s="35">
        <f t="shared" si="0"/>
        <v>19.512195121951219</v>
      </c>
      <c r="I12" s="43">
        <f t="shared" si="2"/>
        <v>13.658536585365853</v>
      </c>
      <c r="J12" s="1"/>
      <c r="K12" s="152">
        <f t="shared" si="1"/>
        <v>0</v>
      </c>
    </row>
    <row r="13" spans="1:11" ht="16.5">
      <c r="A13" s="31" t="s">
        <v>592</v>
      </c>
      <c r="B13" s="32" t="s">
        <v>593</v>
      </c>
      <c r="C13" s="34">
        <v>9098745</v>
      </c>
      <c r="D13" s="33" t="s">
        <v>567</v>
      </c>
      <c r="E13" s="34" t="s">
        <v>585</v>
      </c>
      <c r="F13" s="34" t="s">
        <v>504</v>
      </c>
      <c r="G13" s="35">
        <v>24</v>
      </c>
      <c r="H13" s="35">
        <f t="shared" si="0"/>
        <v>19.512195121951219</v>
      </c>
      <c r="I13" s="43">
        <f t="shared" si="2"/>
        <v>13.658536585365853</v>
      </c>
      <c r="J13" s="1"/>
      <c r="K13" s="152">
        <f t="shared" si="1"/>
        <v>0</v>
      </c>
    </row>
    <row r="14" spans="1:11" ht="16.5">
      <c r="A14" s="31" t="s">
        <v>594</v>
      </c>
      <c r="B14" s="32" t="s">
        <v>595</v>
      </c>
      <c r="C14" s="34">
        <v>9098744</v>
      </c>
      <c r="D14" s="33" t="s">
        <v>567</v>
      </c>
      <c r="E14" s="34" t="s">
        <v>585</v>
      </c>
      <c r="F14" s="34" t="s">
        <v>504</v>
      </c>
      <c r="G14" s="35">
        <v>24</v>
      </c>
      <c r="H14" s="35">
        <f t="shared" si="0"/>
        <v>19.512195121951219</v>
      </c>
      <c r="I14" s="43">
        <f t="shared" si="2"/>
        <v>13.658536585365853</v>
      </c>
      <c r="J14" s="1"/>
      <c r="K14" s="152">
        <f t="shared" si="1"/>
        <v>0</v>
      </c>
    </row>
    <row r="15" spans="1:11" ht="16.5">
      <c r="A15" s="139" t="s">
        <v>596</v>
      </c>
      <c r="B15" s="32" t="s">
        <v>597</v>
      </c>
      <c r="C15" s="32"/>
      <c r="D15" s="33" t="s">
        <v>598</v>
      </c>
      <c r="E15" s="34" t="s">
        <v>599</v>
      </c>
      <c r="F15" s="34" t="s">
        <v>504</v>
      </c>
      <c r="G15" s="35">
        <v>25</v>
      </c>
      <c r="H15" s="35">
        <f t="shared" ref="H15" si="3">G15/1.23</f>
        <v>20.325203252032519</v>
      </c>
      <c r="I15" s="43">
        <f t="shared" ref="I15" si="4">H15-$I$1*H15</f>
        <v>14.227642276422763</v>
      </c>
      <c r="J15" s="1"/>
      <c r="K15" s="152">
        <f t="shared" ref="K15" si="5">J15*I15</f>
        <v>0</v>
      </c>
    </row>
    <row r="16" spans="1:11"/>
    <row r="17" spans="1:11" ht="15">
      <c r="A17" s="240" t="s">
        <v>172</v>
      </c>
      <c r="B17" s="241"/>
      <c r="C17" s="241"/>
      <c r="D17" s="241"/>
      <c r="E17" s="241"/>
      <c r="F17" s="241"/>
      <c r="G17" s="241"/>
      <c r="H17" s="241"/>
      <c r="I17" s="242"/>
      <c r="K17" s="229">
        <f>SUM(K3:K15)</f>
        <v>0</v>
      </c>
    </row>
    <row r="18" spans="1:11" ht="15">
      <c r="A18" s="243" t="s">
        <v>173</v>
      </c>
      <c r="B18" s="244"/>
      <c r="C18" s="244"/>
      <c r="D18" s="244"/>
      <c r="E18" s="244"/>
      <c r="F18" s="244"/>
      <c r="G18" s="244"/>
      <c r="H18" s="244"/>
      <c r="I18" s="245"/>
    </row>
    <row r="19" spans="1:11" ht="15">
      <c r="A19" s="243" t="s">
        <v>174</v>
      </c>
      <c r="B19" s="244"/>
      <c r="C19" s="244"/>
      <c r="D19" s="244"/>
      <c r="E19" s="244"/>
      <c r="F19" s="244"/>
      <c r="G19" s="244"/>
      <c r="H19" s="244"/>
      <c r="I19" s="245"/>
    </row>
    <row r="20" spans="1:11" ht="15">
      <c r="A20" s="243" t="s">
        <v>175</v>
      </c>
      <c r="B20" s="244"/>
      <c r="C20" s="244"/>
      <c r="D20" s="244"/>
      <c r="E20" s="244"/>
      <c r="F20" s="244"/>
      <c r="G20" s="244"/>
      <c r="H20" s="244"/>
      <c r="I20" s="245"/>
    </row>
    <row r="21" spans="1:11">
      <c r="A21" s="236"/>
      <c r="B21" s="237"/>
      <c r="C21" s="237"/>
      <c r="D21" s="237"/>
      <c r="E21" s="237"/>
      <c r="F21" s="237"/>
      <c r="G21" s="237"/>
      <c r="H21" s="237"/>
      <c r="I21" s="238"/>
    </row>
    <row r="22" spans="1:11"/>
    <row r="23" spans="1:11"/>
    <row r="24" spans="1:11"/>
    <row r="25" spans="1:11"/>
    <row r="26" spans="1:11"/>
    <row r="27" spans="1:11"/>
    <row r="28" spans="1:11"/>
    <row r="29" spans="1:11"/>
    <row r="30" spans="1:11"/>
    <row r="31" spans="1:11"/>
    <row r="32" spans="1:11"/>
    <row r="33"/>
    <row r="34"/>
    <row r="35"/>
  </sheetData>
  <mergeCells count="6">
    <mergeCell ref="A20:I20"/>
    <mergeCell ref="A21:I21"/>
    <mergeCell ref="A19:I19"/>
    <mergeCell ref="A1:G1"/>
    <mergeCell ref="A17:I17"/>
    <mergeCell ref="A18:I18"/>
  </mergeCells>
  <phoneticPr fontId="1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9"/>
  <sheetViews>
    <sheetView workbookViewId="0">
      <selection activeCell="Q15" sqref="Q15"/>
    </sheetView>
  </sheetViews>
  <sheetFormatPr defaultRowHeight="12.75" customHeight="1"/>
  <cols>
    <col min="1" max="1" width="38.7109375" customWidth="1"/>
    <col min="2" max="2" width="13.5703125" bestFit="1" customWidth="1"/>
    <col min="3" max="3" width="10.85546875" customWidth="1"/>
    <col min="5" max="5" width="9" bestFit="1" customWidth="1"/>
    <col min="6" max="6" width="23.85546875" bestFit="1" customWidth="1"/>
    <col min="7" max="7" width="10.42578125" customWidth="1"/>
    <col min="9" max="9" width="11.140625" customWidth="1"/>
    <col min="11" max="11" width="9.140625" style="158"/>
    <col min="12" max="12" width="20.5703125" bestFit="1" customWidth="1"/>
  </cols>
  <sheetData>
    <row r="1" spans="1:11" ht="15">
      <c r="A1" s="239" t="s">
        <v>0</v>
      </c>
      <c r="B1" s="268"/>
      <c r="C1" s="268"/>
      <c r="D1" s="268"/>
      <c r="E1" s="268"/>
      <c r="F1" s="268"/>
      <c r="G1" s="268"/>
      <c r="H1" s="2" t="s">
        <v>1</v>
      </c>
      <c r="I1" s="47">
        <v>0.27</v>
      </c>
    </row>
    <row r="2" spans="1:11" ht="35.25">
      <c r="A2" s="12" t="s">
        <v>2</v>
      </c>
      <c r="B2" s="12" t="s">
        <v>3</v>
      </c>
      <c r="C2" s="12" t="s">
        <v>4</v>
      </c>
      <c r="D2" s="12" t="s">
        <v>564</v>
      </c>
      <c r="E2" s="12" t="s">
        <v>5</v>
      </c>
      <c r="F2" s="12" t="s">
        <v>6</v>
      </c>
      <c r="G2" s="12" t="s">
        <v>600</v>
      </c>
      <c r="H2" s="13" t="s">
        <v>8</v>
      </c>
      <c r="I2" s="17" t="s">
        <v>9</v>
      </c>
      <c r="J2" s="3" t="s">
        <v>10</v>
      </c>
      <c r="K2" s="3" t="s">
        <v>11</v>
      </c>
    </row>
    <row r="3" spans="1:11" ht="15">
      <c r="A3" s="36" t="s">
        <v>601</v>
      </c>
      <c r="B3" s="37" t="s">
        <v>602</v>
      </c>
      <c r="C3" s="39">
        <v>7079949</v>
      </c>
      <c r="D3" s="38" t="s">
        <v>603</v>
      </c>
      <c r="E3" s="39" t="s">
        <v>89</v>
      </c>
      <c r="F3" s="39" t="s">
        <v>604</v>
      </c>
      <c r="G3" s="40">
        <v>33</v>
      </c>
      <c r="H3" s="40">
        <f t="shared" ref="H3:H23" si="0">G3/1.23</f>
        <v>26.829268292682926</v>
      </c>
      <c r="I3" s="41">
        <f>H3-H3*$I$1</f>
        <v>19.585365853658537</v>
      </c>
      <c r="J3" s="1"/>
      <c r="K3" s="152">
        <f>J3*H3</f>
        <v>0</v>
      </c>
    </row>
    <row r="4" spans="1:11" ht="15">
      <c r="A4" s="36" t="s">
        <v>605</v>
      </c>
      <c r="B4" s="37" t="s">
        <v>606</v>
      </c>
      <c r="C4" s="39">
        <v>7079971</v>
      </c>
      <c r="D4" s="38" t="s">
        <v>603</v>
      </c>
      <c r="E4" s="39" t="s">
        <v>89</v>
      </c>
      <c r="F4" s="39" t="s">
        <v>604</v>
      </c>
      <c r="G4" s="40">
        <v>33</v>
      </c>
      <c r="H4" s="40">
        <f t="shared" si="0"/>
        <v>26.829268292682926</v>
      </c>
      <c r="I4" s="41">
        <f>H4-H4*$I$1</f>
        <v>19.585365853658537</v>
      </c>
      <c r="J4" s="1"/>
      <c r="K4" s="152">
        <f t="shared" ref="K4:K23" si="1">J4*H4</f>
        <v>0</v>
      </c>
    </row>
    <row r="5" spans="1:11" ht="15">
      <c r="A5" s="36" t="s">
        <v>607</v>
      </c>
      <c r="B5" s="37" t="s">
        <v>608</v>
      </c>
      <c r="C5" s="39">
        <v>7079981</v>
      </c>
      <c r="D5" s="38" t="s">
        <v>603</v>
      </c>
      <c r="E5" s="39" t="s">
        <v>89</v>
      </c>
      <c r="F5" s="39" t="s">
        <v>604</v>
      </c>
      <c r="G5" s="40">
        <v>33</v>
      </c>
      <c r="H5" s="40">
        <f t="shared" si="0"/>
        <v>26.829268292682926</v>
      </c>
      <c r="I5" s="41">
        <f>H5-H5*$I$1</f>
        <v>19.585365853658537</v>
      </c>
      <c r="J5" s="1"/>
      <c r="K5" s="152">
        <f t="shared" si="1"/>
        <v>0</v>
      </c>
    </row>
    <row r="6" spans="1:11" ht="15">
      <c r="A6" s="36" t="s">
        <v>609</v>
      </c>
      <c r="B6" s="37" t="s">
        <v>610</v>
      </c>
      <c r="C6" s="39">
        <v>7079991</v>
      </c>
      <c r="D6" s="38" t="s">
        <v>603</v>
      </c>
      <c r="E6" s="39" t="s">
        <v>89</v>
      </c>
      <c r="F6" s="39" t="s">
        <v>604</v>
      </c>
      <c r="G6" s="40">
        <v>33</v>
      </c>
      <c r="H6" s="40">
        <f t="shared" si="0"/>
        <v>26.829268292682926</v>
      </c>
      <c r="I6" s="41">
        <f>H6-H6*$I$1</f>
        <v>19.585365853658537</v>
      </c>
      <c r="J6" s="1"/>
      <c r="K6" s="152">
        <f t="shared" si="1"/>
        <v>0</v>
      </c>
    </row>
    <row r="7" spans="1:11" ht="15">
      <c r="A7" s="36" t="s">
        <v>611</v>
      </c>
      <c r="B7" s="37" t="s">
        <v>612</v>
      </c>
      <c r="C7" s="39">
        <v>7080001</v>
      </c>
      <c r="D7" s="38" t="s">
        <v>603</v>
      </c>
      <c r="E7" s="39" t="s">
        <v>89</v>
      </c>
      <c r="F7" s="39" t="s">
        <v>604</v>
      </c>
      <c r="G7" s="40">
        <v>33</v>
      </c>
      <c r="H7" s="40">
        <f t="shared" si="0"/>
        <v>26.829268292682926</v>
      </c>
      <c r="I7" s="41">
        <f>H7-H7*$I$1</f>
        <v>19.585365853658537</v>
      </c>
      <c r="J7" s="1"/>
      <c r="K7" s="152">
        <f t="shared" si="1"/>
        <v>0</v>
      </c>
    </row>
    <row r="8" spans="1:11" ht="15">
      <c r="A8" s="36" t="s">
        <v>613</v>
      </c>
      <c r="B8" s="37" t="s">
        <v>614</v>
      </c>
      <c r="C8" s="39">
        <v>7080011</v>
      </c>
      <c r="D8" s="38" t="s">
        <v>603</v>
      </c>
      <c r="E8" s="39" t="s">
        <v>89</v>
      </c>
      <c r="F8" s="39" t="s">
        <v>604</v>
      </c>
      <c r="G8" s="40">
        <v>33</v>
      </c>
      <c r="H8" s="40">
        <f t="shared" si="0"/>
        <v>26.829268292682926</v>
      </c>
      <c r="I8" s="41">
        <f>H8-H8*$I$1</f>
        <v>19.585365853658537</v>
      </c>
      <c r="J8" s="1"/>
      <c r="K8" s="152">
        <f t="shared" si="1"/>
        <v>0</v>
      </c>
    </row>
    <row r="9" spans="1:11" ht="15">
      <c r="A9" s="36" t="s">
        <v>615</v>
      </c>
      <c r="B9" s="37" t="s">
        <v>616</v>
      </c>
      <c r="C9" s="39">
        <v>7080021</v>
      </c>
      <c r="D9" s="38" t="s">
        <v>603</v>
      </c>
      <c r="E9" s="39" t="s">
        <v>89</v>
      </c>
      <c r="F9" s="39" t="s">
        <v>604</v>
      </c>
      <c r="G9" s="40">
        <v>33</v>
      </c>
      <c r="H9" s="40">
        <f t="shared" si="0"/>
        <v>26.829268292682926</v>
      </c>
      <c r="I9" s="41">
        <f>H9-H9*$I$1</f>
        <v>19.585365853658537</v>
      </c>
      <c r="J9" s="1"/>
      <c r="K9" s="152">
        <f t="shared" si="1"/>
        <v>0</v>
      </c>
    </row>
    <row r="10" spans="1:11" ht="15">
      <c r="A10" s="36" t="s">
        <v>617</v>
      </c>
      <c r="B10" s="37" t="s">
        <v>618</v>
      </c>
      <c r="C10" s="39">
        <v>7080031</v>
      </c>
      <c r="D10" s="38" t="s">
        <v>603</v>
      </c>
      <c r="E10" s="39" t="s">
        <v>89</v>
      </c>
      <c r="F10" s="39" t="s">
        <v>604</v>
      </c>
      <c r="G10" s="40">
        <v>33</v>
      </c>
      <c r="H10" s="40">
        <f t="shared" si="0"/>
        <v>26.829268292682926</v>
      </c>
      <c r="I10" s="41">
        <f>H10-H10*$I$1</f>
        <v>19.585365853658537</v>
      </c>
      <c r="J10" s="1"/>
      <c r="K10" s="152">
        <f t="shared" si="1"/>
        <v>0</v>
      </c>
    </row>
    <row r="11" spans="1:11" ht="15">
      <c r="A11" s="36" t="s">
        <v>619</v>
      </c>
      <c r="B11" s="37" t="s">
        <v>620</v>
      </c>
      <c r="C11" s="39">
        <v>7080041</v>
      </c>
      <c r="D11" s="38" t="s">
        <v>603</v>
      </c>
      <c r="E11" s="39" t="s">
        <v>89</v>
      </c>
      <c r="F11" s="39" t="s">
        <v>604</v>
      </c>
      <c r="G11" s="40">
        <v>33</v>
      </c>
      <c r="H11" s="40">
        <f t="shared" si="0"/>
        <v>26.829268292682926</v>
      </c>
      <c r="I11" s="41">
        <f>H11-H11*$I$1</f>
        <v>19.585365853658537</v>
      </c>
      <c r="J11" s="1"/>
      <c r="K11" s="152">
        <f t="shared" si="1"/>
        <v>0</v>
      </c>
    </row>
    <row r="12" spans="1:11" ht="15">
      <c r="A12" s="36" t="s">
        <v>621</v>
      </c>
      <c r="B12" s="37" t="s">
        <v>622</v>
      </c>
      <c r="C12" s="39">
        <v>7083892</v>
      </c>
      <c r="D12" s="38" t="s">
        <v>603</v>
      </c>
      <c r="E12" s="39" t="s">
        <v>89</v>
      </c>
      <c r="F12" s="39" t="s">
        <v>604</v>
      </c>
      <c r="G12" s="40">
        <v>33</v>
      </c>
      <c r="H12" s="40">
        <f t="shared" si="0"/>
        <v>26.829268292682926</v>
      </c>
      <c r="I12" s="41">
        <f>H12-H12*$I$1</f>
        <v>19.585365853658537</v>
      </c>
      <c r="J12" s="1"/>
      <c r="K12" s="152">
        <f t="shared" si="1"/>
        <v>0</v>
      </c>
    </row>
    <row r="13" spans="1:11" ht="15">
      <c r="A13" s="140" t="s">
        <v>623</v>
      </c>
      <c r="B13" s="37" t="s">
        <v>624</v>
      </c>
      <c r="C13" s="37"/>
      <c r="D13" s="38" t="s">
        <v>603</v>
      </c>
      <c r="E13" s="39" t="s">
        <v>89</v>
      </c>
      <c r="F13" s="39" t="s">
        <v>604</v>
      </c>
      <c r="G13" s="40">
        <v>33</v>
      </c>
      <c r="H13" s="40">
        <f t="shared" si="0"/>
        <v>26.829268292682926</v>
      </c>
      <c r="I13" s="41">
        <f>H13-H13*$I$1</f>
        <v>19.585365853658537</v>
      </c>
      <c r="J13" s="1"/>
      <c r="K13" s="152">
        <f t="shared" si="1"/>
        <v>0</v>
      </c>
    </row>
    <row r="14" spans="1:11" ht="15">
      <c r="A14" s="36" t="s">
        <v>625</v>
      </c>
      <c r="B14" s="37" t="s">
        <v>626</v>
      </c>
      <c r="C14" s="39">
        <v>7079952</v>
      </c>
      <c r="D14" s="38" t="s">
        <v>603</v>
      </c>
      <c r="E14" s="39" t="s">
        <v>89</v>
      </c>
      <c r="F14" s="39" t="s">
        <v>627</v>
      </c>
      <c r="G14" s="40">
        <v>44</v>
      </c>
      <c r="H14" s="40">
        <f t="shared" si="0"/>
        <v>35.772357723577237</v>
      </c>
      <c r="I14" s="41">
        <f>H14-H14*$I$1</f>
        <v>26.113821138211382</v>
      </c>
      <c r="J14" s="1"/>
      <c r="K14" s="152">
        <f t="shared" si="1"/>
        <v>0</v>
      </c>
    </row>
    <row r="15" spans="1:11" ht="12.75" customHeight="1">
      <c r="A15" s="36" t="s">
        <v>628</v>
      </c>
      <c r="B15" s="37" t="s">
        <v>629</v>
      </c>
      <c r="C15" s="39">
        <v>7079962</v>
      </c>
      <c r="D15" s="38" t="s">
        <v>603</v>
      </c>
      <c r="E15" s="39" t="s">
        <v>89</v>
      </c>
      <c r="F15" s="39" t="s">
        <v>627</v>
      </c>
      <c r="G15" s="40">
        <v>44</v>
      </c>
      <c r="H15" s="40">
        <f t="shared" si="0"/>
        <v>35.772357723577237</v>
      </c>
      <c r="I15" s="41">
        <f>H15-H15*$I$1</f>
        <v>26.113821138211382</v>
      </c>
      <c r="J15" s="1"/>
      <c r="K15" s="152">
        <f t="shared" si="1"/>
        <v>0</v>
      </c>
    </row>
    <row r="16" spans="1:11" ht="12.75" customHeight="1">
      <c r="A16" s="36" t="s">
        <v>630</v>
      </c>
      <c r="B16" s="37" t="s">
        <v>631</v>
      </c>
      <c r="C16" s="39">
        <v>7079953</v>
      </c>
      <c r="D16" s="38" t="s">
        <v>603</v>
      </c>
      <c r="E16" s="39" t="s">
        <v>89</v>
      </c>
      <c r="F16" s="39" t="s">
        <v>627</v>
      </c>
      <c r="G16" s="40">
        <v>44</v>
      </c>
      <c r="H16" s="40">
        <f t="shared" si="0"/>
        <v>35.772357723577237</v>
      </c>
      <c r="I16" s="41">
        <f>H16-H16*$I$1</f>
        <v>26.113821138211382</v>
      </c>
      <c r="K16" s="152">
        <f t="shared" si="1"/>
        <v>0</v>
      </c>
    </row>
    <row r="17" spans="1:12" ht="12.75" customHeight="1">
      <c r="A17" s="36" t="s">
        <v>632</v>
      </c>
      <c r="B17" s="37" t="s">
        <v>633</v>
      </c>
      <c r="C17" s="39">
        <v>7079959</v>
      </c>
      <c r="D17" s="38" t="s">
        <v>603</v>
      </c>
      <c r="E17" s="39" t="s">
        <v>14</v>
      </c>
      <c r="F17" s="39" t="s">
        <v>627</v>
      </c>
      <c r="G17" s="40">
        <v>44</v>
      </c>
      <c r="H17" s="40">
        <f t="shared" si="0"/>
        <v>35.772357723577237</v>
      </c>
      <c r="I17" s="41">
        <f>H17-H17*$I$1</f>
        <v>26.113821138211382</v>
      </c>
      <c r="K17" s="152">
        <f t="shared" si="1"/>
        <v>0</v>
      </c>
    </row>
    <row r="18" spans="1:12" ht="12.75" customHeight="1">
      <c r="A18" s="36" t="s">
        <v>634</v>
      </c>
      <c r="B18" s="37" t="s">
        <v>635</v>
      </c>
      <c r="C18" s="39">
        <v>7079954</v>
      </c>
      <c r="D18" s="38" t="s">
        <v>603</v>
      </c>
      <c r="E18" s="39" t="s">
        <v>14</v>
      </c>
      <c r="F18" s="39" t="s">
        <v>627</v>
      </c>
      <c r="G18" s="40">
        <v>44</v>
      </c>
      <c r="H18" s="40">
        <f t="shared" si="0"/>
        <v>35.772357723577237</v>
      </c>
      <c r="I18" s="41">
        <f>H18-H18*$I$1</f>
        <v>26.113821138211382</v>
      </c>
      <c r="K18" s="152">
        <f t="shared" si="1"/>
        <v>0</v>
      </c>
    </row>
    <row r="19" spans="1:12" ht="15">
      <c r="A19" s="36" t="s">
        <v>636</v>
      </c>
      <c r="B19" s="37" t="s">
        <v>637</v>
      </c>
      <c r="C19" s="39">
        <v>7079955</v>
      </c>
      <c r="D19" s="38" t="s">
        <v>603</v>
      </c>
      <c r="E19" s="39" t="s">
        <v>14</v>
      </c>
      <c r="F19" s="39" t="s">
        <v>627</v>
      </c>
      <c r="G19" s="40">
        <v>44</v>
      </c>
      <c r="H19" s="40">
        <f t="shared" si="0"/>
        <v>35.772357723577237</v>
      </c>
      <c r="I19" s="41">
        <f>H19-H19*$I$1</f>
        <v>26.113821138211382</v>
      </c>
      <c r="K19" s="152">
        <f t="shared" si="1"/>
        <v>0</v>
      </c>
    </row>
    <row r="20" spans="1:12" ht="15">
      <c r="A20" s="36" t="s">
        <v>638</v>
      </c>
      <c r="B20" s="37" t="s">
        <v>639</v>
      </c>
      <c r="C20" s="39">
        <v>7079956</v>
      </c>
      <c r="D20" s="38" t="s">
        <v>603</v>
      </c>
      <c r="E20" s="39" t="s">
        <v>14</v>
      </c>
      <c r="F20" s="39" t="s">
        <v>627</v>
      </c>
      <c r="G20" s="40">
        <v>44</v>
      </c>
      <c r="H20" s="40">
        <f t="shared" si="0"/>
        <v>35.772357723577237</v>
      </c>
      <c r="I20" s="41">
        <f>H20-H20*$I$1</f>
        <v>26.113821138211382</v>
      </c>
      <c r="K20" s="152">
        <f t="shared" si="1"/>
        <v>0</v>
      </c>
    </row>
    <row r="21" spans="1:12" ht="15">
      <c r="A21" s="36" t="s">
        <v>640</v>
      </c>
      <c r="B21" s="37" t="s">
        <v>641</v>
      </c>
      <c r="C21" s="39">
        <v>7079957</v>
      </c>
      <c r="D21" s="38" t="s">
        <v>603</v>
      </c>
      <c r="E21" s="39" t="s">
        <v>14</v>
      </c>
      <c r="F21" s="39" t="s">
        <v>627</v>
      </c>
      <c r="G21" s="40">
        <v>44</v>
      </c>
      <c r="H21" s="40">
        <f t="shared" si="0"/>
        <v>35.772357723577237</v>
      </c>
      <c r="I21" s="41">
        <f>H21-H21*$I$1</f>
        <v>26.113821138211382</v>
      </c>
      <c r="K21" s="152">
        <f t="shared" si="1"/>
        <v>0</v>
      </c>
    </row>
    <row r="22" spans="1:12" ht="15">
      <c r="A22" s="36" t="s">
        <v>642</v>
      </c>
      <c r="B22" s="37" t="s">
        <v>643</v>
      </c>
      <c r="C22" s="39">
        <v>7079958</v>
      </c>
      <c r="D22" s="38" t="s">
        <v>603</v>
      </c>
      <c r="E22" s="39" t="s">
        <v>14</v>
      </c>
      <c r="F22" s="39" t="s">
        <v>627</v>
      </c>
      <c r="G22" s="40">
        <v>44</v>
      </c>
      <c r="H22" s="40">
        <f t="shared" si="0"/>
        <v>35.772357723577237</v>
      </c>
      <c r="I22" s="92">
        <f>H22-H22*$I$1</f>
        <v>26.113821138211382</v>
      </c>
      <c r="K22" s="152">
        <f t="shared" si="1"/>
        <v>0</v>
      </c>
    </row>
    <row r="23" spans="1:12" ht="15">
      <c r="A23" s="36" t="s">
        <v>644</v>
      </c>
      <c r="B23" s="37" t="s">
        <v>645</v>
      </c>
      <c r="C23" s="39">
        <v>7083889</v>
      </c>
      <c r="D23" s="38" t="s">
        <v>603</v>
      </c>
      <c r="E23" s="39" t="s">
        <v>14</v>
      </c>
      <c r="F23" s="39" t="s">
        <v>627</v>
      </c>
      <c r="G23" s="40">
        <v>85</v>
      </c>
      <c r="H23" s="40">
        <f t="shared" si="0"/>
        <v>69.105691056910572</v>
      </c>
      <c r="I23" s="92">
        <v>55.29</v>
      </c>
      <c r="K23" s="152">
        <f t="shared" si="1"/>
        <v>0</v>
      </c>
      <c r="L23" s="270" t="s">
        <v>646</v>
      </c>
    </row>
    <row r="24" spans="1:12" ht="15">
      <c r="A24" s="244"/>
      <c r="B24" s="244"/>
      <c r="C24" s="244"/>
      <c r="D24" s="244"/>
      <c r="E24" s="244"/>
      <c r="F24" s="244"/>
      <c r="G24" s="244"/>
      <c r="H24" s="244"/>
      <c r="I24" s="244"/>
    </row>
    <row r="25" spans="1:12" ht="15">
      <c r="A25" s="240" t="s">
        <v>172</v>
      </c>
      <c r="B25" s="241"/>
      <c r="C25" s="241"/>
      <c r="D25" s="241"/>
      <c r="E25" s="241"/>
      <c r="F25" s="241"/>
      <c r="G25" s="241"/>
      <c r="H25" s="241"/>
      <c r="I25" s="242"/>
    </row>
    <row r="26" spans="1:12" ht="12.75" customHeight="1">
      <c r="A26" s="243" t="s">
        <v>173</v>
      </c>
      <c r="B26" s="244"/>
      <c r="C26" s="244"/>
      <c r="D26" s="244"/>
      <c r="E26" s="244"/>
      <c r="F26" s="244"/>
      <c r="G26" s="244"/>
      <c r="H26" s="244"/>
      <c r="I26" s="245"/>
    </row>
    <row r="27" spans="1:12" ht="15">
      <c r="A27" s="243" t="s">
        <v>174</v>
      </c>
      <c r="B27" s="244"/>
      <c r="C27" s="244"/>
      <c r="D27" s="244"/>
      <c r="E27" s="244"/>
      <c r="F27" s="244"/>
      <c r="G27" s="244"/>
      <c r="H27" s="244"/>
      <c r="I27" s="245"/>
      <c r="K27" s="229">
        <f>SUM(K3:K23)</f>
        <v>0</v>
      </c>
    </row>
    <row r="28" spans="1:12" ht="12.6" customHeight="1">
      <c r="A28" s="243" t="s">
        <v>175</v>
      </c>
      <c r="B28" s="244"/>
      <c r="C28" s="244"/>
      <c r="D28" s="244"/>
      <c r="E28" s="244"/>
      <c r="F28" s="244"/>
      <c r="G28" s="244"/>
      <c r="H28" s="244"/>
      <c r="I28" s="245"/>
    </row>
    <row r="29" spans="1:12" ht="12.6" customHeight="1">
      <c r="A29" s="236"/>
      <c r="B29" s="237"/>
      <c r="C29" s="237"/>
      <c r="D29" s="237"/>
      <c r="E29" s="237"/>
      <c r="F29" s="237"/>
      <c r="G29" s="237"/>
      <c r="H29" s="237"/>
      <c r="I29" s="238"/>
      <c r="K29" s="154"/>
    </row>
    <row r="30" spans="1:12">
      <c r="K30" s="154"/>
    </row>
    <row r="31" spans="1:12">
      <c r="K31" s="154"/>
    </row>
    <row r="32" spans="1:12">
      <c r="K32" s="154"/>
    </row>
    <row r="33" spans="11:11">
      <c r="K33" s="154"/>
    </row>
    <row r="34" spans="11:11">
      <c r="K34" s="154"/>
    </row>
    <row r="35" spans="11:11">
      <c r="K35" s="154"/>
    </row>
    <row r="36" spans="11:11">
      <c r="K36" s="154"/>
    </row>
    <row r="37" spans="11:11">
      <c r="K37" s="154"/>
    </row>
    <row r="38" spans="11:11">
      <c r="K38" s="154"/>
    </row>
    <row r="39" spans="11:11">
      <c r="K39" s="154"/>
    </row>
  </sheetData>
  <mergeCells count="7">
    <mergeCell ref="A29:I29"/>
    <mergeCell ref="A1:G1"/>
    <mergeCell ref="A27:I27"/>
    <mergeCell ref="A28:I28"/>
    <mergeCell ref="A24:I24"/>
    <mergeCell ref="A25:I25"/>
    <mergeCell ref="A26:I26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Joanna Darwińska</dc:creator>
  <cp:keywords/>
  <dc:description/>
  <cp:lastModifiedBy>Magdalena Szpak</cp:lastModifiedBy>
  <cp:revision/>
  <dcterms:created xsi:type="dcterms:W3CDTF">2018-11-02T08:57:24Z</dcterms:created>
  <dcterms:modified xsi:type="dcterms:W3CDTF">2022-11-25T10:04:16Z</dcterms:modified>
  <cp:category/>
  <cp:contentStatus/>
</cp:coreProperties>
</file>