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25" windowWidth="18840" windowHeight="8460"/>
  </bookViews>
  <sheets>
    <sheet name="Scandinavian-prodrates" sheetId="1" r:id="rId1"/>
    <sheet name="Notes+references" sheetId="2" r:id="rId2"/>
  </sheets>
  <definedNames>
    <definedName name="_ENREF_92" localSheetId="1">'Notes+references'!$A$16</definedName>
  </definedNames>
  <calcPr calcId="145621"/>
</workbook>
</file>

<file path=xl/calcChain.xml><?xml version="1.0" encoding="utf-8"?>
<calcChain xmlns="http://schemas.openxmlformats.org/spreadsheetml/2006/main">
  <c r="AG61" i="1" l="1"/>
  <c r="AF61" i="1"/>
  <c r="AE61" i="1"/>
  <c r="AD61" i="1"/>
  <c r="AG63" i="1" l="1"/>
  <c r="AF63" i="1"/>
  <c r="AE63" i="1" l="1"/>
  <c r="T63" i="1" l="1"/>
  <c r="T61" i="1"/>
  <c r="AC63" i="1" l="1"/>
  <c r="AB63" i="1"/>
  <c r="AA63" i="1"/>
  <c r="Z63" i="1"/>
  <c r="Y63" i="1"/>
  <c r="X63" i="1"/>
  <c r="W63" i="1"/>
  <c r="V63" i="1"/>
  <c r="U63" i="1"/>
  <c r="AD63" i="1"/>
  <c r="AC61" i="1"/>
  <c r="AA61" i="1"/>
  <c r="Y61" i="1"/>
  <c r="W61" i="1"/>
  <c r="U61" i="1"/>
  <c r="AB61" i="1"/>
  <c r="Z61" i="1"/>
  <c r="X61" i="1"/>
  <c r="V61" i="1"/>
</calcChain>
</file>

<file path=xl/sharedStrings.xml><?xml version="1.0" encoding="utf-8"?>
<sst xmlns="http://schemas.openxmlformats.org/spreadsheetml/2006/main" count="261" uniqueCount="114">
  <si>
    <t>Publication</t>
  </si>
  <si>
    <t>Location</t>
  </si>
  <si>
    <t>Sample type</t>
  </si>
  <si>
    <t>Sample ID</t>
  </si>
  <si>
    <t>Latitude (degrees)</t>
  </si>
  <si>
    <t>Longitude (degrees)</t>
  </si>
  <si>
    <t>Altitude (m a.s.l.)</t>
  </si>
  <si>
    <t>Altitude flag</t>
  </si>
  <si>
    <t>Thickn (cm)</t>
  </si>
  <si>
    <r>
      <t>Density (g/cm</t>
    </r>
    <r>
      <rPr>
        <b/>
        <vertAlign val="superscript"/>
        <sz val="11"/>
        <rFont val="Calibri"/>
        <family val="2"/>
        <scheme val="minor"/>
      </rPr>
      <t>3</t>
    </r>
    <r>
      <rPr>
        <b/>
        <sz val="11"/>
        <rFont val="Calibri"/>
        <family val="2"/>
        <scheme val="minor"/>
      </rPr>
      <t>)</t>
    </r>
  </si>
  <si>
    <t>Topogr shielding</t>
  </si>
  <si>
    <t>Erosion (cm/yr)</t>
  </si>
  <si>
    <r>
      <rPr>
        <b/>
        <vertAlign val="superscript"/>
        <sz val="11"/>
        <rFont val="Calibri"/>
        <family val="2"/>
        <scheme val="minor"/>
      </rPr>
      <t>10</t>
    </r>
    <r>
      <rPr>
        <b/>
        <sz val="11"/>
        <rFont val="Calibri"/>
        <family val="2"/>
        <scheme val="minor"/>
      </rPr>
      <t>Be conc (atoms/g)</t>
    </r>
  </si>
  <si>
    <r>
      <rPr>
        <b/>
        <vertAlign val="superscript"/>
        <sz val="11"/>
        <rFont val="Calibri"/>
        <family val="2"/>
        <scheme val="minor"/>
      </rPr>
      <t>10</t>
    </r>
    <r>
      <rPr>
        <b/>
        <sz val="11"/>
        <rFont val="Calibri"/>
        <family val="2"/>
        <scheme val="minor"/>
      </rPr>
      <t>Be uncert (atoms/g)</t>
    </r>
  </si>
  <si>
    <r>
      <rPr>
        <b/>
        <vertAlign val="superscript"/>
        <sz val="11"/>
        <rFont val="Calibri"/>
        <family val="2"/>
        <scheme val="minor"/>
      </rPr>
      <t>10</t>
    </r>
    <r>
      <rPr>
        <b/>
        <sz val="11"/>
        <rFont val="Calibri"/>
        <family val="2"/>
        <scheme val="minor"/>
      </rPr>
      <t>Be standard</t>
    </r>
  </si>
  <si>
    <t>St prod</t>
  </si>
  <si>
    <t>St unc</t>
  </si>
  <si>
    <t>De prod</t>
  </si>
  <si>
    <t>De unc</t>
  </si>
  <si>
    <t>Du prod</t>
  </si>
  <si>
    <t>Du unc</t>
  </si>
  <si>
    <t>Li prod</t>
  </si>
  <si>
    <t>Li unc</t>
  </si>
  <si>
    <t>Lm prod</t>
  </si>
  <si>
    <t>Lm unc</t>
  </si>
  <si>
    <t>Fenton et al. (2011)</t>
  </si>
  <si>
    <r>
      <t>Gr</t>
    </r>
    <r>
      <rPr>
        <sz val="11"/>
        <color theme="1"/>
        <rFont val="Calibri"/>
        <family val="2"/>
        <scheme val="minor"/>
      </rPr>
      <t>øtlandsura rock avalanche, N Norway</t>
    </r>
  </si>
  <si>
    <t>boulder</t>
  </si>
  <si>
    <t>040906-02</t>
  </si>
  <si>
    <t>std</t>
  </si>
  <si>
    <t>S555N</t>
  </si>
  <si>
    <t>040906-03</t>
  </si>
  <si>
    <t>040906-04</t>
  </si>
  <si>
    <t>Cal age and uncertainty based on two radiocarbon dates from Fenton et al. (2011) calibrated in OxCal 4.2 using the IntCal13 calibration curve to an age of 11382 +/- 118 cal BP plus 56 years for BP age.</t>
  </si>
  <si>
    <r>
      <rPr>
        <sz val="11"/>
        <color theme="1"/>
        <rFont val="Calibri"/>
        <family val="2"/>
      </rPr>
      <t>χ</t>
    </r>
    <r>
      <rPr>
        <vertAlign val="superscript"/>
        <sz val="9.35"/>
        <color theme="1"/>
        <rFont val="Calibri"/>
        <family val="2"/>
      </rPr>
      <t>2</t>
    </r>
    <r>
      <rPr>
        <vertAlign val="subscript"/>
        <sz val="11"/>
        <color theme="1"/>
        <rFont val="Calibri"/>
        <family val="2"/>
        <scheme val="minor"/>
      </rPr>
      <t>R</t>
    </r>
  </si>
  <si>
    <t>Russenes rock avalanche, N Norway</t>
  </si>
  <si>
    <t>060906-14</t>
  </si>
  <si>
    <t>060906-15</t>
  </si>
  <si>
    <t>060906-16</t>
  </si>
  <si>
    <t>Cal age and uncertainty based on three radiocarbon dates from Fenton et al. (2011) calibrated in OxCal 4.2 using the IntCal13 calibration curve to an age of 10940 +/- 111 cal BP plus 56 years for BP age.</t>
  </si>
  <si>
    <t>Goehring et al. (2012)</t>
  </si>
  <si>
    <r>
      <t>Halsn</t>
    </r>
    <r>
      <rPr>
        <sz val="11"/>
        <color theme="1"/>
        <rFont val="Calibri"/>
        <family val="2"/>
        <scheme val="minor"/>
      </rPr>
      <t>øy moraine, W Norway</t>
    </r>
  </si>
  <si>
    <t>YDC08-2</t>
  </si>
  <si>
    <t>07KNSTD</t>
  </si>
  <si>
    <t>YDC08-3</t>
  </si>
  <si>
    <t>YDC08-4</t>
  </si>
  <si>
    <t>YDC08-5</t>
  </si>
  <si>
    <t>YDC08-7</t>
  </si>
  <si>
    <t>YDC08-8</t>
  </si>
  <si>
    <t>YDC08-9</t>
  </si>
  <si>
    <t>YDC08-10</t>
  </si>
  <si>
    <t>Oldedalen rock avalanche, W Norway</t>
  </si>
  <si>
    <t>block</t>
  </si>
  <si>
    <t>OL08-1</t>
  </si>
  <si>
    <t>OL08-3</t>
  </si>
  <si>
    <t>OL08-5</t>
  </si>
  <si>
    <t>OL08-7</t>
  </si>
  <si>
    <t>OL08-9</t>
  </si>
  <si>
    <t>OL08-11</t>
  </si>
  <si>
    <t>OL08-13</t>
  </si>
  <si>
    <t>Cal age and uncertainty based on a C-14 age of 5220 +/- 80 BP (IntCal13 6009 +/- 111 cal BP) plus 58 years for BP age.</t>
  </si>
  <si>
    <r>
      <t>χ</t>
    </r>
    <r>
      <rPr>
        <vertAlign val="superscript"/>
        <sz val="11"/>
        <color theme="1"/>
        <rFont val="Calibri"/>
        <family val="2"/>
        <scheme val="minor"/>
      </rPr>
      <t>2</t>
    </r>
    <r>
      <rPr>
        <vertAlign val="subscript"/>
        <sz val="11"/>
        <color theme="1"/>
        <rFont val="Calibri"/>
        <family val="2"/>
        <scheme val="minor"/>
      </rPr>
      <t>R</t>
    </r>
  </si>
  <si>
    <t>Billingen, S Sweden</t>
  </si>
  <si>
    <t>bedrock</t>
  </si>
  <si>
    <t>S-03-02</t>
  </si>
  <si>
    <t>KNSTD</t>
  </si>
  <si>
    <t>S-03-03</t>
  </si>
  <si>
    <t>S-03-04</t>
  </si>
  <si>
    <t>S-03-05</t>
  </si>
  <si>
    <t>S-03-06</t>
  </si>
  <si>
    <t>S-03-07</t>
  </si>
  <si>
    <t>S-03-08</t>
  </si>
  <si>
    <t>S-03-09</t>
  </si>
  <si>
    <t>quartz cobbles</t>
  </si>
  <si>
    <t>S-03-10</t>
  </si>
  <si>
    <t>quartz cobble</t>
  </si>
  <si>
    <t>S-03-11</t>
  </si>
  <si>
    <t>NIST_30000</t>
  </si>
  <si>
    <t>Stroeven et al.</t>
  </si>
  <si>
    <t>Calibration age (yr)</t>
  </si>
  <si>
    <t>Cal age unc (yr)</t>
  </si>
  <si>
    <t>Supplementary datasets for:</t>
  </si>
  <si>
    <r>
      <t xml:space="preserve">Stroeven, A.P., Heyman, J., Fabel, D., Björck, S., Caffee, M.W., Fredin, O., Harbor, J., 2015. A new Scandinavian reference </t>
    </r>
    <r>
      <rPr>
        <b/>
        <vertAlign val="superscript"/>
        <sz val="10"/>
        <color theme="1"/>
        <rFont val="Arial"/>
        <family val="2"/>
      </rPr>
      <t>10</t>
    </r>
    <r>
      <rPr>
        <b/>
        <sz val="10"/>
        <color theme="1"/>
        <rFont val="Arial"/>
        <family val="2"/>
      </rPr>
      <t>Be production rate. Quaternary Geochronology.</t>
    </r>
  </si>
  <si>
    <t>Production rate calibration has been carried out using a modified version of the CRONUS online calculator (Balco et al., 2008) and chi-square minimization.</t>
  </si>
  <si>
    <t>Calibration ages have been adjusted to the sampling year and radiocarbon ages have been recalibrated using the IntCal13 curve (Reimer et al., 2013) and OxCal 4.2 (Bronk Ramsey, 2009).</t>
  </si>
  <si>
    <t>Refererences</t>
  </si>
  <si>
    <r>
      <t xml:space="preserve">Fenton, C.R., Hermanns, R.L., Blikra, L.H., Kubik, P.W., Bryant, C., Niedermann, S., Meixner, A., Goethals, M.M., 2011. Regional </t>
    </r>
    <r>
      <rPr>
        <vertAlign val="superscript"/>
        <sz val="10"/>
        <color theme="1"/>
        <rFont val="Arial"/>
        <family val="2"/>
      </rPr>
      <t>10</t>
    </r>
    <r>
      <rPr>
        <sz val="10"/>
        <color theme="1"/>
        <rFont val="Arial"/>
        <family val="2"/>
      </rPr>
      <t>Be production rate calibration for the past 12 ka deduced from the radiocarbon-dated Grøtlandsura and Russenes rock avalanches at 69° N, Norway. Quaternary Geochronology 6, 437-452.</t>
    </r>
  </si>
  <si>
    <r>
      <t xml:space="preserve">Goehring, B.M., Lohne, Ø.S., Mangerud, J., Svendsen, J.I., Gyllencreutz, R., Schaefer, J., Finkel, R., 2012. Late glacial and Holocene </t>
    </r>
    <r>
      <rPr>
        <vertAlign val="superscript"/>
        <sz val="10"/>
        <color theme="1"/>
        <rFont val="Arial"/>
        <family val="2"/>
      </rPr>
      <t>10</t>
    </r>
    <r>
      <rPr>
        <sz val="10"/>
        <color theme="1"/>
        <rFont val="Arial"/>
        <family val="2"/>
      </rPr>
      <t>Be production rates for western Norway. Journal of Quaternary Science 27, 89-96.</t>
    </r>
  </si>
  <si>
    <r>
      <t xml:space="preserve">Balco, G., Stone, J.O., Lifton, N.A., Dunai, T.J., 2008. A complete and easily accessible means of calculating surface exposure ages or erosion rates from </t>
    </r>
    <r>
      <rPr>
        <vertAlign val="superscript"/>
        <sz val="10"/>
        <color theme="1"/>
        <rFont val="Arial"/>
        <family val="2"/>
      </rPr>
      <t>10</t>
    </r>
    <r>
      <rPr>
        <sz val="10"/>
        <color theme="1"/>
        <rFont val="Arial"/>
        <family val="2"/>
      </rPr>
      <t xml:space="preserve">Be and </t>
    </r>
    <r>
      <rPr>
        <vertAlign val="superscript"/>
        <sz val="10"/>
        <color theme="1"/>
        <rFont val="Arial"/>
        <family val="2"/>
      </rPr>
      <t>26</t>
    </r>
    <r>
      <rPr>
        <sz val="10"/>
        <color theme="1"/>
        <rFont val="Arial"/>
        <family val="2"/>
      </rPr>
      <t>Al measurements. Quaternary Geochronology 3, 174-195.</t>
    </r>
  </si>
  <si>
    <t>Bronk Ramsey, C., 2009. Bayesian analysis of radiocarbon dates. Radiocarbon 51, 337-360.</t>
  </si>
  <si>
    <t>Reimer, P.J., Bard, E., Bayliss, A., Beck, J.W., Blackwell, P.G., Bronk Ramsey, C., Buck, C.E., Cheng, H., Edwards, R.L., Friedrich, M., Grootes, P.M., Guilderson, T.P., Haflidason, H., Hajdas, I., Hatté, C., Heaton, T.J., Hoffmann, D.L., Hogg, A.G., Hughen, K.A., Kaiser, K.F., Kromer, B., Manning, S.W., Niu, M., Reimer, R.W., Richards, D.A., Scott, E.M., Southon, J.R., Staff, R.A., Turney, C.S.M., van der Plicht, J., 2013. IntCal13 and Marine13 radiocarbon age calibration curves 0-50,000 years cal BP. Radiocarbon 55, 1869-1887.</t>
  </si>
  <si>
    <t>A combined uncertainty of 100 years is assigned to the clay varve - ice core record correlation</t>
  </si>
  <si>
    <t>Sampling year</t>
  </si>
  <si>
    <t>Average (inclusive)</t>
  </si>
  <si>
    <t>Cal age and uncertainty based on the age-depth modelling OxCal code for the Eplandmyr stratigraphy in the supplementary data of Lohne et al. (2012) re-run using OxCal 4.2 and the IntCal13 curve yielding a deglaciation age</t>
  </si>
  <si>
    <t>(upper glacial silt boundary) of 11590 +/- 110 cal BP. Plus 58 years for BP age.</t>
  </si>
  <si>
    <t>Bedrock (N=5)</t>
  </si>
  <si>
    <t>Boulder (N=3)</t>
  </si>
  <si>
    <t>Combined (N=3)</t>
  </si>
  <si>
    <t>Combined (N=8)</t>
  </si>
  <si>
    <t>Combined (N=6)</t>
  </si>
  <si>
    <t>Combined (N=5)</t>
  </si>
  <si>
    <t>Combined (N=4)</t>
  </si>
  <si>
    <t>Combined (N=10)</t>
  </si>
  <si>
    <r>
      <t xml:space="preserve">Cal age based on correlation of Baltic ice lake drainage clay varve record and the </t>
    </r>
    <r>
      <rPr>
        <vertAlign val="superscript"/>
        <sz val="11"/>
        <color theme="1"/>
        <rFont val="Calibri"/>
        <family val="2"/>
        <scheme val="minor"/>
      </rPr>
      <t>18</t>
    </r>
    <r>
      <rPr>
        <sz val="11"/>
        <color theme="1"/>
        <rFont val="Calibri"/>
        <family val="2"/>
        <scheme val="minor"/>
      </rPr>
      <t>O GRIP record, yielding an age for the Baltic ice lake drainage of 11620 cal BP. Plus 53 years for BP age.</t>
    </r>
  </si>
  <si>
    <t>Combined (N=9)</t>
  </si>
  <si>
    <t>Average (restricted)</t>
  </si>
  <si>
    <t>Lohne, Ø.S., Mangerud, J., Svendsen, J.I., 2012. Timing of the Younger Dryas glacial maximum in western Norway. Journal of Quaternary Science 27, 81-88.</t>
  </si>
  <si>
    <t>Boulder/cobble  (N=5)</t>
  </si>
  <si>
    <r>
      <t>LSD</t>
    </r>
    <r>
      <rPr>
        <b/>
        <vertAlign val="subscript"/>
        <sz val="11"/>
        <rFont val="Calibri"/>
        <family val="2"/>
        <scheme val="minor"/>
      </rPr>
      <t>g</t>
    </r>
    <r>
      <rPr>
        <b/>
        <sz val="11"/>
        <rFont val="Calibri"/>
        <family val="2"/>
        <scheme val="minor"/>
      </rPr>
      <t xml:space="preserve"> (At/g/yr)</t>
    </r>
  </si>
  <si>
    <r>
      <t>LSD</t>
    </r>
    <r>
      <rPr>
        <b/>
        <vertAlign val="subscript"/>
        <sz val="11"/>
        <rFont val="Calibri"/>
        <family val="2"/>
        <scheme val="minor"/>
      </rPr>
      <t>g</t>
    </r>
    <r>
      <rPr>
        <b/>
        <sz val="11"/>
        <rFont val="Calibri"/>
        <family val="2"/>
        <scheme val="minor"/>
      </rPr>
      <t xml:space="preserve"> unc (At/g/yr)</t>
    </r>
  </si>
  <si>
    <r>
      <t>LSD</t>
    </r>
    <r>
      <rPr>
        <b/>
        <vertAlign val="subscript"/>
        <sz val="11"/>
        <rFont val="Calibri"/>
        <family val="2"/>
        <scheme val="minor"/>
      </rPr>
      <t>n</t>
    </r>
    <r>
      <rPr>
        <b/>
        <sz val="11"/>
        <rFont val="Calibri"/>
        <family val="2"/>
        <scheme val="minor"/>
      </rPr>
      <t xml:space="preserve"> (At/g/yr)</t>
    </r>
  </si>
  <si>
    <r>
      <t>LSD</t>
    </r>
    <r>
      <rPr>
        <b/>
        <vertAlign val="subscript"/>
        <sz val="11"/>
        <rFont val="Calibri"/>
        <family val="2"/>
        <scheme val="minor"/>
      </rPr>
      <t>n</t>
    </r>
    <r>
      <rPr>
        <b/>
        <sz val="11"/>
        <rFont val="Calibri"/>
        <family val="2"/>
        <scheme val="minor"/>
      </rPr>
      <t xml:space="preserve"> unc (At/g/yr)</t>
    </r>
  </si>
  <si>
    <t>Yellow marks samples excluded as outliers in the restricted production rate calibration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</si>
</sst>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name val="Calibri"/>
      <family val="2"/>
      <scheme val="minor"/>
    </font>
    <font>
      <b/>
      <vertAlign val="superscript"/>
      <sz val="11"/>
      <name val="Calibri"/>
      <family val="2"/>
      <scheme val="minor"/>
    </font>
    <font>
      <b/>
      <sz val="10"/>
      <name val="Arial"/>
      <family val="2"/>
    </font>
    <font>
      <sz val="11"/>
      <name val="Calibri"/>
      <family val="2"/>
      <scheme val="minor"/>
    </font>
    <font>
      <sz val="11"/>
      <color theme="1"/>
      <name val="Calibri"/>
      <family val="2"/>
    </font>
    <font>
      <vertAlign val="superscript"/>
      <sz val="9.35"/>
      <color theme="1"/>
      <name val="Calibri"/>
      <family val="2"/>
    </font>
    <font>
      <vertAlign val="subscript"/>
      <sz val="11"/>
      <color theme="1"/>
      <name val="Calibri"/>
      <family val="2"/>
      <scheme val="minor"/>
    </font>
    <font>
      <vertAlign val="superscript"/>
      <sz val="11"/>
      <color theme="1"/>
      <name val="Calibri"/>
      <family val="2"/>
      <scheme val="minor"/>
    </font>
    <font>
      <sz val="10"/>
      <color theme="1"/>
      <name val="Arial"/>
      <family val="2"/>
    </font>
    <font>
      <b/>
      <vertAlign val="subscript"/>
      <sz val="11"/>
      <name val="Calibri"/>
      <family val="2"/>
      <scheme val="minor"/>
    </font>
    <font>
      <b/>
      <sz val="10"/>
      <color theme="1"/>
      <name val="Arial"/>
      <family val="2"/>
    </font>
    <font>
      <b/>
      <vertAlign val="superscript"/>
      <sz val="10"/>
      <color theme="1"/>
      <name val="Arial"/>
      <family val="2"/>
    </font>
    <font>
      <vertAlign val="superscrip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wrapText="1"/>
    </xf>
    <xf numFmtId="0" fontId="0" fillId="0" borderId="0" xfId="0" applyFont="1" applyAlignment="1">
      <alignment horizontal="center" vertical="center"/>
    </xf>
    <xf numFmtId="2" fontId="1" fillId="0" borderId="0" xfId="0" applyNumberFormat="1"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Alignment="1">
      <alignment horizontal="left" vertical="center"/>
    </xf>
    <xf numFmtId="0" fontId="0" fillId="0" borderId="0" xfId="0" applyFont="1" applyAlignment="1">
      <alignment horizontal="left" vertical="center"/>
    </xf>
    <xf numFmtId="0" fontId="0" fillId="0" borderId="0" xfId="0" applyAlignment="1">
      <alignment horizontal="center" vertical="center"/>
    </xf>
    <xf numFmtId="0" fontId="4" fillId="0" borderId="0" xfId="0" applyFont="1" applyFill="1" applyAlignment="1">
      <alignment horizontal="center" vertical="center" wrapText="1"/>
    </xf>
    <xf numFmtId="2" fontId="0" fillId="0" borderId="0" xfId="0" applyNumberFormat="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xf>
    <xf numFmtId="2" fontId="0" fillId="0" borderId="0" xfId="0" applyNumberFormat="1" applyFill="1" applyAlignment="1">
      <alignment horizontal="center" vertical="center"/>
    </xf>
    <xf numFmtId="0" fontId="0" fillId="0" borderId="0" xfId="0" applyFont="1" applyFill="1" applyAlignment="1">
      <alignment horizontal="left" vertical="center"/>
    </xf>
    <xf numFmtId="0" fontId="4" fillId="0"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xf>
    <xf numFmtId="0" fontId="4" fillId="2" borderId="0" xfId="0" applyFont="1" applyFill="1" applyAlignment="1">
      <alignment horizontal="center" vertical="center" wrapText="1"/>
    </xf>
    <xf numFmtId="2" fontId="0" fillId="2" borderId="0" xfId="0" applyNumberFormat="1" applyFill="1" applyAlignment="1">
      <alignment horizontal="center" vertical="center"/>
    </xf>
    <xf numFmtId="1" fontId="0" fillId="0" borderId="0" xfId="0" applyNumberFormat="1" applyFill="1" applyAlignment="1">
      <alignment horizontal="center" vertical="center"/>
    </xf>
    <xf numFmtId="0" fontId="9" fillId="0" borderId="0" xfId="0" applyFont="1" applyFill="1" applyBorder="1" applyAlignment="1">
      <alignment horizontal="center" vertical="center"/>
    </xf>
    <xf numFmtId="1" fontId="9" fillId="0" borderId="0" xfId="0" applyNumberFormat="1" applyFont="1" applyFill="1" applyBorder="1" applyAlignment="1">
      <alignment horizontal="center" vertical="center"/>
    </xf>
    <xf numFmtId="0" fontId="9" fillId="2" borderId="0" xfId="0" applyFont="1" applyFill="1" applyBorder="1" applyAlignment="1">
      <alignment horizontal="center" vertical="center"/>
    </xf>
    <xf numFmtId="1" fontId="9" fillId="2" borderId="0" xfId="0" applyNumberFormat="1" applyFont="1" applyFill="1" applyBorder="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11" fillId="0" borderId="0" xfId="0" applyFont="1"/>
    <xf numFmtId="0" fontId="9" fillId="0" borderId="0" xfId="0" applyFont="1"/>
    <xf numFmtId="0" fontId="9" fillId="2" borderId="0" xfId="0" applyFont="1" applyFill="1"/>
    <xf numFmtId="0" fontId="0" fillId="2" borderId="0" xfId="0" applyFill="1"/>
    <xf numFmtId="0" fontId="9" fillId="0" borderId="0" xfId="0" applyFont="1" applyAlignment="1">
      <alignment vertical="center"/>
    </xf>
    <xf numFmtId="2" fontId="0" fillId="0" borderId="0" xfId="0" applyNumberFormat="1" applyFont="1" applyAlignment="1">
      <alignment horizontal="center" vertical="center"/>
    </xf>
    <xf numFmtId="0" fontId="0" fillId="2" borderId="0" xfId="0" applyFont="1" applyFill="1" applyAlignment="1">
      <alignment horizontal="left" vertical="center"/>
    </xf>
    <xf numFmtId="0" fontId="0" fillId="2" borderId="0" xfId="0" applyFont="1" applyFill="1" applyAlignment="1">
      <alignment horizontal="center" vertical="center"/>
    </xf>
    <xf numFmtId="0" fontId="0" fillId="0" borderId="0" xfId="0" applyNumberFormat="1" applyFont="1" applyFill="1" applyAlignment="1">
      <alignment horizontal="left" vertical="center"/>
    </xf>
    <xf numFmtId="0" fontId="0" fillId="0" borderId="0" xfId="0" applyNumberFormat="1" applyFill="1" applyAlignment="1">
      <alignment horizontal="center" vertical="center"/>
    </xf>
    <xf numFmtId="0" fontId="0" fillId="0" borderId="0" xfId="0" applyNumberFormat="1" applyFont="1" applyAlignment="1">
      <alignment horizontal="center" vertical="center"/>
    </xf>
    <xf numFmtId="0" fontId="0"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abSelected="1"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2" width="22.7109375" style="8" customWidth="1"/>
    <col min="3" max="3" width="11.5703125" style="10" customWidth="1"/>
    <col min="4" max="4" width="16" style="10" customWidth="1"/>
    <col min="5" max="5" width="12.140625" style="10" customWidth="1"/>
    <col min="6" max="6" width="11.28515625" style="10" customWidth="1"/>
    <col min="7" max="7" width="11.7109375" style="10" bestFit="1" customWidth="1"/>
    <col min="8" max="8" width="9.140625" style="10"/>
    <col min="9" max="10" width="9.28515625" style="10" bestFit="1" customWidth="1"/>
    <col min="11" max="11" width="10.28515625" style="10" customWidth="1"/>
    <col min="12" max="12" width="9.28515625" style="10" bestFit="1" customWidth="1"/>
    <col min="13" max="13" width="11.85546875" style="10" customWidth="1"/>
    <col min="14" max="14" width="11.140625" style="10" customWidth="1"/>
    <col min="15" max="16" width="9.85546875" style="10" customWidth="1"/>
    <col min="17" max="17" width="10.85546875" style="10" customWidth="1"/>
    <col min="18" max="18" width="9.28515625" style="10" bestFit="1" customWidth="1"/>
    <col min="19" max="19" width="20.42578125" style="10" customWidth="1"/>
    <col min="20" max="29" width="9.140625" style="10"/>
    <col min="30" max="33" width="9.140625" style="12" customWidth="1"/>
  </cols>
  <sheetData>
    <row r="1" spans="1:33" ht="33" x14ac:dyDescent="0.25">
      <c r="A1" s="1" t="s">
        <v>0</v>
      </c>
      <c r="B1" s="2" t="s">
        <v>1</v>
      </c>
      <c r="C1" s="3" t="s">
        <v>2</v>
      </c>
      <c r="D1" s="3" t="s">
        <v>3</v>
      </c>
      <c r="E1" s="3" t="s">
        <v>4</v>
      </c>
      <c r="F1" s="3" t="s">
        <v>5</v>
      </c>
      <c r="G1" s="3" t="s">
        <v>6</v>
      </c>
      <c r="H1" s="3" t="s">
        <v>7</v>
      </c>
      <c r="I1" s="4" t="s">
        <v>8</v>
      </c>
      <c r="J1" s="3" t="s">
        <v>9</v>
      </c>
      <c r="K1" s="3" t="s">
        <v>10</v>
      </c>
      <c r="L1" s="3" t="s">
        <v>11</v>
      </c>
      <c r="M1" s="3" t="s">
        <v>12</v>
      </c>
      <c r="N1" s="3" t="s">
        <v>13</v>
      </c>
      <c r="O1" s="3" t="s">
        <v>14</v>
      </c>
      <c r="P1" s="3" t="s">
        <v>92</v>
      </c>
      <c r="Q1" s="3" t="s">
        <v>79</v>
      </c>
      <c r="R1" s="3" t="s">
        <v>80</v>
      </c>
      <c r="S1" s="5"/>
      <c r="T1" s="7" t="s">
        <v>15</v>
      </c>
      <c r="U1" s="7" t="s">
        <v>16</v>
      </c>
      <c r="V1" s="7" t="s">
        <v>17</v>
      </c>
      <c r="W1" s="7" t="s">
        <v>18</v>
      </c>
      <c r="X1" s="7" t="s">
        <v>19</v>
      </c>
      <c r="Y1" s="7" t="s">
        <v>20</v>
      </c>
      <c r="Z1" s="7" t="s">
        <v>21</v>
      </c>
      <c r="AA1" s="7" t="s">
        <v>22</v>
      </c>
      <c r="AB1" s="7" t="s">
        <v>23</v>
      </c>
      <c r="AC1" s="7" t="s">
        <v>24</v>
      </c>
      <c r="AD1" s="6" t="s">
        <v>109</v>
      </c>
      <c r="AE1" s="6" t="s">
        <v>110</v>
      </c>
      <c r="AF1" s="6" t="s">
        <v>111</v>
      </c>
      <c r="AG1" s="6" t="s">
        <v>112</v>
      </c>
    </row>
    <row r="2" spans="1:33" x14ac:dyDescent="0.25">
      <c r="A2" s="8" t="s">
        <v>25</v>
      </c>
      <c r="B2" s="9" t="s">
        <v>26</v>
      </c>
      <c r="C2" s="5" t="s">
        <v>27</v>
      </c>
      <c r="D2" s="10" t="s">
        <v>28</v>
      </c>
      <c r="E2" s="10">
        <v>68.911199999999994</v>
      </c>
      <c r="F2" s="10">
        <v>17.522400000000001</v>
      </c>
      <c r="G2" s="10">
        <v>71</v>
      </c>
      <c r="H2" s="10" t="s">
        <v>29</v>
      </c>
      <c r="I2" s="10">
        <v>14.3</v>
      </c>
      <c r="J2" s="10">
        <v>2.65</v>
      </c>
      <c r="K2" s="10">
        <v>0.97199999999999998</v>
      </c>
      <c r="L2" s="11">
        <v>0</v>
      </c>
      <c r="M2" s="10">
        <v>40800</v>
      </c>
      <c r="N2" s="10">
        <v>1900</v>
      </c>
      <c r="O2" s="10" t="s">
        <v>30</v>
      </c>
      <c r="P2" s="10">
        <v>2006</v>
      </c>
      <c r="Q2" s="10">
        <v>11438</v>
      </c>
      <c r="R2" s="10">
        <v>118</v>
      </c>
      <c r="T2" s="12">
        <v>3.4529999999999998</v>
      </c>
      <c r="U2" s="12">
        <v>0.16500000000000001</v>
      </c>
      <c r="V2" s="12">
        <v>3.544</v>
      </c>
      <c r="W2" s="12">
        <v>0.17</v>
      </c>
      <c r="X2" s="12">
        <v>3.5129999999999999</v>
      </c>
      <c r="Y2" s="12">
        <v>0.16800000000000001</v>
      </c>
      <c r="Z2" s="12">
        <v>3.7879999999999998</v>
      </c>
      <c r="AA2" s="12">
        <v>0.18099999999999999</v>
      </c>
      <c r="AB2" s="12">
        <v>3.4529999999999998</v>
      </c>
      <c r="AC2" s="12">
        <v>0.16500000000000001</v>
      </c>
      <c r="AD2" s="12">
        <v>3.2989999999999999</v>
      </c>
      <c r="AE2" s="12">
        <v>0.158</v>
      </c>
      <c r="AF2" s="12">
        <v>3.2919999999999998</v>
      </c>
      <c r="AG2" s="12">
        <v>0.157</v>
      </c>
    </row>
    <row r="3" spans="1:33" x14ac:dyDescent="0.25">
      <c r="A3" s="8" t="s">
        <v>25</v>
      </c>
      <c r="B3" s="9" t="s">
        <v>26</v>
      </c>
      <c r="C3" s="5" t="s">
        <v>27</v>
      </c>
      <c r="D3" s="10" t="s">
        <v>31</v>
      </c>
      <c r="E3" s="10">
        <v>68.911199999999994</v>
      </c>
      <c r="F3" s="10">
        <v>17.527699999999999</v>
      </c>
      <c r="G3" s="10">
        <v>41</v>
      </c>
      <c r="H3" s="10" t="s">
        <v>29</v>
      </c>
      <c r="I3" s="10">
        <v>14.8</v>
      </c>
      <c r="J3" s="10">
        <v>2.65</v>
      </c>
      <c r="K3" s="10">
        <v>0.96899999999999997</v>
      </c>
      <c r="L3" s="11">
        <v>0</v>
      </c>
      <c r="M3" s="10">
        <v>42200</v>
      </c>
      <c r="N3" s="10">
        <v>1900</v>
      </c>
      <c r="O3" s="10" t="s">
        <v>30</v>
      </c>
      <c r="P3" s="10">
        <v>2006</v>
      </c>
      <c r="Q3" s="10">
        <v>11438</v>
      </c>
      <c r="R3" s="10">
        <v>118</v>
      </c>
      <c r="T3" s="12">
        <v>3.7269999999999999</v>
      </c>
      <c r="U3" s="12">
        <v>0.17299999999999999</v>
      </c>
      <c r="V3" s="12">
        <v>3.81</v>
      </c>
      <c r="W3" s="12">
        <v>0.17599999999999999</v>
      </c>
      <c r="X3" s="12">
        <v>3.7770000000000001</v>
      </c>
      <c r="Y3" s="12">
        <v>0.17499999999999999</v>
      </c>
      <c r="Z3" s="12">
        <v>4.0739999999999998</v>
      </c>
      <c r="AA3" s="12">
        <v>0.189</v>
      </c>
      <c r="AB3" s="12">
        <v>3.7269999999999999</v>
      </c>
      <c r="AC3" s="12">
        <v>0.17299999999999999</v>
      </c>
      <c r="AD3" s="12">
        <v>3.5430000000000001</v>
      </c>
      <c r="AE3" s="12">
        <v>0.16400000000000001</v>
      </c>
      <c r="AF3" s="12">
        <v>3.5369999999999999</v>
      </c>
      <c r="AG3" s="12">
        <v>0.16400000000000001</v>
      </c>
    </row>
    <row r="4" spans="1:33" x14ac:dyDescent="0.25">
      <c r="A4" s="8" t="s">
        <v>25</v>
      </c>
      <c r="B4" s="9" t="s">
        <v>26</v>
      </c>
      <c r="C4" s="5" t="s">
        <v>27</v>
      </c>
      <c r="D4" s="10" t="s">
        <v>32</v>
      </c>
      <c r="E4" s="10">
        <v>68.9114</v>
      </c>
      <c r="F4" s="10">
        <v>17.528199999999998</v>
      </c>
      <c r="G4" s="10">
        <v>47</v>
      </c>
      <c r="H4" s="10" t="s">
        <v>29</v>
      </c>
      <c r="I4" s="10">
        <v>14.8</v>
      </c>
      <c r="J4" s="10">
        <v>2.65</v>
      </c>
      <c r="K4" s="10">
        <v>0.93799999999999994</v>
      </c>
      <c r="L4" s="11">
        <v>0</v>
      </c>
      <c r="M4" s="10">
        <v>41200</v>
      </c>
      <c r="N4" s="10">
        <v>1900</v>
      </c>
      <c r="O4" s="10" t="s">
        <v>30</v>
      </c>
      <c r="P4" s="10">
        <v>2006</v>
      </c>
      <c r="Q4" s="10">
        <v>11438</v>
      </c>
      <c r="R4" s="10">
        <v>118</v>
      </c>
      <c r="T4" s="12">
        <v>3.7290000000000001</v>
      </c>
      <c r="U4" s="12">
        <v>0.17699999999999999</v>
      </c>
      <c r="V4" s="12">
        <v>3.8149999999999999</v>
      </c>
      <c r="W4" s="12">
        <v>0.18099999999999999</v>
      </c>
      <c r="X4" s="12">
        <v>3.782</v>
      </c>
      <c r="Y4" s="12">
        <v>0.17899999999999999</v>
      </c>
      <c r="Z4" s="12">
        <v>4.0789999999999997</v>
      </c>
      <c r="AA4" s="12">
        <v>0.193</v>
      </c>
      <c r="AB4" s="12">
        <v>3.7290000000000001</v>
      </c>
      <c r="AC4" s="12">
        <v>0.17699999999999999</v>
      </c>
      <c r="AD4" s="12">
        <v>3.5489999999999999</v>
      </c>
      <c r="AE4" s="12">
        <v>0.16800000000000001</v>
      </c>
      <c r="AF4" s="12">
        <v>3.5430000000000001</v>
      </c>
      <c r="AG4" s="12">
        <v>0.16800000000000001</v>
      </c>
    </row>
    <row r="5" spans="1:33" x14ac:dyDescent="0.25">
      <c r="A5" s="8" t="s">
        <v>33</v>
      </c>
      <c r="S5" s="13" t="s">
        <v>98</v>
      </c>
      <c r="T5" s="22">
        <v>3.63</v>
      </c>
      <c r="U5" s="22">
        <v>0.14799999999999999</v>
      </c>
      <c r="V5" s="22">
        <v>3.7170000000000001</v>
      </c>
      <c r="W5" s="22">
        <v>0.152</v>
      </c>
      <c r="X5" s="22">
        <v>3.6850000000000001</v>
      </c>
      <c r="Y5" s="22">
        <v>0.15</v>
      </c>
      <c r="Z5" s="22">
        <v>3.9729999999999999</v>
      </c>
      <c r="AA5" s="22">
        <v>0.16300000000000001</v>
      </c>
      <c r="AB5" s="22">
        <v>3.63</v>
      </c>
      <c r="AC5" s="22">
        <v>0.14799999999999999</v>
      </c>
      <c r="AD5" s="22">
        <v>3.4580000000000002</v>
      </c>
      <c r="AE5" s="22">
        <v>0.13600000000000001</v>
      </c>
      <c r="AF5" s="22">
        <v>3.452</v>
      </c>
      <c r="AG5" s="22">
        <v>0.13600000000000001</v>
      </c>
    </row>
    <row r="6" spans="1:33" ht="18" x14ac:dyDescent="0.25">
      <c r="E6" s="11"/>
      <c r="F6" s="11"/>
      <c r="S6" s="5" t="s">
        <v>34</v>
      </c>
      <c r="T6" s="12">
        <v>0.84199999999999997</v>
      </c>
      <c r="U6" s="12"/>
      <c r="V6" s="12">
        <v>0.76400000000000001</v>
      </c>
      <c r="W6" s="12"/>
      <c r="X6" s="12">
        <v>0.76600000000000001</v>
      </c>
      <c r="Y6" s="12"/>
      <c r="Z6" s="12">
        <v>0.77100000000000002</v>
      </c>
      <c r="AA6" s="12"/>
      <c r="AB6" s="12">
        <v>0.84199999999999997</v>
      </c>
      <c r="AC6" s="12"/>
      <c r="AD6" s="12">
        <v>0.78200000000000003</v>
      </c>
      <c r="AF6" s="12">
        <v>0.79400000000000004</v>
      </c>
    </row>
    <row r="7" spans="1:33" x14ac:dyDescent="0.25">
      <c r="T7" s="12"/>
      <c r="U7" s="12"/>
      <c r="V7" s="12"/>
      <c r="W7" s="12"/>
      <c r="X7" s="12"/>
      <c r="Y7" s="12"/>
      <c r="Z7" s="12"/>
      <c r="AA7" s="12"/>
      <c r="AB7" s="12"/>
      <c r="AC7" s="12"/>
    </row>
    <row r="8" spans="1:33" x14ac:dyDescent="0.25">
      <c r="A8" s="8" t="s">
        <v>25</v>
      </c>
      <c r="B8" s="9" t="s">
        <v>35</v>
      </c>
      <c r="C8" s="5" t="s">
        <v>27</v>
      </c>
      <c r="D8" s="10" t="s">
        <v>36</v>
      </c>
      <c r="E8" s="10">
        <v>69.213499999999996</v>
      </c>
      <c r="F8" s="10">
        <v>19.473099999999999</v>
      </c>
      <c r="G8" s="10">
        <v>109</v>
      </c>
      <c r="H8" s="10" t="s">
        <v>29</v>
      </c>
      <c r="I8" s="10">
        <v>19.399999999999999</v>
      </c>
      <c r="J8" s="10">
        <v>2.65</v>
      </c>
      <c r="K8" s="10">
        <v>0.93899999999999995</v>
      </c>
      <c r="L8" s="11">
        <v>0</v>
      </c>
      <c r="M8" s="10">
        <v>44500</v>
      </c>
      <c r="N8" s="10">
        <v>2900</v>
      </c>
      <c r="O8" s="10" t="s">
        <v>30</v>
      </c>
      <c r="P8" s="10">
        <v>2006</v>
      </c>
      <c r="Q8" s="10">
        <v>10996</v>
      </c>
      <c r="R8" s="10">
        <v>111</v>
      </c>
      <c r="T8" s="12">
        <v>4.0780000000000003</v>
      </c>
      <c r="U8" s="12">
        <v>0.27</v>
      </c>
      <c r="V8" s="12">
        <v>4.2039999999999997</v>
      </c>
      <c r="W8" s="12">
        <v>0.27800000000000002</v>
      </c>
      <c r="X8" s="12">
        <v>4.1660000000000004</v>
      </c>
      <c r="Y8" s="12">
        <v>0.27500000000000002</v>
      </c>
      <c r="Z8" s="12">
        <v>4.49</v>
      </c>
      <c r="AA8" s="12">
        <v>0.29699999999999999</v>
      </c>
      <c r="AB8" s="12">
        <v>4.0780000000000003</v>
      </c>
      <c r="AC8" s="12">
        <v>0.27</v>
      </c>
      <c r="AD8" s="12">
        <v>3.907</v>
      </c>
      <c r="AE8" s="12">
        <v>0.25800000000000001</v>
      </c>
      <c r="AF8" s="12">
        <v>3.8959999999999999</v>
      </c>
      <c r="AG8" s="12">
        <v>0.25800000000000001</v>
      </c>
    </row>
    <row r="9" spans="1:33" x14ac:dyDescent="0.25">
      <c r="A9" s="8" t="s">
        <v>25</v>
      </c>
      <c r="B9" s="9" t="s">
        <v>35</v>
      </c>
      <c r="C9" s="5" t="s">
        <v>27</v>
      </c>
      <c r="D9" s="10" t="s">
        <v>37</v>
      </c>
      <c r="E9" s="10">
        <v>69.213399999999993</v>
      </c>
      <c r="F9" s="10">
        <v>19.472799999999999</v>
      </c>
      <c r="G9" s="10">
        <v>115</v>
      </c>
      <c r="H9" s="10" t="s">
        <v>29</v>
      </c>
      <c r="I9" s="10">
        <v>14.8</v>
      </c>
      <c r="J9" s="10">
        <v>2.65</v>
      </c>
      <c r="K9" s="10">
        <v>0.874</v>
      </c>
      <c r="L9" s="11">
        <v>0</v>
      </c>
      <c r="M9" s="10">
        <v>40300</v>
      </c>
      <c r="N9" s="10">
        <v>2300</v>
      </c>
      <c r="O9" s="10" t="s">
        <v>30</v>
      </c>
      <c r="P9" s="10">
        <v>2006</v>
      </c>
      <c r="Q9" s="10">
        <v>10996</v>
      </c>
      <c r="R9" s="10">
        <v>111</v>
      </c>
      <c r="T9" s="12">
        <v>3.7810000000000001</v>
      </c>
      <c r="U9" s="12">
        <v>0.22</v>
      </c>
      <c r="V9" s="12">
        <v>3.9</v>
      </c>
      <c r="W9" s="12">
        <v>0.22700000000000001</v>
      </c>
      <c r="X9" s="12">
        <v>3.8660000000000001</v>
      </c>
      <c r="Y9" s="12">
        <v>0.22500000000000001</v>
      </c>
      <c r="Z9" s="12">
        <v>4.1660000000000004</v>
      </c>
      <c r="AA9" s="12">
        <v>0.24199999999999999</v>
      </c>
      <c r="AB9" s="12">
        <v>3.7810000000000001</v>
      </c>
      <c r="AC9" s="12">
        <v>0.22</v>
      </c>
      <c r="AD9" s="12">
        <v>3.63</v>
      </c>
      <c r="AE9" s="12">
        <v>0.21099999999999999</v>
      </c>
      <c r="AF9" s="12">
        <v>3.6190000000000002</v>
      </c>
      <c r="AG9" s="12">
        <v>0.21</v>
      </c>
    </row>
    <row r="10" spans="1:33" x14ac:dyDescent="0.25">
      <c r="A10" s="8" t="s">
        <v>25</v>
      </c>
      <c r="B10" s="9" t="s">
        <v>35</v>
      </c>
      <c r="C10" s="5" t="s">
        <v>27</v>
      </c>
      <c r="D10" s="10" t="s">
        <v>38</v>
      </c>
      <c r="E10" s="10">
        <v>69.214799999999997</v>
      </c>
      <c r="F10" s="10">
        <v>19.470800000000001</v>
      </c>
      <c r="G10" s="10">
        <v>92</v>
      </c>
      <c r="H10" s="10" t="s">
        <v>29</v>
      </c>
      <c r="I10" s="10">
        <v>12.8</v>
      </c>
      <c r="J10" s="10">
        <v>2.65</v>
      </c>
      <c r="K10" s="10">
        <v>0.94</v>
      </c>
      <c r="L10" s="11">
        <v>0</v>
      </c>
      <c r="M10" s="10">
        <v>47200</v>
      </c>
      <c r="N10" s="10">
        <v>2500</v>
      </c>
      <c r="O10" s="10" t="s">
        <v>30</v>
      </c>
      <c r="P10" s="10">
        <v>2006</v>
      </c>
      <c r="Q10" s="10">
        <v>10996</v>
      </c>
      <c r="R10" s="10">
        <v>111</v>
      </c>
      <c r="T10" s="12">
        <v>4.1879999999999997</v>
      </c>
      <c r="U10" s="12">
        <v>0.22600000000000001</v>
      </c>
      <c r="V10" s="12">
        <v>4.3090000000000002</v>
      </c>
      <c r="W10" s="12">
        <v>0.23300000000000001</v>
      </c>
      <c r="X10" s="12">
        <v>4.2709999999999999</v>
      </c>
      <c r="Y10" s="12">
        <v>0.23100000000000001</v>
      </c>
      <c r="Z10" s="12">
        <v>4.6040000000000001</v>
      </c>
      <c r="AA10" s="12">
        <v>0.249</v>
      </c>
      <c r="AB10" s="12">
        <v>4.1879999999999997</v>
      </c>
      <c r="AC10" s="12">
        <v>0.22600000000000001</v>
      </c>
      <c r="AD10" s="12">
        <v>4.0010000000000003</v>
      </c>
      <c r="AE10" s="12">
        <v>0.216</v>
      </c>
      <c r="AF10" s="12">
        <v>3.9910000000000001</v>
      </c>
      <c r="AG10" s="12">
        <v>0.216</v>
      </c>
    </row>
    <row r="11" spans="1:33" x14ac:dyDescent="0.25">
      <c r="A11" s="8" t="s">
        <v>39</v>
      </c>
      <c r="S11" s="13" t="s">
        <v>98</v>
      </c>
      <c r="T11" s="12">
        <v>4.0049999999999999</v>
      </c>
      <c r="U11" s="12">
        <v>0.20200000000000001</v>
      </c>
      <c r="V11" s="12">
        <v>4.1269999999999998</v>
      </c>
      <c r="W11" s="12">
        <v>0.20899999999999999</v>
      </c>
      <c r="X11" s="12">
        <v>4.09</v>
      </c>
      <c r="Y11" s="12">
        <v>0.20699999999999999</v>
      </c>
      <c r="Z11" s="12">
        <v>4.4080000000000004</v>
      </c>
      <c r="AA11" s="12">
        <v>0.222</v>
      </c>
      <c r="AB11" s="12">
        <v>4.0049999999999999</v>
      </c>
      <c r="AC11" s="12">
        <v>0.20200000000000001</v>
      </c>
      <c r="AD11" s="12">
        <v>3.8319999999999999</v>
      </c>
      <c r="AE11" s="12">
        <v>0.19</v>
      </c>
      <c r="AF11" s="12">
        <v>3.8220000000000001</v>
      </c>
      <c r="AG11" s="12">
        <v>0.19</v>
      </c>
    </row>
    <row r="12" spans="1:33" ht="18" x14ac:dyDescent="0.25">
      <c r="E12" s="11"/>
      <c r="F12" s="11"/>
      <c r="S12" s="5" t="s">
        <v>34</v>
      </c>
      <c r="T12" s="12">
        <v>0.83</v>
      </c>
      <c r="U12" s="12"/>
      <c r="V12" s="12">
        <v>0.79400000000000004</v>
      </c>
      <c r="W12" s="12"/>
      <c r="X12" s="12">
        <v>0.79400000000000004</v>
      </c>
      <c r="Y12" s="12"/>
      <c r="Z12" s="12">
        <v>0.80800000000000005</v>
      </c>
      <c r="AA12" s="12"/>
      <c r="AB12" s="12">
        <v>0.83</v>
      </c>
      <c r="AC12" s="12"/>
      <c r="AD12" s="12">
        <v>0.81699999999999995</v>
      </c>
      <c r="AF12" s="12">
        <v>0.82399999999999995</v>
      </c>
    </row>
    <row r="13" spans="1:33" x14ac:dyDescent="0.25">
      <c r="A13" s="14"/>
      <c r="B13" s="14"/>
      <c r="C13" s="15"/>
      <c r="D13" s="15"/>
      <c r="E13" s="15"/>
      <c r="F13" s="15"/>
      <c r="G13" s="15"/>
      <c r="H13" s="15"/>
      <c r="I13" s="15"/>
      <c r="J13" s="15"/>
      <c r="K13" s="15"/>
      <c r="L13" s="15"/>
      <c r="M13" s="15"/>
      <c r="N13" s="15"/>
      <c r="O13" s="15"/>
      <c r="P13" s="15"/>
      <c r="Q13" s="15"/>
      <c r="R13" s="15"/>
      <c r="S13" s="15"/>
      <c r="T13" s="12"/>
      <c r="U13" s="12"/>
      <c r="V13" s="12"/>
      <c r="W13" s="12"/>
      <c r="X13" s="12"/>
      <c r="Y13" s="12"/>
      <c r="Z13" s="12"/>
      <c r="AA13" s="12"/>
      <c r="AB13" s="12"/>
      <c r="AC13" s="12"/>
      <c r="AD13" s="16"/>
      <c r="AE13" s="16"/>
      <c r="AF13" s="16"/>
      <c r="AG13" s="16"/>
    </row>
    <row r="14" spans="1:33" x14ac:dyDescent="0.25">
      <c r="A14" s="19" t="s">
        <v>40</v>
      </c>
      <c r="B14" s="36" t="s">
        <v>41</v>
      </c>
      <c r="C14" s="37" t="s">
        <v>27</v>
      </c>
      <c r="D14" s="20" t="s">
        <v>42</v>
      </c>
      <c r="E14" s="20">
        <v>59.780799999999999</v>
      </c>
      <c r="F14" s="20">
        <v>5.7907900000000003</v>
      </c>
      <c r="G14" s="20">
        <v>77</v>
      </c>
      <c r="H14" s="20" t="s">
        <v>29</v>
      </c>
      <c r="I14" s="20">
        <v>3.5</v>
      </c>
      <c r="J14" s="20">
        <v>2.6</v>
      </c>
      <c r="K14" s="20">
        <v>0.99539999999999995</v>
      </c>
      <c r="L14" s="20">
        <v>1.7200000000000001E-4</v>
      </c>
      <c r="M14" s="20">
        <v>51200</v>
      </c>
      <c r="N14" s="20">
        <v>1300</v>
      </c>
      <c r="O14" s="20" t="s">
        <v>43</v>
      </c>
      <c r="P14" s="20">
        <v>2008</v>
      </c>
      <c r="Q14" s="20">
        <v>11648</v>
      </c>
      <c r="R14" s="20">
        <v>110</v>
      </c>
      <c r="S14" s="20"/>
      <c r="T14" s="22">
        <v>3.996</v>
      </c>
      <c r="U14" s="22">
        <v>0.11</v>
      </c>
      <c r="V14" s="22">
        <v>4.0910000000000002</v>
      </c>
      <c r="W14" s="22">
        <v>0.113</v>
      </c>
      <c r="X14" s="22">
        <v>4.0910000000000002</v>
      </c>
      <c r="Y14" s="22">
        <v>0.113</v>
      </c>
      <c r="Z14" s="22">
        <v>4.3730000000000002</v>
      </c>
      <c r="AA14" s="22">
        <v>0.12</v>
      </c>
      <c r="AB14" s="22">
        <v>3.996</v>
      </c>
      <c r="AC14" s="22">
        <v>0.11</v>
      </c>
      <c r="AD14" s="22">
        <v>3.8210000000000002</v>
      </c>
      <c r="AE14" s="22">
        <v>0.105</v>
      </c>
      <c r="AF14" s="22">
        <v>3.8109999999999999</v>
      </c>
      <c r="AG14" s="22">
        <v>0.105</v>
      </c>
    </row>
    <row r="15" spans="1:33" x14ac:dyDescent="0.25">
      <c r="A15" s="8" t="s">
        <v>40</v>
      </c>
      <c r="B15" s="9" t="s">
        <v>41</v>
      </c>
      <c r="C15" s="5" t="s">
        <v>27</v>
      </c>
      <c r="D15" s="10" t="s">
        <v>44</v>
      </c>
      <c r="E15" s="10">
        <v>59.781129999999997</v>
      </c>
      <c r="F15" s="10">
        <v>5.7904900000000001</v>
      </c>
      <c r="G15" s="10">
        <v>79</v>
      </c>
      <c r="H15" s="10" t="s">
        <v>29</v>
      </c>
      <c r="I15" s="10">
        <v>1.7</v>
      </c>
      <c r="J15" s="10">
        <v>2.6</v>
      </c>
      <c r="K15" s="10">
        <v>0.98660000000000003</v>
      </c>
      <c r="L15" s="10">
        <v>1.7200000000000001E-4</v>
      </c>
      <c r="M15" s="10">
        <v>53500</v>
      </c>
      <c r="N15" s="10">
        <v>1300</v>
      </c>
      <c r="O15" s="10" t="s">
        <v>43</v>
      </c>
      <c r="P15" s="10">
        <v>2008</v>
      </c>
      <c r="Q15" s="10">
        <v>11648</v>
      </c>
      <c r="R15" s="10">
        <v>110</v>
      </c>
      <c r="T15" s="12">
        <v>4.1500000000000004</v>
      </c>
      <c r="U15" s="12">
        <v>0.11</v>
      </c>
      <c r="V15" s="12">
        <v>4.25</v>
      </c>
      <c r="W15" s="12">
        <v>0.113</v>
      </c>
      <c r="X15" s="12">
        <v>4.25</v>
      </c>
      <c r="Y15" s="12">
        <v>0.113</v>
      </c>
      <c r="Z15" s="12">
        <v>4.5430000000000001</v>
      </c>
      <c r="AA15" s="12">
        <v>0.12</v>
      </c>
      <c r="AB15" s="12">
        <v>4.1500000000000004</v>
      </c>
      <c r="AC15" s="12">
        <v>0.11</v>
      </c>
      <c r="AD15" s="12">
        <v>3.968</v>
      </c>
      <c r="AE15" s="12">
        <v>0.105</v>
      </c>
      <c r="AF15" s="12">
        <v>3.9580000000000002</v>
      </c>
      <c r="AG15" s="12">
        <v>0.105</v>
      </c>
    </row>
    <row r="16" spans="1:33" x14ac:dyDescent="0.25">
      <c r="A16" s="8" t="s">
        <v>40</v>
      </c>
      <c r="B16" s="9" t="s">
        <v>41</v>
      </c>
      <c r="C16" s="5" t="s">
        <v>27</v>
      </c>
      <c r="D16" s="10" t="s">
        <v>45</v>
      </c>
      <c r="E16" s="10">
        <v>59.78096</v>
      </c>
      <c r="F16" s="10">
        <v>5.7901699999999998</v>
      </c>
      <c r="G16" s="10">
        <v>74</v>
      </c>
      <c r="H16" s="10" t="s">
        <v>29</v>
      </c>
      <c r="I16" s="10">
        <v>1.4</v>
      </c>
      <c r="J16" s="10">
        <v>2.6</v>
      </c>
      <c r="K16" s="10">
        <v>0.98029999999999995</v>
      </c>
      <c r="L16" s="10">
        <v>1.7200000000000001E-4</v>
      </c>
      <c r="M16" s="10">
        <v>52400</v>
      </c>
      <c r="N16" s="10">
        <v>1200</v>
      </c>
      <c r="O16" s="10" t="s">
        <v>43</v>
      </c>
      <c r="P16" s="10">
        <v>2008</v>
      </c>
      <c r="Q16" s="10">
        <v>11648</v>
      </c>
      <c r="R16" s="10">
        <v>110</v>
      </c>
      <c r="T16" s="12">
        <v>4.0999999999999996</v>
      </c>
      <c r="U16" s="12">
        <v>0.10299999999999999</v>
      </c>
      <c r="V16" s="12">
        <v>4.1959999999999997</v>
      </c>
      <c r="W16" s="12">
        <v>0.106</v>
      </c>
      <c r="X16" s="12">
        <v>4.1959999999999997</v>
      </c>
      <c r="Y16" s="12">
        <v>0.106</v>
      </c>
      <c r="Z16" s="12">
        <v>4.4859999999999998</v>
      </c>
      <c r="AA16" s="12">
        <v>0.113</v>
      </c>
      <c r="AB16" s="12">
        <v>4.0999999999999996</v>
      </c>
      <c r="AC16" s="12">
        <v>0.10299999999999999</v>
      </c>
      <c r="AD16" s="12">
        <v>3.9180000000000001</v>
      </c>
      <c r="AE16" s="12">
        <v>9.9000000000000005E-2</v>
      </c>
      <c r="AF16" s="12">
        <v>3.9089999999999998</v>
      </c>
      <c r="AG16" s="12">
        <v>9.8000000000000004E-2</v>
      </c>
    </row>
    <row r="17" spans="1:33" x14ac:dyDescent="0.25">
      <c r="A17" s="8" t="s">
        <v>40</v>
      </c>
      <c r="B17" s="9" t="s">
        <v>41</v>
      </c>
      <c r="C17" s="5" t="s">
        <v>27</v>
      </c>
      <c r="D17" s="10" t="s">
        <v>46</v>
      </c>
      <c r="E17" s="10">
        <v>59.781579999999998</v>
      </c>
      <c r="F17" s="10">
        <v>5.7902899999999997</v>
      </c>
      <c r="G17" s="10">
        <v>76</v>
      </c>
      <c r="H17" s="10" t="s">
        <v>29</v>
      </c>
      <c r="I17" s="10">
        <v>1.4</v>
      </c>
      <c r="J17" s="10">
        <v>2.6</v>
      </c>
      <c r="K17" s="10">
        <v>0.98409999999999997</v>
      </c>
      <c r="L17" s="10">
        <v>1.7200000000000001E-4</v>
      </c>
      <c r="M17" s="10">
        <v>56000</v>
      </c>
      <c r="N17" s="10">
        <v>1300</v>
      </c>
      <c r="O17" s="10" t="s">
        <v>43</v>
      </c>
      <c r="P17" s="10">
        <v>2008</v>
      </c>
      <c r="Q17" s="10">
        <v>11648</v>
      </c>
      <c r="R17" s="10">
        <v>110</v>
      </c>
      <c r="T17" s="12">
        <v>4.367</v>
      </c>
      <c r="U17" s="12">
        <v>0.111</v>
      </c>
      <c r="V17" s="12">
        <v>4.4710000000000001</v>
      </c>
      <c r="W17" s="12">
        <v>0.114</v>
      </c>
      <c r="X17" s="12">
        <v>4.47</v>
      </c>
      <c r="Y17" s="12">
        <v>0.114</v>
      </c>
      <c r="Z17" s="12">
        <v>4.7789999999999999</v>
      </c>
      <c r="AA17" s="12">
        <v>0.122</v>
      </c>
      <c r="AB17" s="12">
        <v>4.367</v>
      </c>
      <c r="AC17" s="12">
        <v>0.111</v>
      </c>
      <c r="AD17" s="12">
        <v>4.1719999999999997</v>
      </c>
      <c r="AE17" s="12">
        <v>0.106</v>
      </c>
      <c r="AF17" s="12">
        <v>4.1619999999999999</v>
      </c>
      <c r="AG17" s="12">
        <v>0.106</v>
      </c>
    </row>
    <row r="18" spans="1:33" x14ac:dyDescent="0.25">
      <c r="A18" s="19" t="s">
        <v>40</v>
      </c>
      <c r="B18" s="36" t="s">
        <v>41</v>
      </c>
      <c r="C18" s="37" t="s">
        <v>27</v>
      </c>
      <c r="D18" s="20" t="s">
        <v>47</v>
      </c>
      <c r="E18" s="20">
        <v>59.816459999999999</v>
      </c>
      <c r="F18" s="20">
        <v>5.8187899999999999</v>
      </c>
      <c r="G18" s="20">
        <v>99</v>
      </c>
      <c r="H18" s="20" t="s">
        <v>29</v>
      </c>
      <c r="I18" s="20">
        <v>2.8</v>
      </c>
      <c r="J18" s="20">
        <v>2.6</v>
      </c>
      <c r="K18" s="20">
        <v>0.94450000000000001</v>
      </c>
      <c r="L18" s="20">
        <v>1.7200000000000001E-4</v>
      </c>
      <c r="M18" s="20">
        <v>57000</v>
      </c>
      <c r="N18" s="20">
        <v>1300</v>
      </c>
      <c r="O18" s="20" t="s">
        <v>43</v>
      </c>
      <c r="P18" s="20">
        <v>2008</v>
      </c>
      <c r="Q18" s="20">
        <v>11648</v>
      </c>
      <c r="R18" s="20">
        <v>110</v>
      </c>
      <c r="S18" s="20"/>
      <c r="T18" s="22">
        <v>4.5709999999999997</v>
      </c>
      <c r="U18" s="22">
        <v>0.115</v>
      </c>
      <c r="V18" s="22">
        <v>4.6929999999999996</v>
      </c>
      <c r="W18" s="22">
        <v>0.11799999999999999</v>
      </c>
      <c r="X18" s="22">
        <v>4.6920000000000002</v>
      </c>
      <c r="Y18" s="22">
        <v>0.11799999999999999</v>
      </c>
      <c r="Z18" s="22">
        <v>5.0149999999999997</v>
      </c>
      <c r="AA18" s="22">
        <v>0.126</v>
      </c>
      <c r="AB18" s="22">
        <v>4.5709999999999997</v>
      </c>
      <c r="AC18" s="22">
        <v>0.115</v>
      </c>
      <c r="AD18" s="22">
        <v>4.3789999999999996</v>
      </c>
      <c r="AE18" s="22">
        <v>0.11</v>
      </c>
      <c r="AF18" s="22">
        <v>4.3659999999999997</v>
      </c>
      <c r="AG18" s="22">
        <v>0.11</v>
      </c>
    </row>
    <row r="19" spans="1:33" x14ac:dyDescent="0.25">
      <c r="A19" s="8" t="s">
        <v>40</v>
      </c>
      <c r="B19" s="9" t="s">
        <v>41</v>
      </c>
      <c r="C19" s="5" t="s">
        <v>27</v>
      </c>
      <c r="D19" s="10" t="s">
        <v>48</v>
      </c>
      <c r="E19" s="10">
        <v>59.813839999999999</v>
      </c>
      <c r="F19" s="10">
        <v>5.8188899999999997</v>
      </c>
      <c r="G19" s="10">
        <v>91</v>
      </c>
      <c r="H19" s="10" t="s">
        <v>29</v>
      </c>
      <c r="I19" s="10">
        <v>2.6</v>
      </c>
      <c r="J19" s="10">
        <v>2.6</v>
      </c>
      <c r="K19" s="10">
        <v>0.99390000000000001</v>
      </c>
      <c r="L19" s="10">
        <v>1.7200000000000001E-4</v>
      </c>
      <c r="M19" s="10">
        <v>55100</v>
      </c>
      <c r="N19" s="10">
        <v>1600</v>
      </c>
      <c r="O19" s="10" t="s">
        <v>43</v>
      </c>
      <c r="P19" s="10">
        <v>2008</v>
      </c>
      <c r="Q19" s="10">
        <v>11648</v>
      </c>
      <c r="R19" s="10">
        <v>110</v>
      </c>
      <c r="T19" s="12">
        <v>4.2229999999999999</v>
      </c>
      <c r="U19" s="12">
        <v>0.13100000000000001</v>
      </c>
      <c r="V19" s="12">
        <v>4.3319999999999999</v>
      </c>
      <c r="W19" s="12">
        <v>0.13500000000000001</v>
      </c>
      <c r="X19" s="12">
        <v>4.3310000000000004</v>
      </c>
      <c r="Y19" s="12">
        <v>0.13500000000000001</v>
      </c>
      <c r="Z19" s="12">
        <v>4.6289999999999996</v>
      </c>
      <c r="AA19" s="12">
        <v>0.14399999999999999</v>
      </c>
      <c r="AB19" s="12">
        <v>4.2229999999999999</v>
      </c>
      <c r="AC19" s="12">
        <v>0.13100000000000001</v>
      </c>
      <c r="AD19" s="16">
        <v>4.0419999999999998</v>
      </c>
      <c r="AE19" s="16">
        <v>0.126</v>
      </c>
      <c r="AF19" s="16">
        <v>4.032</v>
      </c>
      <c r="AG19" s="16">
        <v>0.125</v>
      </c>
    </row>
    <row r="20" spans="1:33" x14ac:dyDescent="0.25">
      <c r="A20" s="8" t="s">
        <v>40</v>
      </c>
      <c r="B20" s="9" t="s">
        <v>41</v>
      </c>
      <c r="C20" s="5" t="s">
        <v>27</v>
      </c>
      <c r="D20" s="10" t="s">
        <v>49</v>
      </c>
      <c r="E20" s="10">
        <v>59.813949999999998</v>
      </c>
      <c r="F20" s="10">
        <v>5.8189799999999998</v>
      </c>
      <c r="G20" s="10">
        <v>87</v>
      </c>
      <c r="H20" s="10" t="s">
        <v>29</v>
      </c>
      <c r="I20" s="10">
        <v>2.9</v>
      </c>
      <c r="J20" s="10">
        <v>2.6</v>
      </c>
      <c r="K20" s="10">
        <v>0.96950000000000003</v>
      </c>
      <c r="L20" s="10">
        <v>1.7200000000000001E-4</v>
      </c>
      <c r="M20" s="10">
        <v>55800</v>
      </c>
      <c r="N20" s="10">
        <v>1600</v>
      </c>
      <c r="O20" s="10" t="s">
        <v>43</v>
      </c>
      <c r="P20" s="10">
        <v>2008</v>
      </c>
      <c r="Q20" s="10">
        <v>11648</v>
      </c>
      <c r="R20" s="10">
        <v>110</v>
      </c>
      <c r="T20" s="12">
        <v>4.4169999999999998</v>
      </c>
      <c r="U20" s="12">
        <v>0.13600000000000001</v>
      </c>
      <c r="V20" s="12">
        <v>4.5279999999999996</v>
      </c>
      <c r="W20" s="12">
        <v>0.13900000000000001</v>
      </c>
      <c r="X20" s="12">
        <v>4.5270000000000001</v>
      </c>
      <c r="Y20" s="12">
        <v>0.13900000000000001</v>
      </c>
      <c r="Z20" s="12">
        <v>4.8390000000000004</v>
      </c>
      <c r="AA20" s="12">
        <v>0.14899999999999999</v>
      </c>
      <c r="AB20" s="12">
        <v>4.4169999999999998</v>
      </c>
      <c r="AC20" s="12">
        <v>0.13600000000000001</v>
      </c>
      <c r="AD20" s="16">
        <v>4.2249999999999996</v>
      </c>
      <c r="AE20" s="16">
        <v>0.13</v>
      </c>
      <c r="AF20" s="16">
        <v>4.2140000000000004</v>
      </c>
      <c r="AG20" s="16">
        <v>0.129</v>
      </c>
    </row>
    <row r="21" spans="1:33" x14ac:dyDescent="0.25">
      <c r="A21" s="8" t="s">
        <v>40</v>
      </c>
      <c r="B21" s="9" t="s">
        <v>41</v>
      </c>
      <c r="C21" s="5" t="s">
        <v>27</v>
      </c>
      <c r="D21" s="10" t="s">
        <v>50</v>
      </c>
      <c r="E21" s="10">
        <v>59.813670000000002</v>
      </c>
      <c r="F21" s="10">
        <v>5.8190099999999996</v>
      </c>
      <c r="G21" s="10">
        <v>88</v>
      </c>
      <c r="H21" s="10" t="s">
        <v>29</v>
      </c>
      <c r="I21" s="10">
        <v>3.8</v>
      </c>
      <c r="J21" s="10">
        <v>2.6</v>
      </c>
      <c r="K21" s="10">
        <v>0.99880000000000002</v>
      </c>
      <c r="L21" s="10">
        <v>1.7200000000000001E-4</v>
      </c>
      <c r="M21" s="10">
        <v>55400</v>
      </c>
      <c r="N21" s="10">
        <v>1500</v>
      </c>
      <c r="O21" s="10" t="s">
        <v>43</v>
      </c>
      <c r="P21" s="10">
        <v>2008</v>
      </c>
      <c r="Q21" s="10">
        <v>11648</v>
      </c>
      <c r="R21" s="10">
        <v>110</v>
      </c>
      <c r="T21" s="12">
        <v>4.282</v>
      </c>
      <c r="U21" s="12">
        <v>0.125</v>
      </c>
      <c r="V21" s="12">
        <v>4.3899999999999997</v>
      </c>
      <c r="W21" s="12">
        <v>0.128</v>
      </c>
      <c r="X21" s="12">
        <v>4.3890000000000002</v>
      </c>
      <c r="Y21" s="12">
        <v>0.128</v>
      </c>
      <c r="Z21" s="12">
        <v>4.6920000000000002</v>
      </c>
      <c r="AA21" s="12">
        <v>0.13700000000000001</v>
      </c>
      <c r="AB21" s="12">
        <v>4.282</v>
      </c>
      <c r="AC21" s="12">
        <v>0.125</v>
      </c>
      <c r="AD21" s="16">
        <v>4.0960000000000001</v>
      </c>
      <c r="AE21" s="16">
        <v>0.12</v>
      </c>
      <c r="AF21" s="16">
        <v>4.0860000000000003</v>
      </c>
      <c r="AG21" s="16">
        <v>0.11899999999999999</v>
      </c>
    </row>
    <row r="22" spans="1:33" x14ac:dyDescent="0.25">
      <c r="A22" s="8" t="s">
        <v>94</v>
      </c>
      <c r="S22" s="13" t="s">
        <v>99</v>
      </c>
      <c r="T22" s="12">
        <v>4.2510000000000003</v>
      </c>
      <c r="U22" s="12">
        <v>0.111</v>
      </c>
      <c r="V22" s="12">
        <v>4.3550000000000004</v>
      </c>
      <c r="W22" s="12">
        <v>0.114</v>
      </c>
      <c r="X22" s="12">
        <v>4.3550000000000004</v>
      </c>
      <c r="Y22" s="12">
        <v>0.114</v>
      </c>
      <c r="Z22" s="12">
        <v>4.6539999999999999</v>
      </c>
      <c r="AA22" s="12">
        <v>0.123</v>
      </c>
      <c r="AB22" s="12">
        <v>4.2510000000000003</v>
      </c>
      <c r="AC22" s="12">
        <v>0.111</v>
      </c>
      <c r="AD22" s="16">
        <v>4.0640000000000001</v>
      </c>
      <c r="AE22" s="16">
        <v>0.104</v>
      </c>
      <c r="AF22" s="16">
        <v>4.0540000000000003</v>
      </c>
      <c r="AG22" s="16">
        <v>0.104</v>
      </c>
    </row>
    <row r="23" spans="1:33" ht="18" x14ac:dyDescent="0.25">
      <c r="A23" s="18" t="s">
        <v>95</v>
      </c>
      <c r="E23" s="11"/>
      <c r="F23" s="11"/>
      <c r="S23" s="5" t="s">
        <v>34</v>
      </c>
      <c r="T23" s="12">
        <v>2.9550000000000001</v>
      </c>
      <c r="U23" s="12"/>
      <c r="V23" s="12">
        <v>3.0659999999999998</v>
      </c>
      <c r="W23" s="12"/>
      <c r="X23" s="12">
        <v>3.0489999999999999</v>
      </c>
      <c r="Y23" s="12"/>
      <c r="Z23" s="12">
        <v>2.996</v>
      </c>
      <c r="AA23" s="12"/>
      <c r="AB23" s="12">
        <v>2.9550000000000001</v>
      </c>
      <c r="AC23" s="12"/>
      <c r="AD23" s="16">
        <v>3.1259999999999999</v>
      </c>
      <c r="AE23" s="16"/>
      <c r="AF23" s="16">
        <v>3.1120000000000001</v>
      </c>
      <c r="AG23" s="16"/>
    </row>
    <row r="24" spans="1:33" x14ac:dyDescent="0.25">
      <c r="A24" s="18"/>
      <c r="E24" s="11"/>
      <c r="F24" s="11"/>
      <c r="S24" s="13" t="s">
        <v>100</v>
      </c>
      <c r="T24" s="12">
        <v>4.242</v>
      </c>
      <c r="U24" s="12">
        <v>0.11</v>
      </c>
      <c r="V24" s="12">
        <v>4.3449999999999998</v>
      </c>
      <c r="W24" s="12">
        <v>0.113</v>
      </c>
      <c r="X24" s="12">
        <v>4.3440000000000003</v>
      </c>
      <c r="Y24" s="12">
        <v>0.113</v>
      </c>
      <c r="Z24" s="12">
        <v>4.6440000000000001</v>
      </c>
      <c r="AA24" s="12">
        <v>0.122</v>
      </c>
      <c r="AB24" s="12">
        <v>4.242</v>
      </c>
      <c r="AC24" s="12">
        <v>0.11</v>
      </c>
      <c r="AD24" s="16">
        <v>4.0540000000000003</v>
      </c>
      <c r="AE24" s="16">
        <v>0.105</v>
      </c>
      <c r="AF24" s="16">
        <v>4.0439999999999996</v>
      </c>
      <c r="AG24" s="16">
        <v>0.105</v>
      </c>
    </row>
    <row r="25" spans="1:33" ht="18" x14ac:dyDescent="0.25">
      <c r="A25" s="18"/>
      <c r="E25" s="11"/>
      <c r="F25" s="11"/>
      <c r="S25" s="13" t="s">
        <v>61</v>
      </c>
      <c r="T25" s="12">
        <v>1.23</v>
      </c>
      <c r="U25" s="12"/>
      <c r="V25" s="12">
        <v>1.26</v>
      </c>
      <c r="W25" s="12"/>
      <c r="X25" s="12">
        <v>1.254</v>
      </c>
      <c r="Y25" s="12"/>
      <c r="Z25" s="12">
        <v>1.23</v>
      </c>
      <c r="AA25" s="12"/>
      <c r="AB25" s="12">
        <v>1.23</v>
      </c>
      <c r="AC25" s="12"/>
      <c r="AD25" s="16">
        <v>1.2969999999999999</v>
      </c>
      <c r="AE25" s="16"/>
      <c r="AF25" s="16">
        <v>1.2929999999999999</v>
      </c>
      <c r="AG25" s="16"/>
    </row>
    <row r="26" spans="1:33" x14ac:dyDescent="0.25">
      <c r="T26" s="12"/>
      <c r="U26" s="12"/>
      <c r="V26" s="12"/>
      <c r="W26" s="12"/>
      <c r="X26" s="12"/>
      <c r="Y26" s="12"/>
      <c r="Z26" s="12"/>
      <c r="AA26" s="12"/>
      <c r="AB26" s="12"/>
      <c r="AC26" s="12"/>
    </row>
    <row r="27" spans="1:33" x14ac:dyDescent="0.25">
      <c r="A27" s="19" t="s">
        <v>40</v>
      </c>
      <c r="B27" s="19" t="s">
        <v>51</v>
      </c>
      <c r="C27" s="20" t="s">
        <v>52</v>
      </c>
      <c r="D27" s="20" t="s">
        <v>53</v>
      </c>
      <c r="E27" s="20">
        <v>61.666739999999997</v>
      </c>
      <c r="F27" s="20">
        <v>6.8150000000000004</v>
      </c>
      <c r="G27" s="20">
        <v>127</v>
      </c>
      <c r="H27" s="20" t="s">
        <v>29</v>
      </c>
      <c r="I27" s="20">
        <v>4.0999999999999996</v>
      </c>
      <c r="J27" s="20">
        <v>2.7</v>
      </c>
      <c r="K27" s="20">
        <v>0.89459999999999995</v>
      </c>
      <c r="L27" s="21">
        <v>0</v>
      </c>
      <c r="M27" s="20">
        <v>28100</v>
      </c>
      <c r="N27" s="20">
        <v>600</v>
      </c>
      <c r="O27" s="20" t="s">
        <v>43</v>
      </c>
      <c r="P27" s="20">
        <v>2008</v>
      </c>
      <c r="Q27" s="20">
        <v>6067</v>
      </c>
      <c r="R27" s="20">
        <v>111</v>
      </c>
      <c r="S27" s="20"/>
      <c r="T27" s="22">
        <v>4.3620000000000001</v>
      </c>
      <c r="U27" s="22">
        <v>0.123</v>
      </c>
      <c r="V27" s="22">
        <v>4.4960000000000004</v>
      </c>
      <c r="W27" s="22">
        <v>0.127</v>
      </c>
      <c r="X27" s="22">
        <v>4.4850000000000003</v>
      </c>
      <c r="Y27" s="22">
        <v>0.126</v>
      </c>
      <c r="Z27" s="22">
        <v>4.7850000000000001</v>
      </c>
      <c r="AA27" s="22">
        <v>0.13500000000000001</v>
      </c>
      <c r="AB27" s="22">
        <v>4.3620000000000001</v>
      </c>
      <c r="AC27" s="22">
        <v>0.123</v>
      </c>
      <c r="AD27" s="22">
        <v>4.1980000000000004</v>
      </c>
      <c r="AE27" s="22">
        <v>0.11799999999999999</v>
      </c>
      <c r="AF27" s="22">
        <v>4.1849999999999996</v>
      </c>
      <c r="AG27" s="22">
        <v>0.11799999999999999</v>
      </c>
    </row>
    <row r="28" spans="1:33" x14ac:dyDescent="0.25">
      <c r="A28" s="14" t="s">
        <v>40</v>
      </c>
      <c r="B28" s="14" t="s">
        <v>51</v>
      </c>
      <c r="C28" s="15" t="s">
        <v>52</v>
      </c>
      <c r="D28" s="15" t="s">
        <v>54</v>
      </c>
      <c r="E28" s="15">
        <v>61.666899999999998</v>
      </c>
      <c r="F28" s="15">
        <v>6.8143700000000003</v>
      </c>
      <c r="G28" s="15">
        <v>133</v>
      </c>
      <c r="H28" s="15" t="s">
        <v>29</v>
      </c>
      <c r="I28" s="15">
        <v>1.5</v>
      </c>
      <c r="J28" s="15">
        <v>2.7</v>
      </c>
      <c r="K28" s="15">
        <v>0.88759999999999994</v>
      </c>
      <c r="L28" s="11">
        <v>0</v>
      </c>
      <c r="M28" s="15">
        <v>26400</v>
      </c>
      <c r="N28" s="15">
        <v>700.00000000000011</v>
      </c>
      <c r="O28" s="15" t="s">
        <v>43</v>
      </c>
      <c r="P28" s="10">
        <v>2008</v>
      </c>
      <c r="Q28" s="15">
        <v>6067</v>
      </c>
      <c r="R28" s="15">
        <v>111</v>
      </c>
      <c r="S28" s="15"/>
      <c r="T28" s="12">
        <v>4.0039999999999996</v>
      </c>
      <c r="U28" s="12">
        <v>0.129</v>
      </c>
      <c r="V28" s="12">
        <v>4.1289999999999996</v>
      </c>
      <c r="W28" s="12">
        <v>0.13300000000000001</v>
      </c>
      <c r="X28" s="12">
        <v>4.12</v>
      </c>
      <c r="Y28" s="12">
        <v>0.13300000000000001</v>
      </c>
      <c r="Z28" s="12">
        <v>4.3949999999999996</v>
      </c>
      <c r="AA28" s="12">
        <v>0.14199999999999999</v>
      </c>
      <c r="AB28" s="12">
        <v>4.0039999999999996</v>
      </c>
      <c r="AC28" s="12">
        <v>0.129</v>
      </c>
      <c r="AD28" s="16">
        <v>3.8580000000000001</v>
      </c>
      <c r="AE28" s="16">
        <v>0.124</v>
      </c>
      <c r="AF28" s="16">
        <v>3.8460000000000001</v>
      </c>
      <c r="AG28" s="16">
        <v>0.124</v>
      </c>
    </row>
    <row r="29" spans="1:33" x14ac:dyDescent="0.25">
      <c r="A29" s="19" t="s">
        <v>40</v>
      </c>
      <c r="B29" s="19" t="s">
        <v>51</v>
      </c>
      <c r="C29" s="20" t="s">
        <v>52</v>
      </c>
      <c r="D29" s="20" t="s">
        <v>55</v>
      </c>
      <c r="E29" s="20">
        <v>61.666240000000002</v>
      </c>
      <c r="F29" s="20">
        <v>6.8143500000000001</v>
      </c>
      <c r="G29" s="20">
        <v>146</v>
      </c>
      <c r="H29" s="20" t="s">
        <v>29</v>
      </c>
      <c r="I29" s="20">
        <v>1.8</v>
      </c>
      <c r="J29" s="20">
        <v>2.7</v>
      </c>
      <c r="K29" s="20">
        <v>0.88080000000000003</v>
      </c>
      <c r="L29" s="21">
        <v>0</v>
      </c>
      <c r="M29" s="20">
        <v>24300</v>
      </c>
      <c r="N29" s="20">
        <v>600</v>
      </c>
      <c r="O29" s="20" t="s">
        <v>43</v>
      </c>
      <c r="P29" s="20">
        <v>2008</v>
      </c>
      <c r="Q29" s="20">
        <v>6067</v>
      </c>
      <c r="R29" s="20">
        <v>111</v>
      </c>
      <c r="S29" s="20"/>
      <c r="T29" s="22">
        <v>3.657</v>
      </c>
      <c r="U29" s="22">
        <v>0.113</v>
      </c>
      <c r="V29" s="22">
        <v>3.7770000000000001</v>
      </c>
      <c r="W29" s="22">
        <v>0.11600000000000001</v>
      </c>
      <c r="X29" s="22">
        <v>3.7679999999999998</v>
      </c>
      <c r="Y29" s="22">
        <v>0.11600000000000001</v>
      </c>
      <c r="Z29" s="22">
        <v>4.0190000000000001</v>
      </c>
      <c r="AA29" s="22">
        <v>0.124</v>
      </c>
      <c r="AB29" s="22">
        <v>3.657</v>
      </c>
      <c r="AC29" s="22">
        <v>0.113</v>
      </c>
      <c r="AD29" s="22">
        <v>3.5329999999999999</v>
      </c>
      <c r="AE29" s="22">
        <v>0.109</v>
      </c>
      <c r="AF29" s="22">
        <v>3.5209999999999999</v>
      </c>
      <c r="AG29" s="22">
        <v>0.108</v>
      </c>
    </row>
    <row r="30" spans="1:33" x14ac:dyDescent="0.25">
      <c r="A30" s="14" t="s">
        <v>40</v>
      </c>
      <c r="B30" s="14" t="s">
        <v>51</v>
      </c>
      <c r="C30" s="15" t="s">
        <v>52</v>
      </c>
      <c r="D30" s="15" t="s">
        <v>56</v>
      </c>
      <c r="E30" s="15">
        <v>61.665939999999999</v>
      </c>
      <c r="F30" s="15">
        <v>6.8150500000000003</v>
      </c>
      <c r="G30" s="15">
        <v>134</v>
      </c>
      <c r="H30" s="15" t="s">
        <v>29</v>
      </c>
      <c r="I30" s="15">
        <v>1.8</v>
      </c>
      <c r="J30" s="15">
        <v>2.7</v>
      </c>
      <c r="K30" s="15">
        <v>0.89359999999999995</v>
      </c>
      <c r="L30" s="11">
        <v>0</v>
      </c>
      <c r="M30" s="15">
        <v>28000</v>
      </c>
      <c r="N30" s="15">
        <v>1000</v>
      </c>
      <c r="O30" s="15" t="s">
        <v>43</v>
      </c>
      <c r="P30" s="10">
        <v>2008</v>
      </c>
      <c r="Q30" s="15">
        <v>6067</v>
      </c>
      <c r="R30" s="15">
        <v>111</v>
      </c>
      <c r="S30" s="15"/>
      <c r="T30" s="12">
        <v>4.2350000000000003</v>
      </c>
      <c r="U30" s="12">
        <v>0.17</v>
      </c>
      <c r="V30" s="12">
        <v>4.3689999999999998</v>
      </c>
      <c r="W30" s="12">
        <v>0.17599999999999999</v>
      </c>
      <c r="X30" s="12">
        <v>4.3579999999999997</v>
      </c>
      <c r="Y30" s="12">
        <v>0.17499999999999999</v>
      </c>
      <c r="Z30" s="12">
        <v>4.649</v>
      </c>
      <c r="AA30" s="12">
        <v>0.187</v>
      </c>
      <c r="AB30" s="12">
        <v>4.2350000000000003</v>
      </c>
      <c r="AC30" s="12">
        <v>0.17</v>
      </c>
      <c r="AD30" s="16">
        <v>4.0789999999999997</v>
      </c>
      <c r="AE30" s="16">
        <v>0.16400000000000001</v>
      </c>
      <c r="AF30" s="16">
        <v>4.0659999999999998</v>
      </c>
      <c r="AG30" s="16">
        <v>0.16300000000000001</v>
      </c>
    </row>
    <row r="31" spans="1:33" x14ac:dyDescent="0.25">
      <c r="A31" s="14" t="s">
        <v>40</v>
      </c>
      <c r="B31" s="14" t="s">
        <v>51</v>
      </c>
      <c r="C31" s="15" t="s">
        <v>52</v>
      </c>
      <c r="D31" s="15" t="s">
        <v>57</v>
      </c>
      <c r="E31" s="15">
        <v>61.665590000000002</v>
      </c>
      <c r="F31" s="15">
        <v>6.8151799999999998</v>
      </c>
      <c r="G31" s="15">
        <v>146</v>
      </c>
      <c r="H31" s="15" t="s">
        <v>29</v>
      </c>
      <c r="I31" s="15">
        <v>2.8</v>
      </c>
      <c r="J31" s="15">
        <v>2.7</v>
      </c>
      <c r="K31" s="15">
        <v>0.88619999999999999</v>
      </c>
      <c r="L31" s="11">
        <v>0</v>
      </c>
      <c r="M31" s="15">
        <v>26300</v>
      </c>
      <c r="N31" s="15">
        <v>900</v>
      </c>
      <c r="O31" s="15" t="s">
        <v>43</v>
      </c>
      <c r="P31" s="10">
        <v>2008</v>
      </c>
      <c r="Q31" s="15">
        <v>6067</v>
      </c>
      <c r="R31" s="15">
        <v>111</v>
      </c>
      <c r="S31" s="15"/>
      <c r="T31" s="12">
        <v>3.9830000000000001</v>
      </c>
      <c r="U31" s="12">
        <v>0.155</v>
      </c>
      <c r="V31" s="12">
        <v>4.1130000000000004</v>
      </c>
      <c r="W31" s="12">
        <v>0.16</v>
      </c>
      <c r="X31" s="12">
        <v>4.1029999999999998</v>
      </c>
      <c r="Y31" s="12">
        <v>0.159</v>
      </c>
      <c r="Z31" s="12">
        <v>4.3760000000000003</v>
      </c>
      <c r="AA31" s="12">
        <v>0.17</v>
      </c>
      <c r="AB31" s="12">
        <v>3.9830000000000001</v>
      </c>
      <c r="AC31" s="12">
        <v>0.155</v>
      </c>
      <c r="AD31" s="16">
        <v>3.8439999999999999</v>
      </c>
      <c r="AE31" s="16">
        <v>0.14899999999999999</v>
      </c>
      <c r="AF31" s="16">
        <v>3.831</v>
      </c>
      <c r="AG31" s="16">
        <v>0.14899999999999999</v>
      </c>
    </row>
    <row r="32" spans="1:33" x14ac:dyDescent="0.25">
      <c r="A32" s="19" t="s">
        <v>40</v>
      </c>
      <c r="B32" s="19" t="s">
        <v>51</v>
      </c>
      <c r="C32" s="20" t="s">
        <v>52</v>
      </c>
      <c r="D32" s="20" t="s">
        <v>58</v>
      </c>
      <c r="E32" s="20">
        <v>61.666499999999999</v>
      </c>
      <c r="F32" s="20">
        <v>6.8157500000000004</v>
      </c>
      <c r="G32" s="20">
        <v>127</v>
      </c>
      <c r="H32" s="20" t="s">
        <v>29</v>
      </c>
      <c r="I32" s="20">
        <v>4.4000000000000004</v>
      </c>
      <c r="J32" s="20">
        <v>2.7</v>
      </c>
      <c r="K32" s="20">
        <v>0.88800000000000001</v>
      </c>
      <c r="L32" s="21">
        <v>0</v>
      </c>
      <c r="M32" s="20">
        <v>32700</v>
      </c>
      <c r="N32" s="20">
        <v>700</v>
      </c>
      <c r="O32" s="20" t="s">
        <v>43</v>
      </c>
      <c r="P32" s="20">
        <v>2008</v>
      </c>
      <c r="Q32" s="20">
        <v>6067</v>
      </c>
      <c r="R32" s="20">
        <v>111</v>
      </c>
      <c r="S32" s="20"/>
      <c r="T32" s="22">
        <v>5.157</v>
      </c>
      <c r="U32" s="22">
        <v>0.14499999999999999</v>
      </c>
      <c r="V32" s="22">
        <v>5.3159999999999998</v>
      </c>
      <c r="W32" s="22">
        <v>0.15</v>
      </c>
      <c r="X32" s="22">
        <v>5.3029999999999999</v>
      </c>
      <c r="Y32" s="22">
        <v>0.14899999999999999</v>
      </c>
      <c r="Z32" s="22">
        <v>5.657</v>
      </c>
      <c r="AA32" s="22">
        <v>0.159</v>
      </c>
      <c r="AB32" s="22">
        <v>5.157</v>
      </c>
      <c r="AC32" s="22">
        <v>0.14499999999999999</v>
      </c>
      <c r="AD32" s="22">
        <v>4.9560000000000004</v>
      </c>
      <c r="AE32" s="22">
        <v>0.14000000000000001</v>
      </c>
      <c r="AF32" s="22">
        <v>4.9409999999999998</v>
      </c>
      <c r="AG32" s="22">
        <v>0.13900000000000001</v>
      </c>
    </row>
    <row r="33" spans="1:33" x14ac:dyDescent="0.25">
      <c r="A33" s="14" t="s">
        <v>40</v>
      </c>
      <c r="B33" s="14" t="s">
        <v>51</v>
      </c>
      <c r="C33" s="15" t="s">
        <v>52</v>
      </c>
      <c r="D33" s="15" t="s">
        <v>59</v>
      </c>
      <c r="E33" s="15">
        <v>61.666530000000002</v>
      </c>
      <c r="F33" s="15">
        <v>6.8147500000000001</v>
      </c>
      <c r="G33" s="15">
        <v>133</v>
      </c>
      <c r="H33" s="15" t="s">
        <v>29</v>
      </c>
      <c r="I33" s="15">
        <v>3.5</v>
      </c>
      <c r="J33" s="15">
        <v>2.7</v>
      </c>
      <c r="K33" s="15">
        <v>0.86970000000000003</v>
      </c>
      <c r="L33" s="11">
        <v>0</v>
      </c>
      <c r="M33" s="15">
        <v>26000</v>
      </c>
      <c r="N33" s="15">
        <v>800</v>
      </c>
      <c r="O33" s="15" t="s">
        <v>43</v>
      </c>
      <c r="P33" s="10">
        <v>2008</v>
      </c>
      <c r="Q33" s="15">
        <v>6067</v>
      </c>
      <c r="R33" s="15">
        <v>111</v>
      </c>
      <c r="S33" s="15"/>
      <c r="T33" s="12">
        <v>4.09</v>
      </c>
      <c r="U33" s="12">
        <v>0.14699999999999999</v>
      </c>
      <c r="V33" s="12">
        <v>4.218</v>
      </c>
      <c r="W33" s="12">
        <v>0.151</v>
      </c>
      <c r="X33" s="12">
        <v>4.2080000000000002</v>
      </c>
      <c r="Y33" s="12">
        <v>0.151</v>
      </c>
      <c r="Z33" s="12">
        <v>4.4889999999999999</v>
      </c>
      <c r="AA33" s="12">
        <v>0.161</v>
      </c>
      <c r="AB33" s="12">
        <v>4.09</v>
      </c>
      <c r="AC33" s="12">
        <v>0.14699999999999999</v>
      </c>
      <c r="AD33" s="16">
        <v>3.9420000000000002</v>
      </c>
      <c r="AE33" s="16">
        <v>0.14099999999999999</v>
      </c>
      <c r="AF33" s="16">
        <v>3.93</v>
      </c>
      <c r="AG33" s="16">
        <v>0.14099999999999999</v>
      </c>
    </row>
    <row r="34" spans="1:33" x14ac:dyDescent="0.25">
      <c r="A34" s="14" t="s">
        <v>60</v>
      </c>
      <c r="B34" s="14"/>
      <c r="C34" s="15"/>
      <c r="D34" s="15"/>
      <c r="E34" s="15"/>
      <c r="F34" s="15"/>
      <c r="G34" s="15"/>
      <c r="H34" s="15"/>
      <c r="I34" s="15"/>
      <c r="J34" s="15"/>
      <c r="K34" s="15"/>
      <c r="L34" s="15"/>
      <c r="M34" s="15"/>
      <c r="N34" s="15"/>
      <c r="O34" s="15"/>
      <c r="P34" s="15"/>
      <c r="Q34" s="15"/>
      <c r="R34" s="15"/>
      <c r="S34" s="13" t="s">
        <v>101</v>
      </c>
      <c r="T34" s="12">
        <v>4.157</v>
      </c>
      <c r="U34" s="12">
        <v>0.13300000000000001</v>
      </c>
      <c r="V34" s="12">
        <v>4.2880000000000003</v>
      </c>
      <c r="W34" s="12">
        <v>0.13700000000000001</v>
      </c>
      <c r="X34" s="12">
        <v>4.2770000000000001</v>
      </c>
      <c r="Y34" s="12">
        <v>0.13700000000000001</v>
      </c>
      <c r="Z34" s="12">
        <v>4.5629999999999997</v>
      </c>
      <c r="AA34" s="12">
        <v>0.14599999999999999</v>
      </c>
      <c r="AB34" s="12">
        <v>4.157</v>
      </c>
      <c r="AC34" s="12">
        <v>0.13300000000000001</v>
      </c>
      <c r="AD34" s="16">
        <v>4.0039999999999996</v>
      </c>
      <c r="AE34" s="16">
        <v>0.128</v>
      </c>
      <c r="AF34" s="16">
        <v>3.992</v>
      </c>
      <c r="AG34" s="16">
        <v>0.127</v>
      </c>
    </row>
    <row r="35" spans="1:33" ht="18" x14ac:dyDescent="0.25">
      <c r="A35" s="18"/>
      <c r="B35" s="14"/>
      <c r="C35" s="15"/>
      <c r="D35" s="15"/>
      <c r="E35" s="15"/>
      <c r="F35" s="15"/>
      <c r="G35" s="15"/>
      <c r="H35" s="15"/>
      <c r="I35" s="15"/>
      <c r="J35" s="15"/>
      <c r="K35" s="15"/>
      <c r="L35" s="15"/>
      <c r="M35" s="15"/>
      <c r="N35" s="15"/>
      <c r="O35" s="15"/>
      <c r="P35" s="15"/>
      <c r="Q35" s="15"/>
      <c r="R35" s="15"/>
      <c r="S35" s="13" t="s">
        <v>61</v>
      </c>
      <c r="T35" s="12">
        <v>2.089</v>
      </c>
      <c r="U35" s="12"/>
      <c r="V35" s="12">
        <v>2.0369999999999999</v>
      </c>
      <c r="W35" s="12"/>
      <c r="X35" s="12">
        <v>2.0449999999999999</v>
      </c>
      <c r="Y35" s="12"/>
      <c r="Z35" s="12">
        <v>2.0419999999999998</v>
      </c>
      <c r="AA35" s="12"/>
      <c r="AB35" s="12">
        <v>2.089</v>
      </c>
      <c r="AC35" s="12"/>
      <c r="AD35" s="16">
        <v>1.99</v>
      </c>
      <c r="AE35" s="16"/>
      <c r="AF35" s="16">
        <v>2</v>
      </c>
      <c r="AG35" s="16"/>
    </row>
    <row r="36" spans="1:33" x14ac:dyDescent="0.25">
      <c r="A36" s="18"/>
      <c r="B36" s="14"/>
      <c r="C36" s="15"/>
      <c r="D36" s="15"/>
      <c r="E36" s="15"/>
      <c r="F36" s="15"/>
      <c r="G36" s="15"/>
      <c r="H36" s="15"/>
      <c r="I36" s="15"/>
      <c r="J36" s="15"/>
      <c r="K36" s="15"/>
      <c r="L36" s="15"/>
      <c r="M36" s="15"/>
      <c r="N36" s="15"/>
      <c r="O36" s="15"/>
      <c r="P36" s="15"/>
      <c r="Q36" s="15"/>
      <c r="R36" s="15"/>
      <c r="S36" s="13" t="s">
        <v>102</v>
      </c>
      <c r="T36" s="12">
        <v>4.0620000000000003</v>
      </c>
      <c r="U36" s="12">
        <v>0.13700000000000001</v>
      </c>
      <c r="V36" s="12">
        <v>4.1900000000000004</v>
      </c>
      <c r="W36" s="12">
        <v>0.14099999999999999</v>
      </c>
      <c r="X36" s="12">
        <v>4.18</v>
      </c>
      <c r="Y36" s="12">
        <v>0.14000000000000001</v>
      </c>
      <c r="Z36" s="12">
        <v>4.4589999999999996</v>
      </c>
      <c r="AA36" s="12">
        <v>0.15</v>
      </c>
      <c r="AB36" s="12">
        <v>4.0620000000000003</v>
      </c>
      <c r="AC36" s="12">
        <v>0.13700000000000001</v>
      </c>
      <c r="AD36" s="16">
        <v>3.915</v>
      </c>
      <c r="AE36" s="16">
        <v>0.13200000000000001</v>
      </c>
      <c r="AF36" s="16">
        <v>3.9020000000000001</v>
      </c>
      <c r="AG36" s="16">
        <v>0.13100000000000001</v>
      </c>
    </row>
    <row r="37" spans="1:33" ht="18" x14ac:dyDescent="0.25">
      <c r="A37" s="18"/>
      <c r="B37" s="14"/>
      <c r="C37" s="15"/>
      <c r="D37" s="15"/>
      <c r="E37" s="15"/>
      <c r="F37" s="15"/>
      <c r="G37" s="15"/>
      <c r="H37" s="15"/>
      <c r="I37" s="15"/>
      <c r="J37" s="15"/>
      <c r="K37" s="15"/>
      <c r="L37" s="15"/>
      <c r="M37" s="15"/>
      <c r="N37" s="15"/>
      <c r="O37" s="15"/>
      <c r="P37" s="15"/>
      <c r="Q37" s="15"/>
      <c r="R37" s="15"/>
      <c r="S37" s="13" t="s">
        <v>61</v>
      </c>
      <c r="T37" s="12">
        <v>0.61199999999999999</v>
      </c>
      <c r="U37" s="12"/>
      <c r="V37" s="12">
        <v>0.6</v>
      </c>
      <c r="W37" s="12"/>
      <c r="X37" s="12">
        <v>0.60199999999999998</v>
      </c>
      <c r="Y37" s="12"/>
      <c r="Z37" s="12">
        <v>0.60099999999999998</v>
      </c>
      <c r="AA37" s="12"/>
      <c r="AB37" s="12">
        <v>0.61199999999999999</v>
      </c>
      <c r="AC37" s="12"/>
      <c r="AD37" s="16">
        <v>0.59</v>
      </c>
      <c r="AE37" s="16"/>
      <c r="AF37" s="16">
        <v>0.59199999999999997</v>
      </c>
      <c r="AG37" s="16"/>
    </row>
    <row r="38" spans="1:33" x14ac:dyDescent="0.25">
      <c r="T38" s="12"/>
      <c r="U38" s="12"/>
      <c r="V38" s="12"/>
      <c r="W38" s="12"/>
      <c r="X38" s="12"/>
      <c r="Y38" s="12"/>
      <c r="Z38" s="12"/>
      <c r="AA38" s="12"/>
      <c r="AB38" s="12"/>
      <c r="AC38" s="12"/>
    </row>
    <row r="39" spans="1:33" x14ac:dyDescent="0.25">
      <c r="A39" s="8" t="s">
        <v>78</v>
      </c>
      <c r="B39" s="8" t="s">
        <v>62</v>
      </c>
      <c r="C39" s="15" t="s">
        <v>63</v>
      </c>
      <c r="D39" s="15" t="s">
        <v>64</v>
      </c>
      <c r="E39" s="15">
        <v>58.518900000000002</v>
      </c>
      <c r="F39" s="15">
        <v>13.7294</v>
      </c>
      <c r="G39" s="15">
        <v>115</v>
      </c>
      <c r="H39" s="15" t="s">
        <v>29</v>
      </c>
      <c r="I39" s="15">
        <v>2</v>
      </c>
      <c r="J39" s="15">
        <v>2.65</v>
      </c>
      <c r="K39" s="15">
        <v>1</v>
      </c>
      <c r="L39" s="15">
        <v>0</v>
      </c>
      <c r="M39" s="23">
        <v>59741.16703757998</v>
      </c>
      <c r="N39" s="23">
        <v>3443.8019185236908</v>
      </c>
      <c r="O39" s="15" t="s">
        <v>65</v>
      </c>
      <c r="P39" s="15">
        <v>2003</v>
      </c>
      <c r="Q39" s="15">
        <v>11673</v>
      </c>
      <c r="R39" s="15">
        <v>100</v>
      </c>
      <c r="T39" s="16">
        <v>4.0359999999999996</v>
      </c>
      <c r="U39" s="16">
        <v>0.23599999999999999</v>
      </c>
      <c r="V39" s="16">
        <v>4.1479999999999997</v>
      </c>
      <c r="W39" s="16">
        <v>0.24199999999999999</v>
      </c>
      <c r="X39" s="16">
        <v>4.1559999999999997</v>
      </c>
      <c r="Y39" s="16">
        <v>0.24299999999999999</v>
      </c>
      <c r="Z39" s="16">
        <v>4.4340000000000002</v>
      </c>
      <c r="AA39" s="16">
        <v>0.25900000000000001</v>
      </c>
      <c r="AB39" s="16">
        <v>4.0369999999999999</v>
      </c>
      <c r="AC39" s="16">
        <v>0.23599999999999999</v>
      </c>
      <c r="AD39" s="16">
        <v>3.89</v>
      </c>
      <c r="AE39" s="16">
        <v>0.22700000000000001</v>
      </c>
      <c r="AF39" s="16">
        <v>3.8759999999999999</v>
      </c>
      <c r="AG39" s="16">
        <v>0.22700000000000001</v>
      </c>
    </row>
    <row r="40" spans="1:33" x14ac:dyDescent="0.25">
      <c r="A40" s="8" t="s">
        <v>78</v>
      </c>
      <c r="B40" s="8" t="s">
        <v>62</v>
      </c>
      <c r="C40" s="15" t="s">
        <v>63</v>
      </c>
      <c r="D40" s="15" t="s">
        <v>66</v>
      </c>
      <c r="E40" s="15">
        <v>58.518900000000002</v>
      </c>
      <c r="F40" s="15">
        <v>13.7294</v>
      </c>
      <c r="G40" s="15">
        <v>119</v>
      </c>
      <c r="H40" s="15" t="s">
        <v>29</v>
      </c>
      <c r="I40" s="15">
        <v>4</v>
      </c>
      <c r="J40" s="15">
        <v>2.65</v>
      </c>
      <c r="K40" s="15">
        <v>1</v>
      </c>
      <c r="L40" s="15">
        <v>0</v>
      </c>
      <c r="M40" s="23">
        <v>61934.584431137773</v>
      </c>
      <c r="N40" s="23">
        <v>2940.2185371398</v>
      </c>
      <c r="O40" s="15" t="s">
        <v>65</v>
      </c>
      <c r="P40" s="15">
        <v>2003</v>
      </c>
      <c r="Q40" s="15">
        <v>11673</v>
      </c>
      <c r="R40" s="15">
        <v>100</v>
      </c>
      <c r="T40" s="16">
        <v>4.2009999999999996</v>
      </c>
      <c r="U40" s="16">
        <v>0.20300000000000001</v>
      </c>
      <c r="V40" s="16">
        <v>4.3209999999999997</v>
      </c>
      <c r="W40" s="16">
        <v>0.20899999999999999</v>
      </c>
      <c r="X40" s="16">
        <v>4.3289999999999997</v>
      </c>
      <c r="Y40" s="16">
        <v>0.20899999999999999</v>
      </c>
      <c r="Z40" s="16">
        <v>4.6180000000000003</v>
      </c>
      <c r="AA40" s="16">
        <v>0.223</v>
      </c>
      <c r="AB40" s="16">
        <v>4.2030000000000003</v>
      </c>
      <c r="AC40" s="16">
        <v>0.20300000000000001</v>
      </c>
      <c r="AD40" s="16">
        <v>4.05</v>
      </c>
      <c r="AE40" s="16">
        <v>0.19600000000000001</v>
      </c>
      <c r="AF40" s="16">
        <v>4.0359999999999996</v>
      </c>
      <c r="AG40" s="16">
        <v>0.19500000000000001</v>
      </c>
    </row>
    <row r="41" spans="1:33" x14ac:dyDescent="0.25">
      <c r="A41" s="19" t="s">
        <v>78</v>
      </c>
      <c r="B41" s="19" t="s">
        <v>62</v>
      </c>
      <c r="C41" s="26" t="s">
        <v>27</v>
      </c>
      <c r="D41" s="26" t="s">
        <v>67</v>
      </c>
      <c r="E41" s="26">
        <v>58.534019999999998</v>
      </c>
      <c r="F41" s="26">
        <v>13.75966</v>
      </c>
      <c r="G41" s="26">
        <v>95</v>
      </c>
      <c r="H41" s="26" t="s">
        <v>29</v>
      </c>
      <c r="I41" s="26">
        <v>2</v>
      </c>
      <c r="J41" s="20">
        <v>2.65</v>
      </c>
      <c r="K41" s="26">
        <v>1</v>
      </c>
      <c r="L41" s="20">
        <v>0</v>
      </c>
      <c r="M41" s="27">
        <v>57339.253528833622</v>
      </c>
      <c r="N41" s="27">
        <v>3679.0598460880142</v>
      </c>
      <c r="O41" s="20" t="s">
        <v>65</v>
      </c>
      <c r="P41" s="20">
        <v>2003</v>
      </c>
      <c r="Q41" s="20">
        <v>11673</v>
      </c>
      <c r="R41" s="20">
        <v>100</v>
      </c>
      <c r="S41" s="20"/>
      <c r="T41" s="22">
        <v>4.1970000000000001</v>
      </c>
      <c r="U41" s="22">
        <v>0.27200000000000002</v>
      </c>
      <c r="V41" s="22">
        <v>4.3049999999999997</v>
      </c>
      <c r="W41" s="22">
        <v>0.27900000000000003</v>
      </c>
      <c r="X41" s="22">
        <v>4.3129999999999997</v>
      </c>
      <c r="Y41" s="22">
        <v>0.28000000000000003</v>
      </c>
      <c r="Z41" s="22">
        <v>4.6020000000000003</v>
      </c>
      <c r="AA41" s="22">
        <v>0.29899999999999999</v>
      </c>
      <c r="AB41" s="22">
        <v>4.1989999999999998</v>
      </c>
      <c r="AC41" s="22">
        <v>0.27300000000000002</v>
      </c>
      <c r="AD41" s="22">
        <v>4.0289999999999999</v>
      </c>
      <c r="AE41" s="22">
        <v>0.26200000000000001</v>
      </c>
      <c r="AF41" s="22">
        <v>4.016</v>
      </c>
      <c r="AG41" s="22">
        <v>0.26100000000000001</v>
      </c>
    </row>
    <row r="42" spans="1:33" x14ac:dyDescent="0.25">
      <c r="A42" s="19" t="s">
        <v>78</v>
      </c>
      <c r="B42" s="19" t="s">
        <v>62</v>
      </c>
      <c r="C42" s="26" t="s">
        <v>27</v>
      </c>
      <c r="D42" s="26" t="s">
        <v>68</v>
      </c>
      <c r="E42" s="26">
        <v>58.534019999999998</v>
      </c>
      <c r="F42" s="26">
        <v>13.75966</v>
      </c>
      <c r="G42" s="26">
        <v>95</v>
      </c>
      <c r="H42" s="26" t="s">
        <v>29</v>
      </c>
      <c r="I42" s="26">
        <v>2</v>
      </c>
      <c r="J42" s="20">
        <v>2.65</v>
      </c>
      <c r="K42" s="26">
        <v>1</v>
      </c>
      <c r="L42" s="20">
        <v>0</v>
      </c>
      <c r="M42" s="27">
        <v>50447.707701259591</v>
      </c>
      <c r="N42" s="27">
        <v>3961.3391597042582</v>
      </c>
      <c r="O42" s="20" t="s">
        <v>65</v>
      </c>
      <c r="P42" s="20">
        <v>2003</v>
      </c>
      <c r="Q42" s="20">
        <v>11673</v>
      </c>
      <c r="R42" s="20">
        <v>100</v>
      </c>
      <c r="S42" s="20"/>
      <c r="T42" s="22">
        <v>3.6709999999999998</v>
      </c>
      <c r="U42" s="22">
        <v>0.29099999999999998</v>
      </c>
      <c r="V42" s="22">
        <v>3.7650000000000001</v>
      </c>
      <c r="W42" s="22">
        <v>0.29799999999999999</v>
      </c>
      <c r="X42" s="22">
        <v>3.7730000000000001</v>
      </c>
      <c r="Y42" s="22">
        <v>0.29899999999999999</v>
      </c>
      <c r="Z42" s="22">
        <v>4.0259999999999998</v>
      </c>
      <c r="AA42" s="22">
        <v>0.31900000000000001</v>
      </c>
      <c r="AB42" s="22">
        <v>3.673</v>
      </c>
      <c r="AC42" s="22">
        <v>0.29099999999999998</v>
      </c>
      <c r="AD42" s="22">
        <v>3.53</v>
      </c>
      <c r="AE42" s="22">
        <v>0.28000000000000003</v>
      </c>
      <c r="AF42" s="22">
        <v>3.5190000000000001</v>
      </c>
      <c r="AG42" s="22">
        <v>0.27900000000000003</v>
      </c>
    </row>
    <row r="43" spans="1:33" x14ac:dyDescent="0.25">
      <c r="A43" s="19" t="s">
        <v>78</v>
      </c>
      <c r="B43" s="19" t="s">
        <v>62</v>
      </c>
      <c r="C43" s="26" t="s">
        <v>27</v>
      </c>
      <c r="D43" s="26" t="s">
        <v>69</v>
      </c>
      <c r="E43" s="26">
        <v>58.533200000000001</v>
      </c>
      <c r="F43" s="26">
        <v>13.76458</v>
      </c>
      <c r="G43" s="26">
        <v>100</v>
      </c>
      <c r="H43" s="26" t="s">
        <v>29</v>
      </c>
      <c r="I43" s="26">
        <v>2</v>
      </c>
      <c r="J43" s="20">
        <v>2.65</v>
      </c>
      <c r="K43" s="26">
        <v>1</v>
      </c>
      <c r="L43" s="20">
        <v>0</v>
      </c>
      <c r="M43" s="27">
        <v>53961.560091922474</v>
      </c>
      <c r="N43" s="27">
        <v>5086.4261751325002</v>
      </c>
      <c r="O43" s="20" t="s">
        <v>65</v>
      </c>
      <c r="P43" s="20">
        <v>2003</v>
      </c>
      <c r="Q43" s="20">
        <v>11673</v>
      </c>
      <c r="R43" s="20">
        <v>100</v>
      </c>
      <c r="S43" s="20"/>
      <c r="T43" s="22">
        <v>3.85</v>
      </c>
      <c r="U43" s="22">
        <v>0.36499999999999999</v>
      </c>
      <c r="V43" s="22">
        <v>3.9510000000000001</v>
      </c>
      <c r="W43" s="22">
        <v>0.375</v>
      </c>
      <c r="X43" s="22">
        <v>3.9590000000000001</v>
      </c>
      <c r="Y43" s="22">
        <v>0.376</v>
      </c>
      <c r="Z43" s="22">
        <v>4.2249999999999996</v>
      </c>
      <c r="AA43" s="22">
        <v>0.40100000000000002</v>
      </c>
      <c r="AB43" s="22">
        <v>3.8519999999999999</v>
      </c>
      <c r="AC43" s="22">
        <v>0.36599999999999999</v>
      </c>
      <c r="AD43" s="22">
        <v>3.706</v>
      </c>
      <c r="AE43" s="22">
        <v>0.35199999999999998</v>
      </c>
      <c r="AF43" s="22">
        <v>3.694</v>
      </c>
      <c r="AG43" s="22">
        <v>0.35099999999999998</v>
      </c>
    </row>
    <row r="44" spans="1:33" x14ac:dyDescent="0.25">
      <c r="A44" s="8" t="s">
        <v>78</v>
      </c>
      <c r="B44" s="8" t="s">
        <v>62</v>
      </c>
      <c r="C44" s="24" t="s">
        <v>63</v>
      </c>
      <c r="D44" s="24" t="s">
        <v>70</v>
      </c>
      <c r="E44" s="24">
        <v>58.500320000000002</v>
      </c>
      <c r="F44" s="24">
        <v>13.638299999999999</v>
      </c>
      <c r="G44" s="24">
        <v>106</v>
      </c>
      <c r="H44" s="24" t="s">
        <v>29</v>
      </c>
      <c r="I44" s="24">
        <v>5</v>
      </c>
      <c r="J44" s="15">
        <v>2.65</v>
      </c>
      <c r="K44" s="24">
        <v>0.99539999999999995</v>
      </c>
      <c r="L44" s="15">
        <v>0</v>
      </c>
      <c r="M44" s="25">
        <v>57758.441398267481</v>
      </c>
      <c r="N44" s="25">
        <v>2240.3077167846905</v>
      </c>
      <c r="O44" s="15" t="s">
        <v>65</v>
      </c>
      <c r="P44" s="15">
        <v>2003</v>
      </c>
      <c r="Q44" s="15">
        <v>11673</v>
      </c>
      <c r="R44" s="15">
        <v>100</v>
      </c>
      <c r="T44" s="16">
        <v>4.1509999999999998</v>
      </c>
      <c r="U44" s="16">
        <v>0.16500000000000001</v>
      </c>
      <c r="V44" s="16">
        <v>4.2619999999999996</v>
      </c>
      <c r="W44" s="16">
        <v>0.17</v>
      </c>
      <c r="X44" s="16">
        <v>4.2709999999999999</v>
      </c>
      <c r="Y44" s="16">
        <v>0.17</v>
      </c>
      <c r="Z44" s="16">
        <v>4.5579999999999998</v>
      </c>
      <c r="AA44" s="16">
        <v>0.182</v>
      </c>
      <c r="AB44" s="16">
        <v>4.1520000000000001</v>
      </c>
      <c r="AC44" s="16">
        <v>0.16500000000000001</v>
      </c>
      <c r="AD44" s="16">
        <v>3.9950000000000001</v>
      </c>
      <c r="AE44" s="16">
        <v>0.159</v>
      </c>
      <c r="AF44" s="16">
        <v>3.9820000000000002</v>
      </c>
      <c r="AG44" s="16">
        <v>0.159</v>
      </c>
    </row>
    <row r="45" spans="1:33" x14ac:dyDescent="0.25">
      <c r="A45" s="8" t="s">
        <v>78</v>
      </c>
      <c r="B45" s="8" t="s">
        <v>62</v>
      </c>
      <c r="C45" s="24" t="s">
        <v>63</v>
      </c>
      <c r="D45" s="24" t="s">
        <v>71</v>
      </c>
      <c r="E45" s="24">
        <v>58.500320000000002</v>
      </c>
      <c r="F45" s="24">
        <v>13.638299999999999</v>
      </c>
      <c r="G45" s="24">
        <v>105</v>
      </c>
      <c r="H45" s="24" t="s">
        <v>29</v>
      </c>
      <c r="I45" s="24">
        <v>5</v>
      </c>
      <c r="J45" s="15">
        <v>2.65</v>
      </c>
      <c r="K45" s="24">
        <v>0.99539999999999995</v>
      </c>
      <c r="L45" s="15">
        <v>0</v>
      </c>
      <c r="M45" s="25">
        <v>60859.593925573921</v>
      </c>
      <c r="N45" s="25">
        <v>2596.0015892139381</v>
      </c>
      <c r="O45" s="15" t="s">
        <v>65</v>
      </c>
      <c r="P45" s="15">
        <v>2003</v>
      </c>
      <c r="Q45" s="15">
        <v>11673</v>
      </c>
      <c r="R45" s="15">
        <v>100</v>
      </c>
      <c r="T45" s="16">
        <v>4.4009999999999998</v>
      </c>
      <c r="U45" s="16">
        <v>0.192</v>
      </c>
      <c r="V45" s="16">
        <v>4.5190000000000001</v>
      </c>
      <c r="W45" s="16">
        <v>0.19700000000000001</v>
      </c>
      <c r="X45" s="16">
        <v>4.5279999999999996</v>
      </c>
      <c r="Y45" s="16">
        <v>0.19800000000000001</v>
      </c>
      <c r="Z45" s="16">
        <v>4.8319999999999999</v>
      </c>
      <c r="AA45" s="16">
        <v>0.21099999999999999</v>
      </c>
      <c r="AB45" s="16">
        <v>4.4029999999999996</v>
      </c>
      <c r="AC45" s="16">
        <v>0.192</v>
      </c>
      <c r="AD45" s="16">
        <v>4.234</v>
      </c>
      <c r="AE45" s="16">
        <v>0.185</v>
      </c>
      <c r="AF45" s="16">
        <v>4.22</v>
      </c>
      <c r="AG45" s="16">
        <v>0.184</v>
      </c>
    </row>
    <row r="46" spans="1:33" x14ac:dyDescent="0.25">
      <c r="A46" s="8" t="s">
        <v>78</v>
      </c>
      <c r="B46" s="8" t="s">
        <v>62</v>
      </c>
      <c r="C46" s="24" t="s">
        <v>63</v>
      </c>
      <c r="D46" s="24" t="s">
        <v>72</v>
      </c>
      <c r="E46" s="24">
        <v>58.496639999999999</v>
      </c>
      <c r="F46" s="24">
        <v>13.638</v>
      </c>
      <c r="G46" s="24">
        <v>120</v>
      </c>
      <c r="H46" s="24" t="s">
        <v>29</v>
      </c>
      <c r="I46" s="24">
        <v>5</v>
      </c>
      <c r="J46" s="15">
        <v>2.65</v>
      </c>
      <c r="K46" s="24">
        <v>1</v>
      </c>
      <c r="L46" s="15">
        <v>0</v>
      </c>
      <c r="M46" s="25">
        <v>59133.466924933833</v>
      </c>
      <c r="N46" s="25">
        <v>4349.7928587625747</v>
      </c>
      <c r="O46" s="15" t="s">
        <v>65</v>
      </c>
      <c r="P46" s="15">
        <v>2003</v>
      </c>
      <c r="Q46" s="15">
        <v>11673</v>
      </c>
      <c r="R46" s="15">
        <v>100</v>
      </c>
      <c r="T46" s="16">
        <v>4.0229999999999997</v>
      </c>
      <c r="U46" s="16">
        <v>0.29899999999999999</v>
      </c>
      <c r="V46" s="16">
        <v>4.1379999999999999</v>
      </c>
      <c r="W46" s="16">
        <v>0.307</v>
      </c>
      <c r="X46" s="16">
        <v>4.1459999999999999</v>
      </c>
      <c r="Y46" s="16">
        <v>0.308</v>
      </c>
      <c r="Z46" s="16">
        <v>4.4219999999999997</v>
      </c>
      <c r="AA46" s="16">
        <v>0.32800000000000001</v>
      </c>
      <c r="AB46" s="16">
        <v>4.0250000000000004</v>
      </c>
      <c r="AC46" s="16">
        <v>0.29899999999999999</v>
      </c>
      <c r="AD46" s="16">
        <v>3.8809999999999998</v>
      </c>
      <c r="AE46" s="16">
        <v>0.28799999999999998</v>
      </c>
      <c r="AF46" s="16">
        <v>3.867</v>
      </c>
      <c r="AG46" s="16">
        <v>0.28699999999999998</v>
      </c>
    </row>
    <row r="47" spans="1:33" x14ac:dyDescent="0.25">
      <c r="A47" s="19" t="s">
        <v>78</v>
      </c>
      <c r="B47" s="19" t="s">
        <v>62</v>
      </c>
      <c r="C47" s="26" t="s">
        <v>73</v>
      </c>
      <c r="D47" s="26" t="s">
        <v>74</v>
      </c>
      <c r="E47" s="26">
        <v>58.505139999999997</v>
      </c>
      <c r="F47" s="26">
        <v>13.596629999999999</v>
      </c>
      <c r="G47" s="26">
        <v>110</v>
      </c>
      <c r="H47" s="26" t="s">
        <v>29</v>
      </c>
      <c r="I47" s="26">
        <v>5</v>
      </c>
      <c r="J47" s="20">
        <v>2.65</v>
      </c>
      <c r="K47" s="26">
        <v>1</v>
      </c>
      <c r="L47" s="20">
        <v>0</v>
      </c>
      <c r="M47" s="27">
        <v>56552.624449476214</v>
      </c>
      <c r="N47" s="27">
        <v>2406.5599572050928</v>
      </c>
      <c r="O47" s="20" t="s">
        <v>65</v>
      </c>
      <c r="P47" s="20">
        <v>2003</v>
      </c>
      <c r="Q47" s="20">
        <v>11673</v>
      </c>
      <c r="R47" s="20">
        <v>100</v>
      </c>
      <c r="S47" s="20"/>
      <c r="T47" s="22">
        <v>3.9790000000000001</v>
      </c>
      <c r="U47" s="22">
        <v>0.17299999999999999</v>
      </c>
      <c r="V47" s="22">
        <v>4.0880000000000001</v>
      </c>
      <c r="W47" s="22">
        <v>0.17799999999999999</v>
      </c>
      <c r="X47" s="22">
        <v>4.0960000000000001</v>
      </c>
      <c r="Y47" s="22">
        <v>0.17799999999999999</v>
      </c>
      <c r="Z47" s="22">
        <v>4.3710000000000004</v>
      </c>
      <c r="AA47" s="22">
        <v>0.19</v>
      </c>
      <c r="AB47" s="22">
        <v>3.9809999999999999</v>
      </c>
      <c r="AC47" s="22">
        <v>0.17299999999999999</v>
      </c>
      <c r="AD47" s="22">
        <v>3.8319999999999999</v>
      </c>
      <c r="AE47" s="22">
        <v>0.16700000000000001</v>
      </c>
      <c r="AF47" s="22">
        <v>3.8180000000000001</v>
      </c>
      <c r="AG47" s="22">
        <v>0.16600000000000001</v>
      </c>
    </row>
    <row r="48" spans="1:33" x14ac:dyDescent="0.25">
      <c r="A48" s="19" t="s">
        <v>78</v>
      </c>
      <c r="B48" s="19" t="s">
        <v>62</v>
      </c>
      <c r="C48" s="26" t="s">
        <v>75</v>
      </c>
      <c r="D48" s="26" t="s">
        <v>76</v>
      </c>
      <c r="E48" s="26">
        <v>58.516370000000002</v>
      </c>
      <c r="F48" s="26">
        <v>13.61215</v>
      </c>
      <c r="G48" s="26">
        <v>105</v>
      </c>
      <c r="H48" s="26" t="s">
        <v>29</v>
      </c>
      <c r="I48" s="26">
        <v>10</v>
      </c>
      <c r="J48" s="20">
        <v>2.65</v>
      </c>
      <c r="K48" s="26">
        <v>1</v>
      </c>
      <c r="L48" s="20">
        <v>0</v>
      </c>
      <c r="M48" s="27">
        <v>43494.852304642111</v>
      </c>
      <c r="N48" s="27">
        <v>3123.7439732400881</v>
      </c>
      <c r="O48" s="26" t="s">
        <v>77</v>
      </c>
      <c r="P48" s="26">
        <v>2003</v>
      </c>
      <c r="Q48" s="20">
        <v>11673</v>
      </c>
      <c r="R48" s="20">
        <v>100</v>
      </c>
      <c r="S48" s="20"/>
      <c r="T48" s="22">
        <v>3.31</v>
      </c>
      <c r="U48" s="22">
        <v>0.24</v>
      </c>
      <c r="V48" s="22">
        <v>3.399</v>
      </c>
      <c r="W48" s="22">
        <v>0.247</v>
      </c>
      <c r="X48" s="22">
        <v>3.4049999999999998</v>
      </c>
      <c r="Y48" s="22">
        <v>0.247</v>
      </c>
      <c r="Z48" s="22">
        <v>3.6339999999999999</v>
      </c>
      <c r="AA48" s="22">
        <v>0.26400000000000001</v>
      </c>
      <c r="AB48" s="22">
        <v>3.3119999999999998</v>
      </c>
      <c r="AC48" s="22">
        <v>0.24</v>
      </c>
      <c r="AD48" s="22">
        <v>3.1960000000000002</v>
      </c>
      <c r="AE48" s="22">
        <v>0.23200000000000001</v>
      </c>
      <c r="AF48" s="22">
        <v>3.1850000000000001</v>
      </c>
      <c r="AG48" s="22">
        <v>0.23100000000000001</v>
      </c>
    </row>
    <row r="49" spans="1:33" ht="17.25" x14ac:dyDescent="0.25">
      <c r="A49" s="8" t="s">
        <v>104</v>
      </c>
      <c r="R49" s="17"/>
      <c r="S49" s="13" t="s">
        <v>103</v>
      </c>
      <c r="T49" s="16">
        <v>4.0430000000000001</v>
      </c>
      <c r="U49" s="16">
        <v>0.22800000000000001</v>
      </c>
      <c r="V49" s="16">
        <v>4.1520000000000001</v>
      </c>
      <c r="W49" s="16">
        <v>0.23499999999999999</v>
      </c>
      <c r="X49" s="16">
        <v>4.1609999999999996</v>
      </c>
      <c r="Y49" s="16">
        <v>0.23499999999999999</v>
      </c>
      <c r="Z49" s="16">
        <v>4.4370000000000003</v>
      </c>
      <c r="AA49" s="16">
        <v>0.252</v>
      </c>
      <c r="AB49" s="16">
        <v>4.0439999999999996</v>
      </c>
      <c r="AC49" s="16">
        <v>0.22900000000000001</v>
      </c>
      <c r="AD49" s="16">
        <v>3.8919999999999999</v>
      </c>
      <c r="AE49" s="16">
        <v>0.214</v>
      </c>
      <c r="AF49" s="16">
        <v>3.879</v>
      </c>
      <c r="AG49" s="16">
        <v>0.21299999999999999</v>
      </c>
    </row>
    <row r="50" spans="1:33" ht="18" x14ac:dyDescent="0.25">
      <c r="A50" s="8" t="s">
        <v>91</v>
      </c>
      <c r="S50" s="13" t="s">
        <v>61</v>
      </c>
      <c r="T50" s="16">
        <v>1.51</v>
      </c>
      <c r="U50" s="16"/>
      <c r="V50" s="16">
        <v>1.5169999999999999</v>
      </c>
      <c r="W50" s="16"/>
      <c r="X50" s="16">
        <v>1.5089999999999999</v>
      </c>
      <c r="Y50" s="16"/>
      <c r="Z50" s="16">
        <v>1.5429999999999999</v>
      </c>
      <c r="AA50" s="16"/>
      <c r="AB50" s="16">
        <v>1.51</v>
      </c>
      <c r="AC50" s="16"/>
      <c r="AD50" s="16">
        <v>1.5609999999999999</v>
      </c>
      <c r="AE50" s="16"/>
      <c r="AF50" s="16">
        <v>1.5589999999999999</v>
      </c>
      <c r="AG50" s="16"/>
    </row>
    <row r="51" spans="1:33" x14ac:dyDescent="0.25">
      <c r="E51" s="28"/>
      <c r="F51" s="28"/>
      <c r="G51" s="28"/>
      <c r="H51" s="28"/>
      <c r="I51" s="28"/>
      <c r="J51" s="28"/>
      <c r="K51" s="28"/>
      <c r="L51" s="28"/>
      <c r="M51" s="28"/>
      <c r="N51" s="28"/>
      <c r="O51" s="28"/>
      <c r="P51" s="28"/>
      <c r="Q51" s="28"/>
      <c r="R51" s="38"/>
      <c r="S51" s="13" t="s">
        <v>105</v>
      </c>
      <c r="T51" s="16">
        <v>4.1079999999999997</v>
      </c>
      <c r="U51" s="16">
        <v>0.22500000000000001</v>
      </c>
      <c r="V51" s="16">
        <v>4.2190000000000003</v>
      </c>
      <c r="W51" s="16">
        <v>0.23100000000000001</v>
      </c>
      <c r="X51" s="16">
        <v>4.2279999999999998</v>
      </c>
      <c r="Y51" s="16">
        <v>0.23200000000000001</v>
      </c>
      <c r="Z51" s="16">
        <v>4.51</v>
      </c>
      <c r="AA51" s="16">
        <v>0.247</v>
      </c>
      <c r="AB51" s="16">
        <v>4.109</v>
      </c>
      <c r="AC51" s="16">
        <v>0.22500000000000001</v>
      </c>
      <c r="AD51" s="16">
        <v>3.9540000000000002</v>
      </c>
      <c r="AE51" s="16">
        <v>0.21099999999999999</v>
      </c>
      <c r="AF51" s="16">
        <v>3.94</v>
      </c>
      <c r="AG51" s="16">
        <v>0.21099999999999999</v>
      </c>
    </row>
    <row r="52" spans="1:33" ht="18" x14ac:dyDescent="0.25">
      <c r="E52" s="28"/>
      <c r="F52" s="28"/>
      <c r="G52" s="28"/>
      <c r="H52" s="28"/>
      <c r="I52" s="28"/>
      <c r="J52" s="28"/>
      <c r="K52" s="28"/>
      <c r="L52" s="28"/>
      <c r="M52" s="28"/>
      <c r="N52" s="28"/>
      <c r="O52" s="39"/>
      <c r="P52" s="28"/>
      <c r="Q52" s="28"/>
      <c r="R52" s="28"/>
      <c r="S52" s="13" t="s">
        <v>61</v>
      </c>
      <c r="T52" s="16">
        <v>0.65500000000000003</v>
      </c>
      <c r="U52" s="16"/>
      <c r="V52" s="16">
        <v>0.65800000000000003</v>
      </c>
      <c r="W52" s="16"/>
      <c r="X52" s="16">
        <v>0.65600000000000003</v>
      </c>
      <c r="Y52" s="16"/>
      <c r="Z52" s="16">
        <v>0.66100000000000003</v>
      </c>
      <c r="AA52" s="16"/>
      <c r="AB52" s="16">
        <v>0.65400000000000003</v>
      </c>
      <c r="AC52" s="16"/>
      <c r="AD52" s="16">
        <v>0.68300000000000005</v>
      </c>
      <c r="AE52" s="16"/>
      <c r="AF52" s="16">
        <v>0.68300000000000005</v>
      </c>
      <c r="AG52" s="16"/>
    </row>
    <row r="53" spans="1:33" x14ac:dyDescent="0.25">
      <c r="E53" s="28"/>
      <c r="F53" s="28"/>
      <c r="G53" s="28"/>
      <c r="H53" s="28"/>
      <c r="I53" s="28"/>
      <c r="J53" s="28"/>
      <c r="K53" s="28"/>
      <c r="L53" s="28"/>
      <c r="M53" s="28"/>
      <c r="N53" s="28"/>
      <c r="O53" s="28"/>
      <c r="P53" s="28"/>
      <c r="Q53" s="28"/>
      <c r="R53" s="38"/>
      <c r="S53" s="13" t="s">
        <v>96</v>
      </c>
      <c r="T53" s="16">
        <v>4.1890000000000001</v>
      </c>
      <c r="U53" s="16">
        <v>0.19700000000000001</v>
      </c>
      <c r="V53" s="16">
        <v>4.3040000000000003</v>
      </c>
      <c r="W53" s="16">
        <v>0.20300000000000001</v>
      </c>
      <c r="X53" s="16">
        <v>4.3129999999999997</v>
      </c>
      <c r="Y53" s="16">
        <v>0.20399999999999999</v>
      </c>
      <c r="Z53" s="16">
        <v>4.601</v>
      </c>
      <c r="AA53" s="16">
        <v>0.217</v>
      </c>
      <c r="AB53" s="16">
        <v>4.1909999999999998</v>
      </c>
      <c r="AC53" s="16">
        <v>0.19700000000000001</v>
      </c>
      <c r="AD53" s="16">
        <v>4.0359999999999996</v>
      </c>
      <c r="AE53" s="16">
        <v>0.184</v>
      </c>
      <c r="AF53" s="16">
        <v>4.0220000000000002</v>
      </c>
      <c r="AG53" s="16">
        <v>0.184</v>
      </c>
    </row>
    <row r="54" spans="1:33" ht="18" x14ac:dyDescent="0.25">
      <c r="E54" s="28"/>
      <c r="F54" s="28"/>
      <c r="G54" s="28"/>
      <c r="H54" s="28"/>
      <c r="I54" s="28"/>
      <c r="J54" s="28"/>
      <c r="K54" s="28"/>
      <c r="L54" s="28"/>
      <c r="M54" s="28"/>
      <c r="N54" s="28"/>
      <c r="O54" s="28"/>
      <c r="P54" s="28"/>
      <c r="Q54" s="28"/>
      <c r="R54" s="28"/>
      <c r="S54" s="13" t="s">
        <v>61</v>
      </c>
      <c r="T54" s="16">
        <v>0.45100000000000001</v>
      </c>
      <c r="U54" s="16"/>
      <c r="V54" s="16">
        <v>0.439</v>
      </c>
      <c r="W54" s="16"/>
      <c r="X54" s="16">
        <v>0.438</v>
      </c>
      <c r="Y54" s="16"/>
      <c r="Z54" s="16">
        <v>0.435</v>
      </c>
      <c r="AA54" s="16"/>
      <c r="AB54" s="16">
        <v>0.45</v>
      </c>
      <c r="AC54" s="16"/>
      <c r="AD54" s="16">
        <v>0.44400000000000001</v>
      </c>
      <c r="AE54" s="16"/>
      <c r="AF54" s="16">
        <v>0.44600000000000001</v>
      </c>
      <c r="AG54" s="16"/>
    </row>
    <row r="55" spans="1:33" x14ac:dyDescent="0.25">
      <c r="E55" s="28"/>
      <c r="F55" s="28"/>
      <c r="G55" s="28"/>
      <c r="H55" s="28"/>
      <c r="I55" s="28"/>
      <c r="J55" s="28"/>
      <c r="K55" s="28"/>
      <c r="L55" s="28"/>
      <c r="M55" s="28"/>
      <c r="N55" s="28"/>
      <c r="O55" s="12"/>
      <c r="P55" s="12"/>
      <c r="Q55" s="39"/>
      <c r="R55" s="40"/>
      <c r="S55" s="13" t="s">
        <v>97</v>
      </c>
      <c r="T55" s="16">
        <v>3.9319999999999999</v>
      </c>
      <c r="U55" s="16">
        <v>0.27700000000000002</v>
      </c>
      <c r="V55" s="16">
        <v>4.0330000000000004</v>
      </c>
      <c r="W55" s="16">
        <v>0.28399999999999997</v>
      </c>
      <c r="X55" s="16">
        <v>4.0410000000000004</v>
      </c>
      <c r="Y55" s="16">
        <v>0.28499999999999998</v>
      </c>
      <c r="Z55" s="16">
        <v>4.3099999999999996</v>
      </c>
      <c r="AA55" s="16">
        <v>0.30299999999999999</v>
      </c>
      <c r="AB55" s="16">
        <v>3.9329999999999998</v>
      </c>
      <c r="AC55" s="16">
        <v>0.27700000000000002</v>
      </c>
      <c r="AD55" s="16">
        <v>3.78</v>
      </c>
      <c r="AE55" s="16">
        <v>0.26</v>
      </c>
      <c r="AF55" s="16">
        <v>3.7679999999999998</v>
      </c>
      <c r="AG55" s="16">
        <v>0.25900000000000001</v>
      </c>
    </row>
    <row r="56" spans="1:33" ht="18" x14ac:dyDescent="0.25">
      <c r="E56" s="28"/>
      <c r="F56" s="28"/>
      <c r="G56" s="28"/>
      <c r="H56" s="28"/>
      <c r="I56" s="28"/>
      <c r="J56" s="28"/>
      <c r="K56" s="28"/>
      <c r="L56" s="28"/>
      <c r="M56" s="28"/>
      <c r="N56" s="28"/>
      <c r="O56" s="28"/>
      <c r="P56" s="28"/>
      <c r="Q56" s="28"/>
      <c r="R56" s="28"/>
      <c r="S56" s="13" t="s">
        <v>61</v>
      </c>
      <c r="T56" s="16">
        <v>0.72199999999999998</v>
      </c>
      <c r="U56" s="16"/>
      <c r="V56" s="16">
        <v>0.72099999999999997</v>
      </c>
      <c r="W56" s="16"/>
      <c r="X56" s="16">
        <v>0.71699999999999997</v>
      </c>
      <c r="Y56" s="16"/>
      <c r="Z56" s="16">
        <v>0.73599999999999999</v>
      </c>
      <c r="AA56" s="16"/>
      <c r="AB56" s="16">
        <v>0.72199999999999998</v>
      </c>
      <c r="AC56" s="16"/>
      <c r="AD56" s="16">
        <v>0.74</v>
      </c>
      <c r="AE56" s="16"/>
      <c r="AF56" s="16">
        <v>0.74099999999999999</v>
      </c>
      <c r="AG56" s="16"/>
    </row>
    <row r="57" spans="1:33" x14ac:dyDescent="0.25">
      <c r="E57" s="28"/>
      <c r="F57" s="28"/>
      <c r="G57" s="28"/>
      <c r="H57" s="28"/>
      <c r="I57" s="28"/>
      <c r="J57" s="28"/>
      <c r="K57" s="28"/>
      <c r="L57" s="28"/>
      <c r="M57" s="28"/>
      <c r="N57" s="28"/>
      <c r="O57" s="12"/>
      <c r="P57" s="12"/>
      <c r="Q57" s="28"/>
      <c r="R57" s="40"/>
      <c r="S57" s="10" t="s">
        <v>108</v>
      </c>
      <c r="T57" s="16">
        <v>3.8260000000000001</v>
      </c>
      <c r="U57" s="16">
        <v>0.24</v>
      </c>
      <c r="V57" s="16">
        <v>3.9279999999999999</v>
      </c>
      <c r="W57" s="16">
        <v>0.246</v>
      </c>
      <c r="X57" s="16">
        <v>3.9359999999999999</v>
      </c>
      <c r="Y57" s="16">
        <v>0.247</v>
      </c>
      <c r="Z57" s="16">
        <v>4.1970000000000001</v>
      </c>
      <c r="AA57" s="16">
        <v>0.26400000000000001</v>
      </c>
      <c r="AB57" s="16">
        <v>3.8279999999999998</v>
      </c>
      <c r="AC57" s="16">
        <v>0.24</v>
      </c>
      <c r="AD57" s="16">
        <v>3.6819999999999999</v>
      </c>
      <c r="AE57" s="16">
        <v>0.22900000000000001</v>
      </c>
      <c r="AF57" s="16">
        <v>3.67</v>
      </c>
      <c r="AG57" s="16">
        <v>0.22800000000000001</v>
      </c>
    </row>
    <row r="58" spans="1:33" ht="18" x14ac:dyDescent="0.25">
      <c r="E58" s="28"/>
      <c r="F58" s="28"/>
      <c r="G58" s="28"/>
      <c r="H58" s="28"/>
      <c r="I58" s="28"/>
      <c r="J58" s="28"/>
      <c r="K58" s="28"/>
      <c r="L58" s="28"/>
      <c r="M58" s="28"/>
      <c r="N58" s="28"/>
      <c r="O58" s="28"/>
      <c r="P58" s="28"/>
      <c r="Q58" s="41"/>
      <c r="R58" s="40"/>
      <c r="S58" s="13" t="s">
        <v>61</v>
      </c>
      <c r="T58" s="16">
        <v>1.5669999999999999</v>
      </c>
      <c r="U58" s="16"/>
      <c r="V58" s="16">
        <v>1.5649999999999999</v>
      </c>
      <c r="W58" s="16"/>
      <c r="X58" s="16">
        <v>1.5580000000000001</v>
      </c>
      <c r="Y58" s="16"/>
      <c r="Z58" s="16">
        <v>1.5920000000000001</v>
      </c>
      <c r="AA58" s="16"/>
      <c r="AB58" s="16">
        <v>1.5669999999999999</v>
      </c>
      <c r="AC58" s="16"/>
      <c r="AD58" s="16">
        <v>1.6319999999999999</v>
      </c>
      <c r="AE58" s="16"/>
      <c r="AF58" s="16">
        <v>1.633</v>
      </c>
      <c r="AG58" s="16"/>
    </row>
    <row r="59" spans="1:33" x14ac:dyDescent="0.25">
      <c r="E59" s="28"/>
      <c r="F59" s="28"/>
      <c r="G59" s="28"/>
      <c r="H59" s="28"/>
      <c r="I59" s="28"/>
      <c r="J59" s="28"/>
      <c r="K59" s="28"/>
      <c r="L59" s="28"/>
      <c r="M59" s="28"/>
      <c r="N59" s="28"/>
      <c r="O59" s="28"/>
      <c r="P59" s="28"/>
      <c r="Q59" s="41"/>
      <c r="R59" s="40"/>
      <c r="S59" s="5"/>
      <c r="AD59" s="35"/>
    </row>
    <row r="60" spans="1:33" x14ac:dyDescent="0.25">
      <c r="E60" s="28"/>
      <c r="F60" s="28"/>
      <c r="G60" s="28"/>
      <c r="H60" s="28"/>
      <c r="I60" s="28"/>
      <c r="J60" s="28"/>
      <c r="K60" s="28"/>
      <c r="L60" s="28"/>
      <c r="M60" s="28"/>
      <c r="N60" s="28"/>
      <c r="O60" s="28"/>
      <c r="P60" s="28"/>
      <c r="Q60" s="28"/>
      <c r="R60" s="28"/>
      <c r="S60" s="5"/>
      <c r="T60" s="12"/>
      <c r="U60" s="12"/>
      <c r="V60" s="12"/>
      <c r="W60" s="12"/>
      <c r="X60" s="12"/>
      <c r="Y60" s="12"/>
      <c r="Z60" s="12"/>
      <c r="AA60" s="12"/>
      <c r="AB60" s="12"/>
      <c r="AC60" s="12"/>
      <c r="AF60" s="28"/>
      <c r="AG60" s="28"/>
    </row>
    <row r="61" spans="1:33" x14ac:dyDescent="0.25">
      <c r="E61" s="28"/>
      <c r="F61" s="28"/>
      <c r="G61" s="28"/>
      <c r="H61" s="28"/>
      <c r="I61" s="28"/>
      <c r="J61" s="28"/>
      <c r="K61" s="28"/>
      <c r="L61" s="28"/>
      <c r="M61" s="28"/>
      <c r="N61" s="28"/>
      <c r="O61" s="28"/>
      <c r="P61" s="28"/>
      <c r="Q61" s="28"/>
      <c r="R61" s="28"/>
      <c r="S61" s="5" t="s">
        <v>93</v>
      </c>
      <c r="T61" s="35">
        <f>AVERAGE(T5,T11,T22,T34,T49)</f>
        <v>4.0171999999999999</v>
      </c>
      <c r="U61" s="12">
        <f>STDEV(T5,T11,T22,T34,T49)</f>
        <v>0.23714172977356826</v>
      </c>
      <c r="V61" s="35">
        <f>AVERAGE(V5,V11,V22,V34,V49)</f>
        <v>4.1278000000000006</v>
      </c>
      <c r="W61" s="12">
        <f>STDEV(V5,V11,V22,V34,V49)</f>
        <v>0.2483076720522345</v>
      </c>
      <c r="X61" s="35">
        <f>AVERAGE(X5,X11,X22,X34,X49)</f>
        <v>4.1135999999999999</v>
      </c>
      <c r="Y61" s="12">
        <f>STDEV(X5,X11,X22,X34,X49)</f>
        <v>0.26051641023167815</v>
      </c>
      <c r="Z61" s="35">
        <f>AVERAGE(Z5,Z11,Z22,Z34,Z49)</f>
        <v>4.407</v>
      </c>
      <c r="AA61" s="12">
        <f>STDEV(Z5,Z11,Z22,Z34,Z49)</f>
        <v>0.26201240428651468</v>
      </c>
      <c r="AB61" s="35">
        <f>AVERAGE(AB5,AB11,AB22,AB34,AB49)</f>
        <v>4.0174000000000003</v>
      </c>
      <c r="AC61" s="12">
        <f>STDEV(AB5,AB11,AB22,AB34,AB49)</f>
        <v>0.23716934877846263</v>
      </c>
      <c r="AD61" s="35">
        <f>AVERAGE(AD5,AD11,AD22,AD34,AD49)</f>
        <v>3.85</v>
      </c>
      <c r="AE61" s="12">
        <f>STDEV(AD5,AD11,AD22,AD34,AD49)</f>
        <v>0.23730992393913899</v>
      </c>
      <c r="AF61" s="35">
        <f>AVERAGE(AF5,AF11,AF22,AF34,AF49)</f>
        <v>3.8398000000000003</v>
      </c>
      <c r="AG61" s="12">
        <f>STDEV(AF5,AF11,AF22,AF34,AF49)</f>
        <v>0.23520671759114373</v>
      </c>
    </row>
    <row r="62" spans="1:33" x14ac:dyDescent="0.25">
      <c r="E62" s="28"/>
      <c r="F62" s="28"/>
      <c r="G62" s="28"/>
      <c r="H62" s="28"/>
      <c r="I62" s="28"/>
      <c r="J62" s="28"/>
      <c r="K62" s="28"/>
      <c r="L62" s="28"/>
      <c r="M62" s="28"/>
      <c r="N62" s="28"/>
      <c r="O62" s="28"/>
      <c r="P62" s="28"/>
      <c r="Q62" s="28"/>
      <c r="R62" s="28"/>
    </row>
    <row r="63" spans="1:33" x14ac:dyDescent="0.25">
      <c r="E63" s="28"/>
      <c r="F63" s="28"/>
      <c r="G63" s="28"/>
      <c r="H63" s="28"/>
      <c r="I63" s="28"/>
      <c r="J63" s="28"/>
      <c r="K63" s="28"/>
      <c r="L63" s="28"/>
      <c r="M63" s="28"/>
      <c r="N63" s="28"/>
      <c r="O63" s="28"/>
      <c r="P63" s="28"/>
      <c r="Q63" s="28"/>
      <c r="R63" s="28"/>
      <c r="S63" s="10" t="s">
        <v>106</v>
      </c>
      <c r="T63" s="12">
        <f>AVERAGE(T11,T24,T36,T53)</f>
        <v>4.1245000000000003</v>
      </c>
      <c r="U63" s="12">
        <f>STDEV(T11,T24,T36,T53)</f>
        <v>0.10977704678119192</v>
      </c>
      <c r="V63" s="12">
        <f>AVERAGE(V11,V24,V36,V53)</f>
        <v>4.2415000000000003</v>
      </c>
      <c r="W63" s="12">
        <f>STDEV(V11,V24,V36,V53)</f>
        <v>0.1006329965766696</v>
      </c>
      <c r="X63" s="12">
        <f>AVERAGE(X11,X24,X36,X53)</f>
        <v>4.2317499999999999</v>
      </c>
      <c r="Y63" s="12">
        <f>STDEV(X11,X24,X36,X53)</f>
        <v>0.11828320534491234</v>
      </c>
      <c r="Z63" s="12">
        <f>AVERAGE(Z11,Z24,Z36,Z53)</f>
        <v>4.5279999999999996</v>
      </c>
      <c r="AA63" s="12">
        <f>STDEV(Z11,Z24,Z36,Z53)</f>
        <v>0.11246629124616256</v>
      </c>
      <c r="AB63" s="12">
        <f>AVERAGE(AB11,AB24,AB36,AB53)</f>
        <v>4.125</v>
      </c>
      <c r="AC63" s="12">
        <f>STDEV(AB11,AB24,AB36,AB53)</f>
        <v>0.11017259187293357</v>
      </c>
      <c r="AD63" s="12">
        <f>AVERAGE(AD11,AD24,AD36,AD53)</f>
        <v>3.9592499999999999</v>
      </c>
      <c r="AE63" s="12">
        <f>STDEV(AD11,AD24,AD36,AD53)</f>
        <v>0.10491067629178646</v>
      </c>
      <c r="AF63" s="12">
        <f>AVERAGE(AF11,AF24,AF36,AF53)</f>
        <v>3.9475000000000002</v>
      </c>
      <c r="AG63" s="12">
        <f>STDEV(AF11,AF24,AF36,AF53)</f>
        <v>0.10437592314961008</v>
      </c>
    </row>
    <row r="64" spans="1:33" x14ac:dyDescent="0.25">
      <c r="T64" s="28"/>
      <c r="V64" s="28"/>
      <c r="X64" s="28"/>
      <c r="Z64" s="28"/>
      <c r="AB64" s="28"/>
      <c r="AD64" s="28"/>
      <c r="AE64" s="28"/>
      <c r="AF64" s="28"/>
    </row>
    <row r="66" spans="19:32" x14ac:dyDescent="0.25">
      <c r="S66" s="29"/>
    </row>
    <row r="67" spans="19:32" x14ac:dyDescent="0.25">
      <c r="T67" s="28"/>
      <c r="V67" s="28"/>
      <c r="X67" s="28"/>
      <c r="Z67" s="28"/>
      <c r="AB67" s="28"/>
      <c r="AD67" s="28"/>
      <c r="AE67" s="28"/>
      <c r="AF67" s="2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85" zoomScaleNormal="85" workbookViewId="0"/>
  </sheetViews>
  <sheetFormatPr defaultRowHeight="15" x14ac:dyDescent="0.25"/>
  <sheetData>
    <row r="1" spans="1:8" x14ac:dyDescent="0.25">
      <c r="A1" s="30" t="s">
        <v>81</v>
      </c>
    </row>
    <row r="2" spans="1:8" x14ac:dyDescent="0.25">
      <c r="A2" s="30" t="s">
        <v>82</v>
      </c>
    </row>
    <row r="4" spans="1:8" x14ac:dyDescent="0.25">
      <c r="A4" s="31" t="s">
        <v>83</v>
      </c>
    </row>
    <row r="5" spans="1:8" x14ac:dyDescent="0.25">
      <c r="A5" s="31" t="s">
        <v>84</v>
      </c>
    </row>
    <row r="6" spans="1:8" x14ac:dyDescent="0.25">
      <c r="A6" s="32" t="s">
        <v>113</v>
      </c>
      <c r="B6" s="33"/>
      <c r="C6" s="33"/>
      <c r="D6" s="33"/>
      <c r="E6" s="33"/>
      <c r="F6" s="33"/>
      <c r="G6" s="33"/>
      <c r="H6" s="33"/>
    </row>
    <row r="9" spans="1:8" x14ac:dyDescent="0.25">
      <c r="A9" s="30" t="s">
        <v>85</v>
      </c>
    </row>
    <row r="10" spans="1:8" x14ac:dyDescent="0.25">
      <c r="A10" s="34" t="s">
        <v>88</v>
      </c>
    </row>
    <row r="11" spans="1:8" x14ac:dyDescent="0.25">
      <c r="A11" s="34" t="s">
        <v>89</v>
      </c>
    </row>
    <row r="12" spans="1:8" x14ac:dyDescent="0.25">
      <c r="A12" s="34" t="s">
        <v>86</v>
      </c>
    </row>
    <row r="13" spans="1:8" x14ac:dyDescent="0.25">
      <c r="A13" s="34" t="s">
        <v>87</v>
      </c>
    </row>
    <row r="14" spans="1:8" x14ac:dyDescent="0.25">
      <c r="A14" s="34" t="s">
        <v>107</v>
      </c>
    </row>
    <row r="15" spans="1:8" x14ac:dyDescent="0.25">
      <c r="A15" s="34"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Scandinavian-prodrates</vt:lpstr>
      <vt:lpstr>Notes+references</vt:lpstr>
      <vt:lpstr>'Notes+references'!_ENREF_92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dc:creator>
  <cp:lastModifiedBy>Jakob</cp:lastModifiedBy>
  <dcterms:created xsi:type="dcterms:W3CDTF">2014-11-11T06:39:12Z</dcterms:created>
  <dcterms:modified xsi:type="dcterms:W3CDTF">2015-05-25T14:55:57Z</dcterms:modified>
</cp:coreProperties>
</file>