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e\Desktop\MyMetaAnalysis\"/>
    </mc:Choice>
  </mc:AlternateContent>
  <xr:revisionPtr revIDLastSave="0" documentId="13_ncr:1_{7B4D8626-2FCD-4A9E-A416-2902E16B1021}" xr6:coauthVersionLast="46" xr6:coauthVersionMax="46" xr10:uidLastSave="{00000000-0000-0000-0000-000000000000}"/>
  <bookViews>
    <workbookView xWindow="380" yWindow="380" windowWidth="11150" windowHeight="9850" xr2:uid="{98C8DAD1-23B1-42D2-9562-11B468AC61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5" i="1" l="1"/>
  <c r="X45" i="1"/>
  <c r="W45" i="1"/>
  <c r="Y44" i="1"/>
  <c r="X44" i="1"/>
  <c r="W44" i="1"/>
  <c r="Y43" i="1"/>
  <c r="X43" i="1"/>
  <c r="W43" i="1"/>
  <c r="Y42" i="1"/>
  <c r="X42" i="1"/>
  <c r="W42" i="1"/>
  <c r="Y41" i="1"/>
  <c r="X41" i="1"/>
  <c r="W41" i="1"/>
  <c r="Y40" i="1"/>
  <c r="X40" i="1"/>
  <c r="W40" i="1"/>
  <c r="Y35" i="1" l="1"/>
  <c r="X35" i="1"/>
  <c r="W35" i="1"/>
  <c r="Y34" i="1"/>
  <c r="X34" i="1"/>
  <c r="W34" i="1"/>
  <c r="X33" i="1"/>
  <c r="Y33" i="1"/>
  <c r="W33" i="1"/>
  <c r="X32" i="1"/>
  <c r="Y32" i="1"/>
  <c r="W32" i="1"/>
  <c r="Y31" i="1"/>
  <c r="X31" i="1"/>
  <c r="W31" i="1"/>
  <c r="X30" i="1"/>
  <c r="Y30" i="1"/>
  <c r="W30" i="1"/>
  <c r="X29" i="1"/>
  <c r="Y29" i="1"/>
  <c r="W29" i="1"/>
  <c r="X28" i="1"/>
  <c r="W27" i="1"/>
  <c r="X27" i="1"/>
  <c r="Y27" i="1"/>
  <c r="X26" i="1"/>
  <c r="Y26" i="1"/>
  <c r="W26" i="1"/>
  <c r="Y28" i="1"/>
  <c r="W28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P5" i="1"/>
  <c r="Y4" i="1"/>
  <c r="X4" i="1"/>
  <c r="W4" i="1"/>
  <c r="Y3" i="1"/>
  <c r="X3" i="1"/>
  <c r="W3" i="1"/>
  <c r="Y2" i="1"/>
  <c r="X2" i="1"/>
  <c r="W2" i="1"/>
</calcChain>
</file>

<file path=xl/sharedStrings.xml><?xml version="1.0" encoding="utf-8"?>
<sst xmlns="http://schemas.openxmlformats.org/spreadsheetml/2006/main" count="418" uniqueCount="109">
  <si>
    <t>Study</t>
  </si>
  <si>
    <t>Factor</t>
  </si>
  <si>
    <t>k</t>
  </si>
  <si>
    <t>N3 = sample size</t>
  </si>
  <si>
    <t>I2</t>
  </si>
  <si>
    <t>Q</t>
  </si>
  <si>
    <t>p(Q)</t>
  </si>
  <si>
    <t>Selten et al.</t>
  </si>
  <si>
    <t>RR</t>
  </si>
  <si>
    <t>&lt;0,04</t>
  </si>
  <si>
    <t>&lt;0,05</t>
  </si>
  <si>
    <t>Bourque et al.</t>
  </si>
  <si>
    <t>IRR</t>
  </si>
  <si>
    <t>&lt;0,01</t>
  </si>
  <si>
    <t>&lt;0,001</t>
  </si>
  <si>
    <t>OR</t>
  </si>
  <si>
    <t>Rafiq et al.</t>
  </si>
  <si>
    <t>r</t>
  </si>
  <si>
    <t>&gt;4105</t>
  </si>
  <si>
    <t>&gt;9871</t>
  </si>
  <si>
    <t>&gt; 945</t>
  </si>
  <si>
    <t>&gt; 2678</t>
  </si>
  <si>
    <t>&gt; 802</t>
  </si>
  <si>
    <t>&gt; 958</t>
  </si>
  <si>
    <t>Varese et al.</t>
  </si>
  <si>
    <t>Pastore et al.</t>
  </si>
  <si>
    <t>&gt; 1347</t>
  </si>
  <si>
    <t>&gt; 1326</t>
  </si>
  <si>
    <t xml:space="preserve"> value</t>
  </si>
  <si>
    <t>p</t>
  </si>
  <si>
    <t>d</t>
  </si>
  <si>
    <t>p(I2)</t>
  </si>
  <si>
    <t>Diagnosis</t>
  </si>
  <si>
    <t>NAP</t>
  </si>
  <si>
    <t>SCZ</t>
  </si>
  <si>
    <t>FGM</t>
  </si>
  <si>
    <t>PD</t>
  </si>
  <si>
    <t>SGM</t>
  </si>
  <si>
    <t>FGM, SGM</t>
  </si>
  <si>
    <t xml:space="preserve">FGM </t>
  </si>
  <si>
    <t xml:space="preserve">SGM </t>
  </si>
  <si>
    <t>PD, PS</t>
  </si>
  <si>
    <t>SCZ, Dis</t>
  </si>
  <si>
    <t>SA</t>
  </si>
  <si>
    <t>PA</t>
  </si>
  <si>
    <t>EA</t>
  </si>
  <si>
    <t>N</t>
  </si>
  <si>
    <t>B</t>
  </si>
  <si>
    <t>BI*</t>
  </si>
  <si>
    <t>PaD</t>
  </si>
  <si>
    <t>FGM
SGM</t>
  </si>
  <si>
    <t>FGM, SGM, hQ</t>
  </si>
  <si>
    <t>SC W</t>
  </si>
  <si>
    <t>SC B</t>
  </si>
  <si>
    <t>SC O</t>
  </si>
  <si>
    <t>SES 
adjustment</t>
  </si>
  <si>
    <t>study 
selection</t>
  </si>
  <si>
    <t>CCS</t>
  </si>
  <si>
    <t>CA</t>
  </si>
  <si>
    <t>PrS</t>
  </si>
  <si>
    <t>Mig</t>
  </si>
  <si>
    <t>Dis</t>
  </si>
  <si>
    <t xml:space="preserve">Common_effects_measure </t>
  </si>
  <si>
    <t>pooled</t>
  </si>
  <si>
    <t>lower</t>
  </si>
  <si>
    <t>upper</t>
  </si>
  <si>
    <t>Impact</t>
  </si>
  <si>
    <t>ageAdjustment</t>
  </si>
  <si>
    <t>sexadjustment</t>
  </si>
  <si>
    <t xml:space="preserve">N1cases </t>
  </si>
  <si>
    <t>N2controls</t>
  </si>
  <si>
    <t xml:space="preserve">Random_effects_measure </t>
  </si>
  <si>
    <t>valueD</t>
  </si>
  <si>
    <t>lowerD</t>
  </si>
  <si>
    <t>upperD</t>
  </si>
  <si>
    <t>pooled_numbers</t>
  </si>
  <si>
    <t>Parental death</t>
  </si>
  <si>
    <t>Bullying in childhood</t>
  </si>
  <si>
    <t>Neglect</t>
  </si>
  <si>
    <t>Emotional abuse</t>
  </si>
  <si>
    <t>Physical abuse</t>
  </si>
  <si>
    <t>Sexual abuse</t>
  </si>
  <si>
    <t>Total childhood trauma</t>
  </si>
  <si>
    <t>Skin-colour other</t>
  </si>
  <si>
    <t>Skin-colour black</t>
  </si>
  <si>
    <t>Skin-colour white</t>
  </si>
  <si>
    <t>Second generation migrants</t>
  </si>
  <si>
    <t>First generation migrants</t>
  </si>
  <si>
    <t>First- and Second generation migants, high quality studies</t>
  </si>
  <si>
    <t>Migration</t>
  </si>
  <si>
    <t>overall_risk_factor</t>
  </si>
  <si>
    <t>Henssler et al.</t>
  </si>
  <si>
    <t xml:space="preserve">Cantor-Graae et al. </t>
  </si>
  <si>
    <t xml:space="preserve">Borque et al. </t>
  </si>
  <si>
    <t>Olbert et al.</t>
  </si>
  <si>
    <t>PB</t>
  </si>
  <si>
    <t>Childhood Adversity</t>
  </si>
  <si>
    <t>Vulnerability for ethnic discrimination</t>
  </si>
  <si>
    <t>&lt;0.01</t>
  </si>
  <si>
    <t>&lt;0.02</t>
  </si>
  <si>
    <t>Castillejos et al.</t>
  </si>
  <si>
    <t>Kirkbride et al.</t>
  </si>
  <si>
    <t>Urbanicity</t>
  </si>
  <si>
    <t>U</t>
  </si>
  <si>
    <t>REF</t>
  </si>
  <si>
    <t>Brandt et al., 2019</t>
  </si>
  <si>
    <t>Selten et al., 2020</t>
  </si>
  <si>
    <t>&lt;0,0001</t>
  </si>
  <si>
    <t>Refugee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</si>
</sst>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" fillId="4" borderId="0" xfId="0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2" fontId="1" fillId="0" borderId="0" xfId="0" applyNumberFormat="1" applyFont="1"/>
    <xf numFmtId="0" fontId="1" fillId="3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wrapText="1"/>
    </xf>
    <xf numFmtId="166" fontId="1" fillId="0" borderId="0" xfId="0" applyNumberFormat="1" applyFont="1"/>
    <xf numFmtId="166" fontId="2" fillId="0" borderId="0" xfId="0" applyNumberFormat="1" applyFont="1"/>
    <xf numFmtId="166" fontId="1" fillId="4" borderId="0" xfId="0" applyNumberFormat="1" applyFont="1" applyFill="1"/>
    <xf numFmtId="166" fontId="2" fillId="0" borderId="0" xfId="0" applyNumberFormat="1" applyFont="1" applyAlignment="1">
      <alignment wrapText="1"/>
    </xf>
    <xf numFmtId="0" fontId="0" fillId="6" borderId="0" xfId="0" applyFill="1"/>
    <xf numFmtId="0" fontId="0" fillId="0" borderId="0" xfId="0"/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3" fillId="0" borderId="0" xfId="0" applyFont="1" applyAlignment="1">
      <alignment wrapText="1"/>
    </xf>
    <xf numFmtId="0" fontId="1" fillId="9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A8FC-8030-4F71-90F3-A6D1C8CA8BA9}">
  <sheetPr>
    <pageSetUpPr fitToPage="1"/>
  </sheetPr>
  <dimension ref="A1:AE107"/>
  <sheetViews>
    <sheetView tabSelected="1" topLeftCell="A4" zoomScale="40" zoomScaleNormal="40" workbookViewId="0">
      <selection activeCell="K39" sqref="K39"/>
    </sheetView>
  </sheetViews>
  <sheetFormatPr baseColWidth="10" defaultColWidth="10.81640625" defaultRowHeight="14.5" x14ac:dyDescent="0.35"/>
  <cols>
    <col min="1" max="1" width="6.36328125" style="30" customWidth="1"/>
    <col min="2" max="2" width="6.36328125" style="1" customWidth="1"/>
    <col min="3" max="3" width="11.453125" style="1" customWidth="1"/>
    <col min="5" max="5" width="9.6328125" style="1" customWidth="1"/>
    <col min="8" max="8" width="7.36328125" style="1" customWidth="1"/>
    <col min="9" max="9" width="8.1796875" style="1" customWidth="1"/>
    <col min="13" max="13" width="8.1796875" style="1" customWidth="1"/>
    <col min="14" max="14" width="9.1796875" style="1" customWidth="1"/>
    <col min="15" max="15" width="7.81640625" style="1" customWidth="1"/>
    <col min="16" max="16" width="6.81640625" style="1" customWidth="1"/>
    <col min="17" max="17" width="9.1796875" style="2" customWidth="1"/>
    <col min="18" max="18" width="5.81640625" style="11" customWidth="1"/>
    <col min="19" max="19" width="8.6328125" style="11" customWidth="1"/>
    <col min="20" max="20" width="7.36328125" style="11" customWidth="1"/>
    <col min="21" max="21" width="10" style="3" customWidth="1"/>
    <col min="22" max="22" width="6.1796875" style="11" customWidth="1"/>
    <col min="23" max="24" width="7.1796875" style="11" customWidth="1"/>
    <col min="25" max="25" width="5.6328125" style="1" customWidth="1"/>
    <col min="26" max="26" width="7" style="23" customWidth="1"/>
    <col min="27" max="27" width="8.36328125" style="1" customWidth="1"/>
    <col min="28" max="28" width="10.81640625" style="23"/>
    <col min="29" max="16384" width="10.81640625" style="1"/>
  </cols>
  <sheetData>
    <row r="1" spans="1:31" ht="52.5" x14ac:dyDescent="0.35">
      <c r="A1" s="33" t="s">
        <v>75</v>
      </c>
      <c r="B1" s="20" t="s">
        <v>63</v>
      </c>
      <c r="C1" s="4" t="s">
        <v>0</v>
      </c>
      <c r="D1" s="15" t="s">
        <v>50</v>
      </c>
      <c r="E1" t="s">
        <v>1</v>
      </c>
      <c r="F1" t="s">
        <v>66</v>
      </c>
      <c r="G1" t="s">
        <v>90</v>
      </c>
      <c r="H1" s="1" t="s">
        <v>32</v>
      </c>
      <c r="I1" s="15" t="s">
        <v>67</v>
      </c>
      <c r="J1" s="21" t="s">
        <v>68</v>
      </c>
      <c r="K1" s="21" t="s">
        <v>55</v>
      </c>
      <c r="L1" s="21" t="s">
        <v>56</v>
      </c>
      <c r="M1" s="4" t="s">
        <v>2</v>
      </c>
      <c r="N1" s="5" t="s">
        <v>69</v>
      </c>
      <c r="O1" s="5" t="s">
        <v>70</v>
      </c>
      <c r="P1" s="5" t="s">
        <v>3</v>
      </c>
      <c r="Q1" s="6" t="s">
        <v>71</v>
      </c>
      <c r="R1" s="18" t="s">
        <v>28</v>
      </c>
      <c r="S1" s="18" t="s">
        <v>64</v>
      </c>
      <c r="T1" s="18" t="s">
        <v>65</v>
      </c>
      <c r="U1" s="7" t="s">
        <v>29</v>
      </c>
      <c r="V1" s="6" t="s">
        <v>62</v>
      </c>
      <c r="W1" s="18" t="s">
        <v>72</v>
      </c>
      <c r="X1" s="18" t="s">
        <v>73</v>
      </c>
      <c r="Y1" s="18" t="s">
        <v>74</v>
      </c>
      <c r="Z1" s="26" t="s">
        <v>4</v>
      </c>
      <c r="AA1" s="4" t="s">
        <v>31</v>
      </c>
      <c r="AB1" s="24" t="s">
        <v>5</v>
      </c>
      <c r="AC1" s="4" t="s">
        <v>6</v>
      </c>
      <c r="AD1" s="1" t="s">
        <v>95</v>
      </c>
    </row>
    <row r="2" spans="1:31" ht="91.5" x14ac:dyDescent="0.35">
      <c r="A2" s="32">
        <v>1</v>
      </c>
      <c r="B2" s="32" t="s">
        <v>51</v>
      </c>
      <c r="C2" s="16" t="s">
        <v>7</v>
      </c>
      <c r="D2" s="8" t="s">
        <v>38</v>
      </c>
      <c r="E2" s="32" t="s">
        <v>88</v>
      </c>
      <c r="F2" t="s">
        <v>60</v>
      </c>
      <c r="G2" s="27" t="s">
        <v>89</v>
      </c>
      <c r="H2" s="1" t="s">
        <v>33</v>
      </c>
      <c r="M2" s="8">
        <v>15</v>
      </c>
      <c r="N2" s="8">
        <v>4896</v>
      </c>
      <c r="O2" s="8">
        <v>18040</v>
      </c>
      <c r="P2" s="8">
        <v>23125</v>
      </c>
      <c r="Q2" s="8" t="s">
        <v>8</v>
      </c>
      <c r="R2" s="9">
        <v>2.15</v>
      </c>
      <c r="S2" s="9">
        <v>1.95</v>
      </c>
      <c r="T2" s="9">
        <v>2.37</v>
      </c>
      <c r="U2" s="10">
        <v>0.29699999999999999</v>
      </c>
      <c r="V2" s="8" t="s">
        <v>30</v>
      </c>
      <c r="W2" s="9">
        <f t="shared" ref="W2:Y4" si="0">LN(R2)*SQRT(3)/3.1415926535</f>
        <v>0.4220245398997749</v>
      </c>
      <c r="X2" s="9">
        <f t="shared" si="0"/>
        <v>0.36819363032288821</v>
      </c>
      <c r="Y2" s="9">
        <f t="shared" si="0"/>
        <v>0.47573616585537459</v>
      </c>
      <c r="Z2" s="25">
        <v>94.7</v>
      </c>
      <c r="AA2" s="8"/>
      <c r="AB2" s="25"/>
      <c r="AC2" s="8"/>
    </row>
    <row r="3" spans="1:31" ht="91.5" x14ac:dyDescent="0.35">
      <c r="A3" s="32">
        <v>1</v>
      </c>
      <c r="B3" s="32" t="s">
        <v>51</v>
      </c>
      <c r="C3" s="12" t="s">
        <v>91</v>
      </c>
      <c r="D3" s="8" t="s">
        <v>38</v>
      </c>
      <c r="E3" s="32" t="s">
        <v>88</v>
      </c>
      <c r="F3" t="s">
        <v>60</v>
      </c>
      <c r="G3" s="28" t="s">
        <v>89</v>
      </c>
      <c r="H3" s="1" t="s">
        <v>33</v>
      </c>
      <c r="M3" s="8">
        <v>25</v>
      </c>
      <c r="N3" s="13"/>
      <c r="O3" s="13"/>
      <c r="P3" s="13"/>
      <c r="Q3" s="8" t="s">
        <v>8</v>
      </c>
      <c r="R3" s="9">
        <v>1.81</v>
      </c>
      <c r="S3" s="9">
        <v>1.62</v>
      </c>
      <c r="T3" s="9">
        <v>2.02</v>
      </c>
      <c r="U3" s="10"/>
      <c r="V3" s="8" t="s">
        <v>30</v>
      </c>
      <c r="W3" s="9">
        <f t="shared" si="0"/>
        <v>0.32711823424041953</v>
      </c>
      <c r="X3" s="9">
        <f t="shared" si="0"/>
        <v>0.26597547599304666</v>
      </c>
      <c r="Y3" s="9">
        <f t="shared" si="0"/>
        <v>0.38763797435228214</v>
      </c>
      <c r="Z3" s="25">
        <v>97.6</v>
      </c>
      <c r="AA3" s="9"/>
      <c r="AB3" s="25"/>
      <c r="AC3" s="9"/>
      <c r="AE3" s="30"/>
    </row>
    <row r="4" spans="1:31" ht="91.5" x14ac:dyDescent="0.35">
      <c r="A4" s="32">
        <v>1</v>
      </c>
      <c r="B4" s="32" t="s">
        <v>51</v>
      </c>
      <c r="C4" s="12" t="s">
        <v>92</v>
      </c>
      <c r="D4" s="8" t="s">
        <v>38</v>
      </c>
      <c r="E4" s="32" t="s">
        <v>88</v>
      </c>
      <c r="F4" t="s">
        <v>60</v>
      </c>
      <c r="G4" s="28" t="s">
        <v>89</v>
      </c>
      <c r="H4" s="1" t="s">
        <v>34</v>
      </c>
      <c r="M4" s="8">
        <v>50</v>
      </c>
      <c r="N4" s="8">
        <v>3092</v>
      </c>
      <c r="O4" s="8">
        <v>27130</v>
      </c>
      <c r="P4" s="8">
        <v>30222</v>
      </c>
      <c r="Q4" s="8" t="s">
        <v>8</v>
      </c>
      <c r="R4" s="9">
        <v>2.9</v>
      </c>
      <c r="S4" s="9">
        <v>2.5</v>
      </c>
      <c r="T4" s="9">
        <v>3.4</v>
      </c>
      <c r="U4" s="10"/>
      <c r="V4" s="8" t="s">
        <v>30</v>
      </c>
      <c r="W4" s="9">
        <f t="shared" si="0"/>
        <v>0.58700579458653535</v>
      </c>
      <c r="X4" s="9">
        <f t="shared" si="0"/>
        <v>0.50517755710384227</v>
      </c>
      <c r="Y4" s="9">
        <f t="shared" si="0"/>
        <v>0.67470275697983217</v>
      </c>
      <c r="Z4" s="25"/>
      <c r="AA4" s="8"/>
      <c r="AB4" s="25">
        <v>68.3</v>
      </c>
      <c r="AC4" s="8" t="s">
        <v>9</v>
      </c>
      <c r="AE4" s="30"/>
    </row>
    <row r="5" spans="1:31" x14ac:dyDescent="0.35">
      <c r="A5" s="30">
        <v>2</v>
      </c>
      <c r="B5" s="30" t="s">
        <v>35</v>
      </c>
      <c r="C5" s="16" t="s">
        <v>7</v>
      </c>
      <c r="D5" s="17" t="s">
        <v>35</v>
      </c>
      <c r="E5" s="30" t="s">
        <v>87</v>
      </c>
      <c r="F5" t="s">
        <v>60</v>
      </c>
      <c r="H5" s="1" t="s">
        <v>36</v>
      </c>
      <c r="M5" s="8">
        <v>29</v>
      </c>
      <c r="N5" s="13">
        <v>14351</v>
      </c>
      <c r="O5" s="13">
        <v>84701</v>
      </c>
      <c r="P5" s="13">
        <f>N5+O5</f>
        <v>99052</v>
      </c>
      <c r="Q5" s="8" t="s">
        <v>8</v>
      </c>
      <c r="R5" s="9">
        <v>2.5499999999999998</v>
      </c>
      <c r="S5" s="9">
        <v>2.31</v>
      </c>
      <c r="T5" s="9">
        <v>2.82</v>
      </c>
      <c r="U5" s="10"/>
      <c r="V5" s="8" t="s">
        <v>30</v>
      </c>
      <c r="W5" s="9">
        <f t="shared" ref="W5:Y8" si="1">LN(R5)*SQRT(3)/3.1415926535</f>
        <v>0.51609531773780648</v>
      </c>
      <c r="X5" s="9">
        <f t="shared" si="1"/>
        <v>0.46159875290898916</v>
      </c>
      <c r="Y5" s="9">
        <f t="shared" si="1"/>
        <v>0.57158300163886233</v>
      </c>
      <c r="Z5" s="25">
        <v>97.9</v>
      </c>
      <c r="AA5" s="9"/>
      <c r="AB5" s="25"/>
      <c r="AC5" s="9"/>
      <c r="AE5" s="30"/>
    </row>
    <row r="6" spans="1:31" x14ac:dyDescent="0.35">
      <c r="A6" s="30">
        <v>2</v>
      </c>
      <c r="B6" s="30" t="s">
        <v>35</v>
      </c>
      <c r="C6" s="12" t="s">
        <v>91</v>
      </c>
      <c r="D6" s="17" t="s">
        <v>35</v>
      </c>
      <c r="E6" s="30" t="s">
        <v>87</v>
      </c>
      <c r="F6" t="s">
        <v>60</v>
      </c>
      <c r="H6" s="1" t="s">
        <v>33</v>
      </c>
      <c r="M6" s="8">
        <v>20</v>
      </c>
      <c r="N6" s="13"/>
      <c r="O6" s="13"/>
      <c r="P6" s="13"/>
      <c r="Q6" s="8" t="s">
        <v>8</v>
      </c>
      <c r="R6" s="9">
        <v>1.81</v>
      </c>
      <c r="S6" s="9">
        <v>1.59</v>
      </c>
      <c r="T6" s="9">
        <v>2.0699999999999998</v>
      </c>
      <c r="U6" s="10"/>
      <c r="V6" s="8" t="s">
        <v>30</v>
      </c>
      <c r="W6" s="9">
        <f t="shared" si="1"/>
        <v>0.32711823424041953</v>
      </c>
      <c r="X6" s="9">
        <f t="shared" si="1"/>
        <v>0.25566996294608485</v>
      </c>
      <c r="Y6" s="9">
        <f t="shared" si="1"/>
        <v>0.40111857002730944</v>
      </c>
      <c r="Z6" s="25">
        <v>97.6</v>
      </c>
      <c r="AA6" s="9"/>
      <c r="AB6" s="25"/>
      <c r="AC6" s="9"/>
      <c r="AE6" s="30"/>
    </row>
    <row r="7" spans="1:31" x14ac:dyDescent="0.35">
      <c r="A7" s="30">
        <v>2</v>
      </c>
      <c r="B7" s="30" t="s">
        <v>35</v>
      </c>
      <c r="C7" s="12" t="s">
        <v>92</v>
      </c>
      <c r="D7" s="8" t="s">
        <v>35</v>
      </c>
      <c r="E7" s="30" t="s">
        <v>87</v>
      </c>
      <c r="F7" t="s">
        <v>60</v>
      </c>
      <c r="H7" s="1" t="s">
        <v>34</v>
      </c>
      <c r="M7" s="8">
        <v>40</v>
      </c>
      <c r="N7" s="8">
        <v>2846</v>
      </c>
      <c r="O7" s="8">
        <v>26785</v>
      </c>
      <c r="P7" s="8">
        <v>29631</v>
      </c>
      <c r="Q7" s="8" t="s">
        <v>8</v>
      </c>
      <c r="R7" s="9">
        <v>2.7</v>
      </c>
      <c r="S7" s="9">
        <v>2.2999999999999998</v>
      </c>
      <c r="T7" s="9">
        <v>3.2</v>
      </c>
      <c r="U7" s="10"/>
      <c r="V7" s="8" t="s">
        <v>30</v>
      </c>
      <c r="W7" s="9">
        <f t="shared" si="1"/>
        <v>0.54760840290514778</v>
      </c>
      <c r="X7" s="9">
        <f t="shared" si="1"/>
        <v>0.45920686674766947</v>
      </c>
      <c r="Y7" s="9">
        <f t="shared" si="1"/>
        <v>0.64127865119745797</v>
      </c>
      <c r="Z7" s="25"/>
      <c r="AA7" s="9"/>
      <c r="AB7" s="25">
        <v>55.4</v>
      </c>
      <c r="AC7" s="9" t="s">
        <v>10</v>
      </c>
      <c r="AE7" s="30"/>
    </row>
    <row r="8" spans="1:31" x14ac:dyDescent="0.35">
      <c r="A8" s="30">
        <v>2</v>
      </c>
      <c r="B8" s="30" t="s">
        <v>35</v>
      </c>
      <c r="C8" s="12" t="s">
        <v>11</v>
      </c>
      <c r="D8" s="17" t="s">
        <v>35</v>
      </c>
      <c r="E8" s="30" t="s">
        <v>87</v>
      </c>
      <c r="F8" t="s">
        <v>60</v>
      </c>
      <c r="H8" s="1" t="s">
        <v>36</v>
      </c>
      <c r="M8" s="8">
        <v>61</v>
      </c>
      <c r="N8" s="8">
        <v>5556</v>
      </c>
      <c r="O8" s="8">
        <v>33160</v>
      </c>
      <c r="P8" s="8">
        <v>38716</v>
      </c>
      <c r="Q8" s="8" t="s">
        <v>12</v>
      </c>
      <c r="R8" s="9">
        <v>2.2999999999999998</v>
      </c>
      <c r="S8" s="9">
        <v>2</v>
      </c>
      <c r="T8" s="9">
        <v>2.7</v>
      </c>
      <c r="U8" s="10"/>
      <c r="V8" s="8" t="s">
        <v>30</v>
      </c>
      <c r="W8" s="9">
        <f t="shared" si="1"/>
        <v>0.45920686674766947</v>
      </c>
      <c r="X8" s="9">
        <f t="shared" si="1"/>
        <v>0.38215206943376678</v>
      </c>
      <c r="Y8" s="9">
        <f t="shared" si="1"/>
        <v>0.54760840290514778</v>
      </c>
      <c r="Z8" s="25">
        <v>94.4</v>
      </c>
      <c r="AA8" s="9"/>
      <c r="AB8" s="25">
        <v>1071</v>
      </c>
      <c r="AC8" s="9" t="s">
        <v>13</v>
      </c>
      <c r="AE8" s="30"/>
    </row>
    <row r="9" spans="1:31" x14ac:dyDescent="0.35">
      <c r="A9" s="30">
        <v>3</v>
      </c>
      <c r="B9" s="30" t="s">
        <v>37</v>
      </c>
      <c r="C9" s="16" t="s">
        <v>7</v>
      </c>
      <c r="D9" s="17" t="s">
        <v>37</v>
      </c>
      <c r="E9" s="30" t="s">
        <v>86</v>
      </c>
      <c r="F9" t="s">
        <v>60</v>
      </c>
      <c r="H9" s="1" t="s">
        <v>36</v>
      </c>
      <c r="M9" s="8">
        <v>13</v>
      </c>
      <c r="N9" s="13"/>
      <c r="O9" s="13"/>
      <c r="P9" s="13"/>
      <c r="Q9" s="8" t="s">
        <v>8</v>
      </c>
      <c r="R9" s="9">
        <v>1.78</v>
      </c>
      <c r="S9" s="9">
        <v>1.66</v>
      </c>
      <c r="T9" s="9">
        <v>1.9</v>
      </c>
      <c r="U9" s="10" t="s">
        <v>14</v>
      </c>
      <c r="V9" s="8" t="s">
        <v>30</v>
      </c>
      <c r="W9" s="9">
        <f t="shared" ref="W9:Y12" si="2">LN(R9)*SQRT(3)/3.1415926535</f>
        <v>0.31790360923625061</v>
      </c>
      <c r="X9" s="9">
        <f t="shared" si="2"/>
        <v>0.27942318890210605</v>
      </c>
      <c r="Y9" s="9">
        <f t="shared" si="2"/>
        <v>0.35387259409572541</v>
      </c>
      <c r="Z9" s="25">
        <v>94.2</v>
      </c>
      <c r="AA9" s="9"/>
      <c r="AB9" s="25"/>
      <c r="AC9" s="9"/>
      <c r="AE9" s="30"/>
    </row>
    <row r="10" spans="1:31" x14ac:dyDescent="0.35">
      <c r="A10" s="30">
        <v>3</v>
      </c>
      <c r="B10" s="30" t="s">
        <v>37</v>
      </c>
      <c r="C10" s="12" t="s">
        <v>91</v>
      </c>
      <c r="D10" s="17" t="s">
        <v>37</v>
      </c>
      <c r="E10" s="30" t="s">
        <v>86</v>
      </c>
      <c r="F10" t="s">
        <v>60</v>
      </c>
      <c r="H10" s="1" t="s">
        <v>33</v>
      </c>
      <c r="M10" s="8">
        <v>13</v>
      </c>
      <c r="N10" s="13"/>
      <c r="O10" s="13"/>
      <c r="P10" s="13"/>
      <c r="Q10" s="8" t="s">
        <v>8</v>
      </c>
      <c r="R10" s="9">
        <v>1.82</v>
      </c>
      <c r="S10" s="9">
        <v>1.66</v>
      </c>
      <c r="T10" s="9">
        <v>1.99</v>
      </c>
      <c r="U10" s="10"/>
      <c r="V10" s="8" t="s">
        <v>30</v>
      </c>
      <c r="W10" s="9">
        <f t="shared" si="2"/>
        <v>0.33015586669292246</v>
      </c>
      <c r="X10" s="9">
        <f t="shared" si="2"/>
        <v>0.27942318890210605</v>
      </c>
      <c r="Y10" s="9">
        <f t="shared" si="2"/>
        <v>0.37938851028685755</v>
      </c>
      <c r="Z10" s="25">
        <v>90.5</v>
      </c>
      <c r="AA10" s="9"/>
      <c r="AB10" s="25"/>
      <c r="AC10" s="9"/>
      <c r="AE10" s="30"/>
    </row>
    <row r="11" spans="1:31" x14ac:dyDescent="0.35">
      <c r="A11" s="30">
        <v>3</v>
      </c>
      <c r="B11" s="30" t="s">
        <v>37</v>
      </c>
      <c r="C11" s="12" t="s">
        <v>92</v>
      </c>
      <c r="D11" s="8" t="s">
        <v>37</v>
      </c>
      <c r="E11" s="30" t="s">
        <v>86</v>
      </c>
      <c r="F11" t="s">
        <v>60</v>
      </c>
      <c r="H11" s="1" t="s">
        <v>34</v>
      </c>
      <c r="M11" s="8">
        <v>7</v>
      </c>
      <c r="N11" s="8">
        <v>474</v>
      </c>
      <c r="O11" s="8">
        <v>8895</v>
      </c>
      <c r="P11" s="8">
        <v>9369</v>
      </c>
      <c r="Q11" s="8" t="s">
        <v>8</v>
      </c>
      <c r="R11" s="9">
        <v>4.5</v>
      </c>
      <c r="S11" s="9">
        <v>1.5</v>
      </c>
      <c r="T11" s="9">
        <v>13.1</v>
      </c>
      <c r="U11" s="10"/>
      <c r="V11" s="8" t="s">
        <v>30</v>
      </c>
      <c r="W11" s="9">
        <f t="shared" si="2"/>
        <v>0.82924132981724907</v>
      </c>
      <c r="X11" s="9">
        <f t="shared" si="2"/>
        <v>0.22354463019174112</v>
      </c>
      <c r="Y11" s="9">
        <f t="shared" si="2"/>
        <v>1.418355459269216</v>
      </c>
      <c r="Z11" s="25">
        <v>4.5</v>
      </c>
      <c r="AA11" s="9"/>
      <c r="AB11" s="25">
        <v>55.4</v>
      </c>
      <c r="AC11" s="9">
        <v>0.62</v>
      </c>
      <c r="AE11" s="30"/>
    </row>
    <row r="12" spans="1:31" x14ac:dyDescent="0.35">
      <c r="A12" s="30">
        <v>3</v>
      </c>
      <c r="B12" s="30" t="s">
        <v>37</v>
      </c>
      <c r="C12" s="12" t="s">
        <v>11</v>
      </c>
      <c r="D12" s="17" t="s">
        <v>37</v>
      </c>
      <c r="E12" s="30" t="s">
        <v>86</v>
      </c>
      <c r="F12" t="s">
        <v>60</v>
      </c>
      <c r="H12" s="1" t="s">
        <v>36</v>
      </c>
      <c r="M12" s="8">
        <v>28</v>
      </c>
      <c r="N12" s="8">
        <v>4515</v>
      </c>
      <c r="O12" s="8">
        <v>24360</v>
      </c>
      <c r="P12" s="8">
        <v>28875</v>
      </c>
      <c r="Q12" s="8" t="s">
        <v>12</v>
      </c>
      <c r="R12" s="9">
        <v>2.1</v>
      </c>
      <c r="S12" s="9">
        <v>1.8</v>
      </c>
      <c r="T12" s="9">
        <v>2.5</v>
      </c>
      <c r="U12" s="10"/>
      <c r="V12" s="8" t="s">
        <v>30</v>
      </c>
      <c r="W12" s="9">
        <f t="shared" si="2"/>
        <v>0.40905149675351649</v>
      </c>
      <c r="X12" s="9">
        <f t="shared" si="2"/>
        <v>0.32406377271340675</v>
      </c>
      <c r="Y12" s="9">
        <f t="shared" si="2"/>
        <v>0.50517755710384227</v>
      </c>
      <c r="Z12" s="25">
        <v>91.1</v>
      </c>
      <c r="AA12" s="9"/>
      <c r="AB12" s="25">
        <v>303</v>
      </c>
      <c r="AC12" s="9" t="s">
        <v>13</v>
      </c>
      <c r="AE12" s="30"/>
    </row>
    <row r="13" spans="1:31" x14ac:dyDescent="0.35">
      <c r="A13" s="30">
        <v>16</v>
      </c>
      <c r="B13" s="30" t="s">
        <v>52</v>
      </c>
      <c r="C13" s="12" t="s">
        <v>7</v>
      </c>
      <c r="D13" s="17" t="s">
        <v>38</v>
      </c>
      <c r="E13" s="30" t="s">
        <v>85</v>
      </c>
      <c r="F13" t="s">
        <v>61</v>
      </c>
      <c r="H13" s="1" t="s">
        <v>33</v>
      </c>
      <c r="M13" s="8">
        <v>19</v>
      </c>
      <c r="N13" s="13"/>
      <c r="O13" s="13"/>
      <c r="P13" s="13"/>
      <c r="Q13" s="8" t="s">
        <v>8</v>
      </c>
      <c r="R13" s="9">
        <v>1.65</v>
      </c>
      <c r="S13" s="9">
        <v>1.46</v>
      </c>
      <c r="T13" s="9">
        <v>1.85</v>
      </c>
      <c r="U13" s="10"/>
      <c r="V13" s="8" t="s">
        <v>30</v>
      </c>
      <c r="W13" s="9">
        <f t="shared" ref="W13:Y16" si="3">LN(R13)*SQRT(3)/3.1415926535</f>
        <v>0.27609188634721377</v>
      </c>
      <c r="X13" s="9">
        <f t="shared" si="3"/>
        <v>0.20864294209896614</v>
      </c>
      <c r="Y13" s="9">
        <f t="shared" si="3"/>
        <v>0.33916961888866182</v>
      </c>
      <c r="Z13" s="25">
        <v>97.1</v>
      </c>
      <c r="AA13" s="8"/>
      <c r="AB13" s="25"/>
      <c r="AC13" s="8"/>
      <c r="AE13" s="30"/>
    </row>
    <row r="14" spans="1:31" x14ac:dyDescent="0.35">
      <c r="A14" s="30">
        <v>16</v>
      </c>
      <c r="B14" s="30" t="s">
        <v>52</v>
      </c>
      <c r="C14" s="12" t="s">
        <v>92</v>
      </c>
      <c r="D14" s="17" t="s">
        <v>38</v>
      </c>
      <c r="E14" s="30" t="s">
        <v>85</v>
      </c>
      <c r="F14" t="s">
        <v>61</v>
      </c>
      <c r="H14" s="1" t="s">
        <v>34</v>
      </c>
      <c r="M14" s="8">
        <v>16</v>
      </c>
      <c r="N14" s="8">
        <v>799</v>
      </c>
      <c r="O14" s="8">
        <v>15902</v>
      </c>
      <c r="P14" s="8">
        <v>16701</v>
      </c>
      <c r="Q14" s="8" t="s">
        <v>8</v>
      </c>
      <c r="R14" s="9">
        <v>2.2999999999999998</v>
      </c>
      <c r="S14" s="9">
        <v>1.8</v>
      </c>
      <c r="T14" s="9">
        <v>3</v>
      </c>
      <c r="U14" s="10"/>
      <c r="V14" s="8" t="s">
        <v>30</v>
      </c>
      <c r="W14" s="9">
        <f t="shared" si="3"/>
        <v>0.45920686674766947</v>
      </c>
      <c r="X14" s="9">
        <f t="shared" si="3"/>
        <v>0.32406377271340675</v>
      </c>
      <c r="Y14" s="9">
        <f t="shared" si="3"/>
        <v>0.60569669962550787</v>
      </c>
      <c r="Z14" s="25"/>
      <c r="AA14" s="8"/>
      <c r="AB14" s="25"/>
      <c r="AC14" s="8"/>
      <c r="AE14" s="30"/>
    </row>
    <row r="15" spans="1:31" x14ac:dyDescent="0.35">
      <c r="A15" s="30">
        <v>16</v>
      </c>
      <c r="B15" s="30" t="s">
        <v>52</v>
      </c>
      <c r="C15" s="12" t="s">
        <v>93</v>
      </c>
      <c r="D15" s="17" t="s">
        <v>39</v>
      </c>
      <c r="E15" s="30" t="s">
        <v>85</v>
      </c>
      <c r="F15" t="s">
        <v>61</v>
      </c>
      <c r="H15" s="1" t="s">
        <v>36</v>
      </c>
      <c r="M15" s="8">
        <v>19</v>
      </c>
      <c r="N15" s="8">
        <v>1808</v>
      </c>
      <c r="O15" s="8">
        <v>20853</v>
      </c>
      <c r="P15" s="8">
        <v>22661</v>
      </c>
      <c r="Q15" s="8" t="s">
        <v>12</v>
      </c>
      <c r="R15" s="9">
        <v>1.8</v>
      </c>
      <c r="S15" s="9">
        <v>1.6</v>
      </c>
      <c r="T15" s="9">
        <v>2.1</v>
      </c>
      <c r="U15" s="10"/>
      <c r="V15" s="8" t="s">
        <v>30</v>
      </c>
      <c r="W15" s="9">
        <f t="shared" si="3"/>
        <v>0.32406377271340675</v>
      </c>
      <c r="X15" s="9">
        <f t="shared" si="3"/>
        <v>0.2591265817636913</v>
      </c>
      <c r="Y15" s="9">
        <f t="shared" si="3"/>
        <v>0.40905149675351649</v>
      </c>
      <c r="Z15" s="25">
        <v>89.7</v>
      </c>
      <c r="AA15" s="8"/>
      <c r="AB15" s="25">
        <v>175.4</v>
      </c>
      <c r="AC15" s="8" t="s">
        <v>13</v>
      </c>
      <c r="AE15" s="30"/>
    </row>
    <row r="16" spans="1:31" x14ac:dyDescent="0.35">
      <c r="A16" s="30">
        <v>16</v>
      </c>
      <c r="B16" s="30" t="s">
        <v>52</v>
      </c>
      <c r="C16" s="12" t="s">
        <v>93</v>
      </c>
      <c r="D16" s="17" t="s">
        <v>40</v>
      </c>
      <c r="E16" s="30" t="s">
        <v>85</v>
      </c>
      <c r="F16" t="s">
        <v>61</v>
      </c>
      <c r="H16" s="1" t="s">
        <v>36</v>
      </c>
      <c r="M16" s="8">
        <v>4</v>
      </c>
      <c r="N16" s="8">
        <v>243</v>
      </c>
      <c r="O16" s="8">
        <v>5566</v>
      </c>
      <c r="P16" s="8">
        <v>5809</v>
      </c>
      <c r="Q16" s="8" t="s">
        <v>12</v>
      </c>
      <c r="R16" s="9">
        <v>1.9</v>
      </c>
      <c r="S16" s="9">
        <v>1.2</v>
      </c>
      <c r="T16" s="9">
        <v>3</v>
      </c>
      <c r="U16" s="10"/>
      <c r="V16" s="8" t="s">
        <v>30</v>
      </c>
      <c r="W16" s="9">
        <f t="shared" si="3"/>
        <v>0.35387259409572541</v>
      </c>
      <c r="X16" s="9">
        <f t="shared" si="3"/>
        <v>0.10051914252166555</v>
      </c>
      <c r="Y16" s="9">
        <f t="shared" si="3"/>
        <v>0.60569669962550787</v>
      </c>
      <c r="Z16" s="25">
        <v>87.2</v>
      </c>
      <c r="AA16" s="8"/>
      <c r="AB16" s="25">
        <v>23.5</v>
      </c>
      <c r="AC16" s="8" t="s">
        <v>13</v>
      </c>
      <c r="AE16" s="30"/>
    </row>
    <row r="17" spans="1:31" x14ac:dyDescent="0.35">
      <c r="A17" s="30">
        <v>17</v>
      </c>
      <c r="B17" s="30" t="s">
        <v>53</v>
      </c>
      <c r="C17" s="12" t="s">
        <v>7</v>
      </c>
      <c r="D17" s="17" t="s">
        <v>38</v>
      </c>
      <c r="E17" s="30" t="s">
        <v>84</v>
      </c>
      <c r="F17" t="s">
        <v>61</v>
      </c>
      <c r="G17" s="29" t="s">
        <v>97</v>
      </c>
      <c r="H17" s="1" t="s">
        <v>33</v>
      </c>
      <c r="M17" s="8">
        <v>23</v>
      </c>
      <c r="N17" s="13"/>
      <c r="O17" s="13"/>
      <c r="P17" s="13"/>
      <c r="Q17" s="8" t="s">
        <v>8</v>
      </c>
      <c r="R17" s="9">
        <v>4.1900000000000004</v>
      </c>
      <c r="S17" s="9">
        <v>3.42</v>
      </c>
      <c r="T17" s="9">
        <v>5.14</v>
      </c>
      <c r="U17" s="10" t="s">
        <v>14</v>
      </c>
      <c r="V17" s="8" t="s">
        <v>30</v>
      </c>
      <c r="W17" s="9">
        <f t="shared" ref="W17:Y21" si="4">LN(R17)*SQRT(3)/3.1415926535</f>
        <v>0.78988931313242527</v>
      </c>
      <c r="X17" s="9">
        <f t="shared" si="4"/>
        <v>0.67793636680913216</v>
      </c>
      <c r="Y17" s="9">
        <f t="shared" si="4"/>
        <v>0.90255466607522172</v>
      </c>
      <c r="Z17" s="25">
        <v>94.3</v>
      </c>
      <c r="AA17" s="8"/>
      <c r="AB17" s="25"/>
      <c r="AC17" s="8"/>
      <c r="AE17" s="30"/>
    </row>
    <row r="18" spans="1:31" x14ac:dyDescent="0.35">
      <c r="A18" s="30">
        <v>17</v>
      </c>
      <c r="B18" s="30" t="s">
        <v>53</v>
      </c>
      <c r="C18" s="12" t="s">
        <v>92</v>
      </c>
      <c r="D18" s="17" t="s">
        <v>38</v>
      </c>
      <c r="E18" s="30" t="s">
        <v>84</v>
      </c>
      <c r="F18" t="s">
        <v>61</v>
      </c>
      <c r="G18" s="29" t="s">
        <v>97</v>
      </c>
      <c r="H18" s="1" t="s">
        <v>34</v>
      </c>
      <c r="M18" s="8">
        <v>16</v>
      </c>
      <c r="N18" s="8">
        <v>896</v>
      </c>
      <c r="O18" s="8">
        <v>24931</v>
      </c>
      <c r="P18" s="8">
        <v>25827</v>
      </c>
      <c r="Q18" s="8" t="s">
        <v>8</v>
      </c>
      <c r="R18" s="9">
        <v>4.8</v>
      </c>
      <c r="S18" s="9">
        <v>3.7</v>
      </c>
      <c r="T18" s="9">
        <v>6.2</v>
      </c>
      <c r="U18" s="10"/>
      <c r="V18" s="8" t="s">
        <v>30</v>
      </c>
      <c r="W18" s="9">
        <f t="shared" si="4"/>
        <v>0.86482328138919906</v>
      </c>
      <c r="X18" s="9">
        <f t="shared" si="4"/>
        <v>0.7213216883224286</v>
      </c>
      <c r="Y18" s="9">
        <f t="shared" si="4"/>
        <v>1.0059267458578671</v>
      </c>
      <c r="Z18" s="25"/>
      <c r="AA18" s="8"/>
      <c r="AB18" s="25"/>
      <c r="AC18" s="8"/>
      <c r="AE18" s="30"/>
    </row>
    <row r="19" spans="1:31" x14ac:dyDescent="0.35">
      <c r="A19" s="30">
        <v>17</v>
      </c>
      <c r="B19" s="30" t="s">
        <v>53</v>
      </c>
      <c r="C19" s="12" t="s">
        <v>94</v>
      </c>
      <c r="D19" s="17" t="s">
        <v>48</v>
      </c>
      <c r="E19" s="30" t="s">
        <v>84</v>
      </c>
      <c r="F19" t="s">
        <v>61</v>
      </c>
      <c r="G19" s="29" t="s">
        <v>97</v>
      </c>
      <c r="H19" s="1" t="s">
        <v>34</v>
      </c>
      <c r="M19" s="8">
        <v>52</v>
      </c>
      <c r="N19" s="8">
        <v>863293</v>
      </c>
      <c r="O19" s="8">
        <v>2532655</v>
      </c>
      <c r="P19" s="8">
        <v>3395948</v>
      </c>
      <c r="Q19" s="8" t="s">
        <v>15</v>
      </c>
      <c r="R19" s="9">
        <v>2.42</v>
      </c>
      <c r="S19" s="9">
        <v>1.59</v>
      </c>
      <c r="T19" s="9">
        <v>3.66</v>
      </c>
      <c r="U19" s="10">
        <v>3.0000000000000001E-5</v>
      </c>
      <c r="V19" s="8" t="s">
        <v>30</v>
      </c>
      <c r="W19" s="9">
        <f t="shared" si="4"/>
        <v>0.48724658174471219</v>
      </c>
      <c r="X19" s="9">
        <f t="shared" si="4"/>
        <v>0.25566996294608485</v>
      </c>
      <c r="Y19" s="9">
        <f t="shared" si="4"/>
        <v>0.71532892393428815</v>
      </c>
      <c r="Z19" s="25">
        <v>98.3</v>
      </c>
      <c r="AA19" s="8" t="s">
        <v>14</v>
      </c>
      <c r="AB19" s="25"/>
      <c r="AC19" s="8"/>
      <c r="AE19" s="30"/>
    </row>
    <row r="20" spans="1:31" x14ac:dyDescent="0.35">
      <c r="A20" s="30">
        <v>17</v>
      </c>
      <c r="B20" s="30" t="s">
        <v>53</v>
      </c>
      <c r="C20" s="12" t="s">
        <v>93</v>
      </c>
      <c r="D20" s="17" t="s">
        <v>39</v>
      </c>
      <c r="E20" s="30" t="s">
        <v>84</v>
      </c>
      <c r="F20" t="s">
        <v>61</v>
      </c>
      <c r="G20" s="29" t="s">
        <v>97</v>
      </c>
      <c r="H20" s="1" t="s">
        <v>36</v>
      </c>
      <c r="M20" s="8">
        <v>18</v>
      </c>
      <c r="N20" s="8">
        <v>1711</v>
      </c>
      <c r="O20" s="8">
        <v>25255</v>
      </c>
      <c r="P20" s="8">
        <v>26966</v>
      </c>
      <c r="Q20" s="8" t="s">
        <v>12</v>
      </c>
      <c r="R20" s="9">
        <v>4</v>
      </c>
      <c r="S20" s="9">
        <v>3.4</v>
      </c>
      <c r="T20" s="9">
        <v>4.5999999999999996</v>
      </c>
      <c r="U20" s="10"/>
      <c r="V20" s="8" t="s">
        <v>30</v>
      </c>
      <c r="W20" s="9">
        <f t="shared" si="4"/>
        <v>0.76430413886753357</v>
      </c>
      <c r="X20" s="9">
        <f t="shared" si="4"/>
        <v>0.67470275697983217</v>
      </c>
      <c r="Y20" s="9">
        <f t="shared" si="4"/>
        <v>0.84135893618143631</v>
      </c>
      <c r="Z20" s="25">
        <v>79</v>
      </c>
      <c r="AA20" s="8"/>
      <c r="AB20" s="25">
        <v>80.8</v>
      </c>
      <c r="AC20" s="8" t="s">
        <v>13</v>
      </c>
      <c r="AE20" s="30"/>
    </row>
    <row r="21" spans="1:31" x14ac:dyDescent="0.35">
      <c r="A21" s="30">
        <v>17</v>
      </c>
      <c r="B21" s="30" t="s">
        <v>53</v>
      </c>
      <c r="C21" s="12" t="s">
        <v>93</v>
      </c>
      <c r="D21" s="17" t="s">
        <v>40</v>
      </c>
      <c r="E21" s="30" t="s">
        <v>84</v>
      </c>
      <c r="F21" t="s">
        <v>61</v>
      </c>
      <c r="H21" s="1" t="s">
        <v>36</v>
      </c>
      <c r="M21" s="8">
        <v>7</v>
      </c>
      <c r="N21" s="8">
        <v>127</v>
      </c>
      <c r="O21" s="8">
        <v>279</v>
      </c>
      <c r="P21" s="8">
        <v>406</v>
      </c>
      <c r="Q21" s="8" t="s">
        <v>12</v>
      </c>
      <c r="R21" s="9">
        <v>5.4</v>
      </c>
      <c r="S21" s="9">
        <v>3.2</v>
      </c>
      <c r="T21" s="9">
        <v>8.8000000000000007</v>
      </c>
      <c r="U21" s="10"/>
      <c r="V21" s="8" t="s">
        <v>30</v>
      </c>
      <c r="W21" s="9">
        <f t="shared" si="4"/>
        <v>0.92976047233891457</v>
      </c>
      <c r="X21" s="9">
        <f t="shared" si="4"/>
        <v>0.64127865119745797</v>
      </c>
      <c r="Y21" s="9">
        <f t="shared" si="4"/>
        <v>1.1990034644567731</v>
      </c>
      <c r="Z21" s="25">
        <v>78.900000000000006</v>
      </c>
      <c r="AA21" s="8"/>
      <c r="AB21" s="25">
        <v>28.4</v>
      </c>
      <c r="AC21" s="8" t="s">
        <v>13</v>
      </c>
      <c r="AE21" s="30"/>
    </row>
    <row r="22" spans="1:31" x14ac:dyDescent="0.35">
      <c r="A22" s="30">
        <v>18</v>
      </c>
      <c r="B22" s="30" t="s">
        <v>54</v>
      </c>
      <c r="C22" s="12" t="s">
        <v>7</v>
      </c>
      <c r="D22" s="17" t="s">
        <v>38</v>
      </c>
      <c r="E22" s="30" t="s">
        <v>83</v>
      </c>
      <c r="F22" t="s">
        <v>61</v>
      </c>
      <c r="H22" s="1" t="s">
        <v>33</v>
      </c>
      <c r="M22" s="8">
        <v>11</v>
      </c>
      <c r="N22" s="13"/>
      <c r="O22" s="13"/>
      <c r="P22" s="13"/>
      <c r="Q22" s="8" t="s">
        <v>8</v>
      </c>
      <c r="R22" s="9">
        <v>1.73</v>
      </c>
      <c r="S22" s="9">
        <v>1.41</v>
      </c>
      <c r="T22" s="9">
        <v>2.14</v>
      </c>
      <c r="U22" s="10">
        <v>0.68500000000000005</v>
      </c>
      <c r="V22" s="8" t="s">
        <v>30</v>
      </c>
      <c r="W22" s="9">
        <f t="shared" ref="W22:Y25" si="5">LN(R22)*SQRT(3)/3.1415926535</f>
        <v>0.30219517071932028</v>
      </c>
      <c r="X22" s="9">
        <f t="shared" si="5"/>
        <v>0.18943093220509544</v>
      </c>
      <c r="Y22" s="9">
        <f t="shared" si="5"/>
        <v>0.41945423736363258</v>
      </c>
      <c r="Z22" s="25">
        <v>95.1</v>
      </c>
      <c r="AA22" s="8"/>
      <c r="AB22" s="25"/>
      <c r="AC22" s="8"/>
      <c r="AE22" s="30"/>
    </row>
    <row r="23" spans="1:31" x14ac:dyDescent="0.35">
      <c r="A23" s="30">
        <v>18</v>
      </c>
      <c r="B23" s="30" t="s">
        <v>54</v>
      </c>
      <c r="C23" s="12" t="s">
        <v>92</v>
      </c>
      <c r="D23" s="17" t="s">
        <v>38</v>
      </c>
      <c r="E23" s="30" t="s">
        <v>83</v>
      </c>
      <c r="F23" t="s">
        <v>61</v>
      </c>
      <c r="H23" s="1" t="s">
        <v>34</v>
      </c>
      <c r="M23" s="8">
        <v>11</v>
      </c>
      <c r="N23" s="8">
        <v>649</v>
      </c>
      <c r="O23" s="8">
        <v>13782</v>
      </c>
      <c r="P23" s="8">
        <v>14431</v>
      </c>
      <c r="Q23" s="8" t="s">
        <v>8</v>
      </c>
      <c r="R23" s="9">
        <v>2.2000000000000002</v>
      </c>
      <c r="S23" s="9">
        <v>1.6</v>
      </c>
      <c r="T23" s="9">
        <v>3</v>
      </c>
      <c r="U23" s="10"/>
      <c r="V23" s="8" t="s">
        <v>30</v>
      </c>
      <c r="W23" s="9">
        <f t="shared" si="5"/>
        <v>0.43469932558923957</v>
      </c>
      <c r="X23" s="9">
        <f t="shared" si="5"/>
        <v>0.2591265817636913</v>
      </c>
      <c r="Y23" s="9">
        <f t="shared" si="5"/>
        <v>0.60569669962550787</v>
      </c>
      <c r="Z23" s="25"/>
      <c r="AA23" s="8"/>
      <c r="AB23" s="25"/>
      <c r="AC23" s="8"/>
      <c r="AE23" s="30"/>
    </row>
    <row r="24" spans="1:31" x14ac:dyDescent="0.35">
      <c r="A24" s="30">
        <v>18</v>
      </c>
      <c r="B24" s="30" t="s">
        <v>54</v>
      </c>
      <c r="C24" s="12" t="s">
        <v>93</v>
      </c>
      <c r="D24" s="17" t="s">
        <v>39</v>
      </c>
      <c r="E24" s="30" t="s">
        <v>83</v>
      </c>
      <c r="F24" t="s">
        <v>61</v>
      </c>
      <c r="H24" s="1" t="s">
        <v>36</v>
      </c>
      <c r="M24" s="8">
        <v>16</v>
      </c>
      <c r="N24" s="8">
        <v>505</v>
      </c>
      <c r="O24" s="8">
        <v>14765</v>
      </c>
      <c r="P24" s="8">
        <v>15270</v>
      </c>
      <c r="Q24" s="8" t="s">
        <v>12</v>
      </c>
      <c r="R24" s="9">
        <v>2</v>
      </c>
      <c r="S24" s="9">
        <v>1.6</v>
      </c>
      <c r="T24" s="9">
        <v>2.5</v>
      </c>
      <c r="U24" s="10"/>
      <c r="V24" s="8" t="s">
        <v>30</v>
      </c>
      <c r="W24" s="9">
        <f t="shared" si="5"/>
        <v>0.38215206943376678</v>
      </c>
      <c r="X24" s="9">
        <f t="shared" si="5"/>
        <v>0.2591265817636913</v>
      </c>
      <c r="Y24" s="9">
        <f t="shared" si="5"/>
        <v>0.50517755710384227</v>
      </c>
      <c r="Z24" s="25">
        <v>84.7</v>
      </c>
      <c r="AA24" s="8"/>
      <c r="AB24" s="25">
        <v>97.8</v>
      </c>
      <c r="AC24" s="8" t="s">
        <v>13</v>
      </c>
      <c r="AE24" s="30"/>
    </row>
    <row r="25" spans="1:31" x14ac:dyDescent="0.35">
      <c r="A25" s="30">
        <v>18</v>
      </c>
      <c r="B25" s="30" t="s">
        <v>54</v>
      </c>
      <c r="C25" s="12" t="s">
        <v>93</v>
      </c>
      <c r="D25" s="17" t="s">
        <v>40</v>
      </c>
      <c r="E25" s="30" t="s">
        <v>83</v>
      </c>
      <c r="F25" t="s">
        <v>61</v>
      </c>
      <c r="H25" s="1" t="s">
        <v>36</v>
      </c>
      <c r="M25" s="8">
        <v>5</v>
      </c>
      <c r="N25" s="8">
        <v>51</v>
      </c>
      <c r="O25" s="8">
        <v>8843</v>
      </c>
      <c r="P25" s="8">
        <v>8894</v>
      </c>
      <c r="Q25" s="8" t="s">
        <v>12</v>
      </c>
      <c r="R25" s="9">
        <v>2</v>
      </c>
      <c r="S25" s="9">
        <v>1</v>
      </c>
      <c r="T25" s="9">
        <v>4</v>
      </c>
      <c r="U25" s="10"/>
      <c r="V25" s="8" t="s">
        <v>30</v>
      </c>
      <c r="W25" s="9">
        <f t="shared" si="5"/>
        <v>0.38215206943376678</v>
      </c>
      <c r="X25" s="9">
        <f t="shared" si="5"/>
        <v>0</v>
      </c>
      <c r="Y25" s="9">
        <f t="shared" si="5"/>
        <v>0.76430413886753357</v>
      </c>
      <c r="Z25" s="25">
        <v>73.8</v>
      </c>
      <c r="AA25" s="8"/>
      <c r="AB25" s="25">
        <v>15.3</v>
      </c>
      <c r="AC25" s="8" t="s">
        <v>13</v>
      </c>
      <c r="AE25" s="30"/>
    </row>
    <row r="26" spans="1:31" ht="39.5" x14ac:dyDescent="0.35">
      <c r="A26" s="30">
        <v>19</v>
      </c>
      <c r="B26" s="30" t="s">
        <v>58</v>
      </c>
      <c r="C26" s="12" t="s">
        <v>24</v>
      </c>
      <c r="D26" s="1"/>
      <c r="E26" s="31" t="s">
        <v>82</v>
      </c>
      <c r="F26" s="1" t="s">
        <v>58</v>
      </c>
      <c r="G26" s="30" t="s">
        <v>96</v>
      </c>
      <c r="H26" s="1" t="s">
        <v>41</v>
      </c>
      <c r="L26" t="s">
        <v>57</v>
      </c>
      <c r="M26" s="8">
        <v>18</v>
      </c>
      <c r="N26" s="8">
        <v>2078</v>
      </c>
      <c r="O26" s="8">
        <v>1980</v>
      </c>
      <c r="P26" s="8">
        <v>4058</v>
      </c>
      <c r="Q26" s="8" t="s">
        <v>15</v>
      </c>
      <c r="R26" s="9">
        <v>2.72</v>
      </c>
      <c r="S26" s="9">
        <v>1.91</v>
      </c>
      <c r="T26" s="9">
        <v>3.88</v>
      </c>
      <c r="U26" s="10"/>
      <c r="V26" s="8" t="s">
        <v>30</v>
      </c>
      <c r="W26" s="9">
        <f>LN(R26)*SQRT(3)/3.1415926535</f>
        <v>0.55167726930975669</v>
      </c>
      <c r="X26" s="9">
        <f t="shared" ref="X26:Y26" si="6">LN(S26)*SQRT(3)/3.1415926535</f>
        <v>0.35676671567819163</v>
      </c>
      <c r="Y26" s="9">
        <f t="shared" si="6"/>
        <v>0.74751109764908596</v>
      </c>
      <c r="Z26" s="25"/>
      <c r="AA26" s="8"/>
      <c r="AB26" s="25"/>
      <c r="AC26" s="8"/>
    </row>
    <row r="27" spans="1:31" ht="39.5" x14ac:dyDescent="0.35">
      <c r="A27" s="30">
        <v>19</v>
      </c>
      <c r="B27" s="30" t="s">
        <v>58</v>
      </c>
      <c r="C27" s="12" t="s">
        <v>25</v>
      </c>
      <c r="D27" s="1"/>
      <c r="E27" s="31" t="s">
        <v>82</v>
      </c>
      <c r="F27" s="1" t="s">
        <v>58</v>
      </c>
      <c r="G27" s="30" t="s">
        <v>96</v>
      </c>
      <c r="H27" s="1" t="s">
        <v>36</v>
      </c>
      <c r="L27" t="s">
        <v>59</v>
      </c>
      <c r="M27" s="8">
        <v>5</v>
      </c>
      <c r="N27" s="8"/>
      <c r="O27" s="8"/>
      <c r="P27" s="8">
        <v>59836</v>
      </c>
      <c r="Q27" s="8" t="s">
        <v>15</v>
      </c>
      <c r="R27" s="9">
        <v>3.12</v>
      </c>
      <c r="S27" s="9">
        <v>1.54</v>
      </c>
      <c r="T27" s="9">
        <v>6.3</v>
      </c>
      <c r="U27" s="10" t="s">
        <v>13</v>
      </c>
      <c r="V27" s="8" t="s">
        <v>30</v>
      </c>
      <c r="W27" s="9">
        <f>LN(R27)*SQRT(3)/3.1415926535</f>
        <v>0.62732021208657951</v>
      </c>
      <c r="X27" s="9">
        <f t="shared" ref="X27" si="7">LN(S27)*SQRT(3)/3.1415926535</f>
        <v>0.23805412271724807</v>
      </c>
      <c r="Y27" s="9">
        <f t="shared" ref="Y27" si="8">LN(T27)*SQRT(3)/3.1415926535</f>
        <v>1.0147481963790244</v>
      </c>
      <c r="Z27" s="25"/>
      <c r="AA27" s="8"/>
      <c r="AB27" s="25"/>
      <c r="AC27" s="8"/>
      <c r="AE27" s="30"/>
    </row>
    <row r="28" spans="1:31" ht="26.5" x14ac:dyDescent="0.35">
      <c r="A28" s="31">
        <v>20</v>
      </c>
      <c r="B28" s="31" t="s">
        <v>43</v>
      </c>
      <c r="C28" s="12" t="s">
        <v>16</v>
      </c>
      <c r="D28" s="1"/>
      <c r="E28" s="31" t="s">
        <v>81</v>
      </c>
      <c r="F28" s="1" t="s">
        <v>58</v>
      </c>
      <c r="H28" s="1" t="s">
        <v>42</v>
      </c>
      <c r="M28" s="8">
        <v>13</v>
      </c>
      <c r="N28" s="8"/>
      <c r="O28" s="8"/>
      <c r="P28" s="8"/>
      <c r="Q28" s="8" t="s">
        <v>17</v>
      </c>
      <c r="R28" s="9">
        <v>0.3</v>
      </c>
      <c r="S28" s="9">
        <v>0.18</v>
      </c>
      <c r="T28" s="9">
        <v>0.41</v>
      </c>
      <c r="U28" s="10" t="s">
        <v>14</v>
      </c>
      <c r="V28" s="8" t="s">
        <v>30</v>
      </c>
      <c r="W28" s="9">
        <f t="shared" ref="W28" si="9">(2*R28)/SQRT((1-R28*R28))</f>
        <v>0.62897090203315098</v>
      </c>
      <c r="X28" s="9">
        <f>(2*S28)/SQRT((1-S28*S28))</f>
        <v>0.36597765571301011</v>
      </c>
      <c r="Y28" s="9">
        <f t="shared" ref="Y28" si="10">(2*T28)/SQRT((1-T28*T28))</f>
        <v>0.89903850016928244</v>
      </c>
      <c r="Z28" s="25">
        <v>68.09</v>
      </c>
      <c r="AA28" s="8" t="s">
        <v>14</v>
      </c>
      <c r="AB28" s="25">
        <v>37.6</v>
      </c>
      <c r="AC28" s="8"/>
      <c r="AE28" s="30"/>
    </row>
    <row r="29" spans="1:31" ht="26.5" x14ac:dyDescent="0.35">
      <c r="A29" s="31">
        <v>20</v>
      </c>
      <c r="B29" s="31" t="s">
        <v>43</v>
      </c>
      <c r="C29" s="12" t="s">
        <v>24</v>
      </c>
      <c r="D29" s="1"/>
      <c r="E29" s="31" t="s">
        <v>81</v>
      </c>
      <c r="F29" s="1" t="s">
        <v>58</v>
      </c>
      <c r="H29" s="1" t="s">
        <v>41</v>
      </c>
      <c r="M29" s="8">
        <v>20</v>
      </c>
      <c r="N29" s="8" t="s">
        <v>18</v>
      </c>
      <c r="O29" s="8" t="s">
        <v>19</v>
      </c>
      <c r="P29" s="8">
        <v>43408</v>
      </c>
      <c r="Q29" s="8" t="s">
        <v>15</v>
      </c>
      <c r="R29" s="9">
        <v>2.38</v>
      </c>
      <c r="S29" s="9">
        <v>1.98</v>
      </c>
      <c r="T29" s="9">
        <v>2.87</v>
      </c>
      <c r="U29" s="10" t="s">
        <v>14</v>
      </c>
      <c r="V29" s="8" t="s">
        <v>30</v>
      </c>
      <c r="W29" s="9">
        <f>LN(R29)*SQRT(3)/3.1415926535</f>
        <v>0.47805755410784079</v>
      </c>
      <c r="X29" s="9">
        <f t="shared" ref="X29:Y29" si="11">LN(S29)*SQRT(3)/3.1415926535</f>
        <v>0.37661102886887937</v>
      </c>
      <c r="Y29" s="9">
        <f t="shared" si="11"/>
        <v>0.58127268682045907</v>
      </c>
      <c r="Z29" s="25">
        <v>44.9</v>
      </c>
      <c r="AA29" s="8"/>
      <c r="AB29" s="25">
        <v>34.5</v>
      </c>
      <c r="AC29" s="8" t="s">
        <v>10</v>
      </c>
      <c r="AE29" s="30"/>
    </row>
    <row r="30" spans="1:31" ht="26.5" x14ac:dyDescent="0.35">
      <c r="A30" s="31">
        <v>21</v>
      </c>
      <c r="B30" s="31" t="s">
        <v>44</v>
      </c>
      <c r="C30" s="12" t="s">
        <v>16</v>
      </c>
      <c r="D30" s="1"/>
      <c r="E30" s="31" t="s">
        <v>80</v>
      </c>
      <c r="F30" s="1" t="s">
        <v>58</v>
      </c>
      <c r="H30" s="1" t="s">
        <v>42</v>
      </c>
      <c r="M30" s="8">
        <v>13</v>
      </c>
      <c r="N30" s="13"/>
      <c r="O30" s="13"/>
      <c r="P30" s="13"/>
      <c r="Q30" s="8" t="s">
        <v>17</v>
      </c>
      <c r="R30" s="9">
        <v>0.32</v>
      </c>
      <c r="S30" s="9">
        <v>0.24</v>
      </c>
      <c r="T30" s="9">
        <v>0.4</v>
      </c>
      <c r="U30" s="10" t="s">
        <v>14</v>
      </c>
      <c r="V30" s="8" t="s">
        <v>30</v>
      </c>
      <c r="W30" s="9">
        <f t="shared" ref="W30" si="12">(2*R30)/SQRT((1-R30*R30))</f>
        <v>0.67552052947319852</v>
      </c>
      <c r="X30" s="9">
        <f t="shared" ref="X30" si="13">(2*S30)/SQRT((1-S30*S30))</f>
        <v>0.4944513860581975</v>
      </c>
      <c r="Y30" s="9">
        <f t="shared" ref="Y30" si="14">(2*T30)/SQRT((1-T30*T30))</f>
        <v>0.87287156094396956</v>
      </c>
      <c r="Z30" s="25">
        <v>37.450000000000003</v>
      </c>
      <c r="AA30" s="8" t="s">
        <v>14</v>
      </c>
      <c r="AB30" s="25">
        <v>19.18</v>
      </c>
      <c r="AC30" s="8"/>
      <c r="AE30" s="30"/>
    </row>
    <row r="31" spans="1:31" ht="26.5" x14ac:dyDescent="0.35">
      <c r="A31" s="31">
        <v>21</v>
      </c>
      <c r="B31" s="31" t="s">
        <v>44</v>
      </c>
      <c r="C31" s="12" t="s">
        <v>24</v>
      </c>
      <c r="D31" s="1"/>
      <c r="E31" s="31" t="s">
        <v>80</v>
      </c>
      <c r="F31" s="1" t="s">
        <v>58</v>
      </c>
      <c r="H31" s="1" t="s">
        <v>41</v>
      </c>
      <c r="M31" s="8">
        <v>13</v>
      </c>
      <c r="N31" s="8" t="s">
        <v>20</v>
      </c>
      <c r="O31" s="8" t="s">
        <v>21</v>
      </c>
      <c r="P31" s="8">
        <v>43272</v>
      </c>
      <c r="Q31" s="8" t="s">
        <v>15</v>
      </c>
      <c r="R31" s="9">
        <v>2.95</v>
      </c>
      <c r="S31" s="9">
        <v>2.25</v>
      </c>
      <c r="T31" s="9">
        <v>3.88</v>
      </c>
      <c r="U31" s="10" t="s">
        <v>14</v>
      </c>
      <c r="V31" s="8" t="s">
        <v>30</v>
      </c>
      <c r="W31" s="9">
        <f>LN(R31)*SQRT(3)/3.1415926535</f>
        <v>0.59643044964864922</v>
      </c>
      <c r="X31" s="9">
        <f t="shared" ref="X31" si="15">LN(S31)*SQRT(3)/3.1415926535</f>
        <v>0.44708926038348223</v>
      </c>
      <c r="Y31" s="9">
        <f>LN(T31)*SQRT(3)/3.1415926535</f>
        <v>0.74751109764908596</v>
      </c>
      <c r="Z31" s="25">
        <v>74.900000000000006</v>
      </c>
      <c r="AA31" s="8"/>
      <c r="AB31" s="25">
        <v>47.8</v>
      </c>
      <c r="AC31" s="8" t="s">
        <v>14</v>
      </c>
      <c r="AE31" s="30"/>
    </row>
    <row r="32" spans="1:31" ht="26.5" x14ac:dyDescent="0.35">
      <c r="A32" s="31">
        <v>22</v>
      </c>
      <c r="B32" s="31" t="s">
        <v>45</v>
      </c>
      <c r="C32" s="12" t="s">
        <v>16</v>
      </c>
      <c r="D32" s="1"/>
      <c r="E32" s="31" t="s">
        <v>79</v>
      </c>
      <c r="F32" s="1" t="s">
        <v>58</v>
      </c>
      <c r="H32" s="1" t="s">
        <v>42</v>
      </c>
      <c r="M32" s="8">
        <v>12</v>
      </c>
      <c r="N32" s="13"/>
      <c r="O32" s="13"/>
      <c r="P32" s="13"/>
      <c r="Q32" s="8" t="s">
        <v>17</v>
      </c>
      <c r="R32" s="9">
        <v>0.41</v>
      </c>
      <c r="S32" s="9">
        <v>0.27</v>
      </c>
      <c r="T32" s="9">
        <v>0.54</v>
      </c>
      <c r="U32" s="10" t="s">
        <v>14</v>
      </c>
      <c r="V32" s="8" t="s">
        <v>30</v>
      </c>
      <c r="W32" s="9">
        <f t="shared" ref="W32" si="16">(2*R32)/SQRT((1-R32*R32))</f>
        <v>0.89903850016928244</v>
      </c>
      <c r="X32" s="9">
        <f t="shared" ref="X32" si="17">(2*S32)/SQRT((1-S32*S32))</f>
        <v>0.56082900870368635</v>
      </c>
      <c r="Y32" s="9">
        <f t="shared" ref="Y32" si="18">(2*T32)/SQRT((1-T32*T32))</f>
        <v>1.2831708326087454</v>
      </c>
      <c r="Z32" s="25">
        <v>76.650000000000006</v>
      </c>
      <c r="AA32" s="8" t="s">
        <v>14</v>
      </c>
      <c r="AB32" s="25">
        <v>47.11</v>
      </c>
      <c r="AC32" s="8"/>
      <c r="AE32" s="30"/>
    </row>
    <row r="33" spans="1:31" ht="26.5" x14ac:dyDescent="0.35">
      <c r="A33" s="31">
        <v>22</v>
      </c>
      <c r="B33" s="31" t="s">
        <v>45</v>
      </c>
      <c r="C33" s="12" t="s">
        <v>24</v>
      </c>
      <c r="D33" s="1"/>
      <c r="E33" s="31" t="s">
        <v>79</v>
      </c>
      <c r="F33" s="1" t="s">
        <v>58</v>
      </c>
      <c r="H33" s="1" t="s">
        <v>41</v>
      </c>
      <c r="M33" s="8">
        <v>6</v>
      </c>
      <c r="N33" s="8">
        <v>914</v>
      </c>
      <c r="O33" s="8">
        <v>6597</v>
      </c>
      <c r="P33" s="8">
        <v>7511</v>
      </c>
      <c r="Q33" s="8" t="s">
        <v>15</v>
      </c>
      <c r="R33" s="9">
        <v>3.4</v>
      </c>
      <c r="S33" s="9">
        <v>2.06</v>
      </c>
      <c r="T33" s="9">
        <v>5.62</v>
      </c>
      <c r="U33" s="10" t="s">
        <v>14</v>
      </c>
      <c r="V33" s="8" t="s">
        <v>30</v>
      </c>
      <c r="W33" s="9">
        <f>LN(R33)*SQRT(3)/3.1415926535</f>
        <v>0.67470275697983217</v>
      </c>
      <c r="X33" s="9">
        <f t="shared" ref="X33:Y33" si="19">LN(S33)*SQRT(3)/3.1415926535</f>
        <v>0.39844869122405446</v>
      </c>
      <c r="Y33" s="9">
        <f t="shared" si="19"/>
        <v>0.9517765294199424</v>
      </c>
      <c r="Z33" s="25">
        <v>78.3</v>
      </c>
      <c r="AA33" s="8"/>
      <c r="AB33" s="25">
        <v>23.1</v>
      </c>
      <c r="AC33" s="8" t="s">
        <v>14</v>
      </c>
      <c r="AE33" s="30"/>
    </row>
    <row r="34" spans="1:31" x14ac:dyDescent="0.35">
      <c r="A34" s="31">
        <v>23</v>
      </c>
      <c r="B34" s="31" t="s">
        <v>46</v>
      </c>
      <c r="C34" s="12" t="s">
        <v>16</v>
      </c>
      <c r="D34" s="1"/>
      <c r="E34" s="17" t="s">
        <v>78</v>
      </c>
      <c r="F34" s="1" t="s">
        <v>58</v>
      </c>
      <c r="H34" s="1" t="s">
        <v>42</v>
      </c>
      <c r="M34" s="8">
        <v>23</v>
      </c>
      <c r="N34" s="8"/>
      <c r="O34" s="8"/>
      <c r="P34" s="8"/>
      <c r="Q34" s="8" t="s">
        <v>17</v>
      </c>
      <c r="R34" s="9">
        <v>0.22</v>
      </c>
      <c r="S34" s="9">
        <v>0.15</v>
      </c>
      <c r="T34" s="9">
        <v>0.28000000000000003</v>
      </c>
      <c r="U34" s="10" t="s">
        <v>14</v>
      </c>
      <c r="V34" s="8" t="s">
        <v>30</v>
      </c>
      <c r="W34" s="9">
        <f t="shared" ref="W34" si="20">(2*R34)/SQRT((1-R34*R34))</f>
        <v>0.45105080245760132</v>
      </c>
      <c r="X34" s="9">
        <f t="shared" ref="X34" si="21">(2*S34)/SQRT((1-S34*S34))</f>
        <v>0.30343304245450414</v>
      </c>
      <c r="Y34" s="9">
        <f t="shared" ref="Y34" si="22">(2*T34)/SQRT((1-T34*T34))</f>
        <v>0.58333333333333337</v>
      </c>
      <c r="Z34" s="25">
        <v>36.53</v>
      </c>
      <c r="AA34" s="8"/>
      <c r="AB34" s="25">
        <v>34.659999999999997</v>
      </c>
      <c r="AC34" s="8">
        <v>4.2000000000000003E-2</v>
      </c>
      <c r="AE34" s="30"/>
    </row>
    <row r="35" spans="1:31" x14ac:dyDescent="0.35">
      <c r="A35" s="31">
        <v>23</v>
      </c>
      <c r="B35" s="31" t="s">
        <v>46</v>
      </c>
      <c r="C35" s="12" t="s">
        <v>24</v>
      </c>
      <c r="D35" s="1"/>
      <c r="E35" s="31" t="s">
        <v>78</v>
      </c>
      <c r="F35" s="1" t="s">
        <v>58</v>
      </c>
      <c r="H35" s="1" t="s">
        <v>41</v>
      </c>
      <c r="M35" s="8">
        <v>7</v>
      </c>
      <c r="N35" s="8" t="s">
        <v>22</v>
      </c>
      <c r="O35" s="8" t="s">
        <v>23</v>
      </c>
      <c r="P35" s="8">
        <v>7637</v>
      </c>
      <c r="Q35" s="8" t="s">
        <v>15</v>
      </c>
      <c r="R35" s="9">
        <v>2.9</v>
      </c>
      <c r="S35" s="9">
        <v>1.71</v>
      </c>
      <c r="T35" s="9">
        <v>4.92</v>
      </c>
      <c r="U35" s="10" t="s">
        <v>14</v>
      </c>
      <c r="V35" s="8" t="s">
        <v>30</v>
      </c>
      <c r="W35" s="9">
        <f>LN(R35)*SQRT(3)/3.1415926535</f>
        <v>0.58700579458653535</v>
      </c>
      <c r="X35" s="9">
        <f t="shared" ref="X35" si="23">LN(S35)*SQRT(3)/3.1415926535</f>
        <v>0.29578429737536532</v>
      </c>
      <c r="Y35" s="9">
        <f t="shared" ref="Y35" si="24">LN(T35)*SQRT(3)/3.1415926535</f>
        <v>0.87843703221411606</v>
      </c>
      <c r="Z35" s="25">
        <v>81.8</v>
      </c>
      <c r="AA35" s="8"/>
      <c r="AB35" s="25">
        <v>32.9</v>
      </c>
      <c r="AC35" s="8" t="s">
        <v>14</v>
      </c>
      <c r="AE35" s="30"/>
    </row>
    <row r="36" spans="1:31" ht="26.5" x14ac:dyDescent="0.35">
      <c r="A36" s="31">
        <v>24</v>
      </c>
      <c r="B36" s="31" t="s">
        <v>47</v>
      </c>
      <c r="C36" s="12" t="s">
        <v>25</v>
      </c>
      <c r="D36" s="1"/>
      <c r="E36" s="31" t="s">
        <v>77</v>
      </c>
      <c r="F36" s="1" t="s">
        <v>58</v>
      </c>
      <c r="H36" s="1" t="s">
        <v>36</v>
      </c>
      <c r="L36" t="s">
        <v>59</v>
      </c>
      <c r="M36" s="8">
        <v>8</v>
      </c>
      <c r="N36" s="13"/>
      <c r="O36" s="13"/>
      <c r="P36" s="8">
        <v>85036</v>
      </c>
      <c r="Q36" s="8" t="s">
        <v>15</v>
      </c>
      <c r="R36" s="9">
        <v>2.2799999999999998</v>
      </c>
      <c r="S36" s="9">
        <v>1.64</v>
      </c>
      <c r="T36" s="9">
        <v>4.34</v>
      </c>
      <c r="U36" s="10"/>
      <c r="V36" s="8" t="s">
        <v>30</v>
      </c>
      <c r="W36" s="9">
        <v>0.45439173661739102</v>
      </c>
      <c r="X36" s="9">
        <v>0.27274033258860808</v>
      </c>
      <c r="Y36" s="9">
        <v>0.80928154298587585</v>
      </c>
      <c r="Z36" s="25">
        <v>91.95</v>
      </c>
      <c r="AA36" s="8"/>
      <c r="AB36" s="25">
        <v>86.98</v>
      </c>
      <c r="AC36" s="8" t="s">
        <v>14</v>
      </c>
      <c r="AE36" s="30"/>
    </row>
    <row r="37" spans="1:31" ht="26.5" x14ac:dyDescent="0.35">
      <c r="A37" s="31">
        <v>24</v>
      </c>
      <c r="B37" s="31" t="s">
        <v>47</v>
      </c>
      <c r="C37" s="12" t="s">
        <v>24</v>
      </c>
      <c r="D37" s="1"/>
      <c r="E37" s="31" t="s">
        <v>77</v>
      </c>
      <c r="F37" s="1" t="s">
        <v>58</v>
      </c>
      <c r="H37" s="1" t="s">
        <v>41</v>
      </c>
      <c r="M37" s="8">
        <v>6</v>
      </c>
      <c r="N37" s="13"/>
      <c r="O37" s="13"/>
      <c r="P37" s="8">
        <v>23197</v>
      </c>
      <c r="Q37" s="8" t="s">
        <v>15</v>
      </c>
      <c r="R37" s="9">
        <v>2.39</v>
      </c>
      <c r="S37" s="9">
        <v>1.83</v>
      </c>
      <c r="T37" s="9">
        <v>3.11</v>
      </c>
      <c r="U37" s="10" t="s">
        <v>14</v>
      </c>
      <c r="V37" s="8" t="s">
        <v>30</v>
      </c>
      <c r="W37" s="9">
        <v>0.48036920904765057</v>
      </c>
      <c r="X37" s="9">
        <v>0.33317685450052131</v>
      </c>
      <c r="Y37" s="9">
        <v>0.62555029436930465</v>
      </c>
      <c r="Z37" s="25">
        <v>73.900000000000006</v>
      </c>
      <c r="AA37" s="8"/>
      <c r="AB37" s="25">
        <v>19.100000000000001</v>
      </c>
      <c r="AC37" s="8" t="s">
        <v>13</v>
      </c>
      <c r="AE37" s="30"/>
    </row>
    <row r="38" spans="1:31" ht="26.5" x14ac:dyDescent="0.35">
      <c r="A38" s="31">
        <v>25</v>
      </c>
      <c r="B38" s="31" t="s">
        <v>49</v>
      </c>
      <c r="C38" s="12" t="s">
        <v>25</v>
      </c>
      <c r="D38" s="1"/>
      <c r="E38" s="31" t="s">
        <v>76</v>
      </c>
      <c r="F38" s="1" t="s">
        <v>58</v>
      </c>
      <c r="H38" s="1" t="s">
        <v>36</v>
      </c>
      <c r="L38" t="s">
        <v>59</v>
      </c>
      <c r="M38" s="8">
        <v>4</v>
      </c>
      <c r="N38" s="13"/>
      <c r="O38" s="13"/>
      <c r="P38" s="8">
        <v>46324</v>
      </c>
      <c r="Q38" s="8" t="s">
        <v>15</v>
      </c>
      <c r="R38" s="9">
        <v>1.24</v>
      </c>
      <c r="S38" s="9">
        <v>1.06</v>
      </c>
      <c r="T38" s="9">
        <v>1.44</v>
      </c>
      <c r="U38" s="10"/>
      <c r="V38" s="8" t="s">
        <v>30</v>
      </c>
      <c r="W38" s="9">
        <v>0.11859711932025808</v>
      </c>
      <c r="X38" s="9">
        <v>3.2125332754343684E-2</v>
      </c>
      <c r="Y38" s="9">
        <v>0.20103828504333113</v>
      </c>
      <c r="Z38" s="25">
        <v>0</v>
      </c>
      <c r="AA38" s="8"/>
      <c r="AB38" s="25">
        <v>3.12</v>
      </c>
      <c r="AC38" s="8"/>
      <c r="AE38" s="30"/>
    </row>
    <row r="39" spans="1:31" ht="26.5" x14ac:dyDescent="0.35">
      <c r="A39" s="31">
        <v>25</v>
      </c>
      <c r="B39" s="31" t="s">
        <v>49</v>
      </c>
      <c r="C39" s="12" t="s">
        <v>24</v>
      </c>
      <c r="D39" s="1"/>
      <c r="E39" s="31" t="s">
        <v>76</v>
      </c>
      <c r="F39" s="1" t="s">
        <v>58</v>
      </c>
      <c r="H39" s="1" t="s">
        <v>41</v>
      </c>
      <c r="M39" s="8">
        <v>8</v>
      </c>
      <c r="N39" s="8" t="s">
        <v>26</v>
      </c>
      <c r="O39" s="8" t="s">
        <v>27</v>
      </c>
      <c r="P39" s="8">
        <v>13690</v>
      </c>
      <c r="Q39" s="8" t="s">
        <v>15</v>
      </c>
      <c r="R39" s="9">
        <v>1.7</v>
      </c>
      <c r="S39" s="9">
        <v>0.82</v>
      </c>
      <c r="T39" s="9">
        <v>3.53</v>
      </c>
      <c r="U39" s="10">
        <v>0.154</v>
      </c>
      <c r="V39" s="8" t="s">
        <v>30</v>
      </c>
      <c r="W39" s="9">
        <v>0.29255068754606539</v>
      </c>
      <c r="X39" s="9">
        <v>-0.10941173684515872</v>
      </c>
      <c r="Y39" s="9">
        <v>0.69538996200595371</v>
      </c>
      <c r="Z39" s="25">
        <v>80.2</v>
      </c>
      <c r="AA39" s="8"/>
      <c r="AB39" s="25">
        <v>35.4</v>
      </c>
      <c r="AC39" s="8" t="s">
        <v>14</v>
      </c>
      <c r="AE39" s="30"/>
    </row>
    <row r="40" spans="1:31" s="30" customFormat="1" x14ac:dyDescent="0.35">
      <c r="A40" s="30">
        <v>26</v>
      </c>
      <c r="B40" s="30" t="s">
        <v>103</v>
      </c>
      <c r="C40" s="35" t="s">
        <v>101</v>
      </c>
      <c r="E40" s="36" t="s">
        <v>102</v>
      </c>
      <c r="H40" s="30" t="s">
        <v>33</v>
      </c>
      <c r="J40" s="29"/>
      <c r="K40" s="29"/>
      <c r="L40" s="29"/>
      <c r="M40" s="30">
        <v>9</v>
      </c>
      <c r="N40" s="13"/>
      <c r="O40" s="13"/>
      <c r="P40" s="30">
        <v>803</v>
      </c>
      <c r="Q40" s="30" t="s">
        <v>12</v>
      </c>
      <c r="R40" s="30">
        <v>1.022</v>
      </c>
      <c r="S40" s="30">
        <v>1.0169999999999999</v>
      </c>
      <c r="T40" s="30">
        <v>1.028</v>
      </c>
      <c r="U40" s="2" t="s">
        <v>14</v>
      </c>
      <c r="V40" s="30" t="s">
        <v>30</v>
      </c>
      <c r="W40" s="11">
        <f>LN(R40)*SQRT(3)/3.1415926535</f>
        <v>1.1997739226974728E-2</v>
      </c>
      <c r="X40" s="11">
        <f t="shared" ref="X40:Y42" si="25">LN(S40)*SQRT(3)/3.1415926535</f>
        <v>9.2938157324923623E-3</v>
      </c>
      <c r="Y40" s="11">
        <f t="shared" si="25"/>
        <v>1.5225039537612669E-2</v>
      </c>
    </row>
    <row r="41" spans="1:31" s="30" customFormat="1" x14ac:dyDescent="0.35">
      <c r="A41" s="30">
        <v>26</v>
      </c>
      <c r="B41" s="30" t="s">
        <v>103</v>
      </c>
      <c r="C41" s="35" t="s">
        <v>101</v>
      </c>
      <c r="E41" s="36" t="s">
        <v>102</v>
      </c>
      <c r="H41" s="30" t="s">
        <v>34</v>
      </c>
      <c r="J41" s="29"/>
      <c r="K41" s="29"/>
      <c r="L41" s="29"/>
      <c r="M41" s="30">
        <v>15</v>
      </c>
      <c r="N41" s="13"/>
      <c r="O41" s="13"/>
      <c r="P41" s="30">
        <v>2305</v>
      </c>
      <c r="Q41" s="30" t="s">
        <v>12</v>
      </c>
      <c r="R41" s="30">
        <v>1.03</v>
      </c>
      <c r="S41" s="30">
        <v>1.01</v>
      </c>
      <c r="T41" s="30">
        <v>1.03</v>
      </c>
      <c r="U41" s="2">
        <v>0.01</v>
      </c>
      <c r="V41" s="30" t="s">
        <v>30</v>
      </c>
      <c r="W41" s="11">
        <f>LN(R41)*SQRT(3)/3.1415926535</f>
        <v>1.6296621790287673E-2</v>
      </c>
      <c r="X41" s="11">
        <f t="shared" si="25"/>
        <v>5.48590491851534E-3</v>
      </c>
      <c r="Y41" s="11">
        <f t="shared" si="25"/>
        <v>1.6296621790287673E-2</v>
      </c>
    </row>
    <row r="42" spans="1:31" s="30" customFormat="1" x14ac:dyDescent="0.35">
      <c r="A42" s="34">
        <v>26</v>
      </c>
      <c r="B42" s="30" t="s">
        <v>103</v>
      </c>
      <c r="C42" s="35" t="s">
        <v>100</v>
      </c>
      <c r="D42" s="15"/>
      <c r="E42" s="15" t="s">
        <v>102</v>
      </c>
      <c r="H42" s="30" t="s">
        <v>33</v>
      </c>
      <c r="L42" s="29"/>
      <c r="M42" s="30">
        <v>5</v>
      </c>
      <c r="Q42" s="30" t="s">
        <v>12</v>
      </c>
      <c r="R42" s="11">
        <v>2.25</v>
      </c>
      <c r="S42" s="11">
        <v>2</v>
      </c>
      <c r="T42" s="11">
        <v>2.52</v>
      </c>
      <c r="U42" s="2" t="s">
        <v>98</v>
      </c>
      <c r="V42" s="30" t="s">
        <v>30</v>
      </c>
      <c r="W42" s="9">
        <f>LN(R42)*SQRT(3)/3.1415926535</f>
        <v>0.44708926038348223</v>
      </c>
      <c r="X42" s="9">
        <f t="shared" si="25"/>
        <v>0.38215206943376678</v>
      </c>
      <c r="Y42" s="9">
        <f t="shared" si="25"/>
        <v>0.50957063927518198</v>
      </c>
    </row>
    <row r="43" spans="1:31" s="30" customFormat="1" x14ac:dyDescent="0.35">
      <c r="A43" s="34">
        <v>26</v>
      </c>
      <c r="B43" s="30" t="s">
        <v>103</v>
      </c>
      <c r="C43" s="35" t="s">
        <v>100</v>
      </c>
      <c r="D43" s="29"/>
      <c r="E43" s="15" t="s">
        <v>102</v>
      </c>
      <c r="H43" s="30" t="s">
        <v>34</v>
      </c>
      <c r="J43" s="29"/>
      <c r="K43" s="29"/>
      <c r="L43" s="29"/>
      <c r="M43" s="30">
        <v>3</v>
      </c>
      <c r="Q43" s="30" t="s">
        <v>12</v>
      </c>
      <c r="R43" s="30">
        <v>1.64</v>
      </c>
      <c r="S43" s="3">
        <v>1.38</v>
      </c>
      <c r="T43" s="3">
        <v>1.95</v>
      </c>
      <c r="U43" s="2" t="s">
        <v>99</v>
      </c>
      <c r="V43" s="30" t="s">
        <v>30</v>
      </c>
      <c r="W43" s="9">
        <f t="shared" ref="W43:Y45" si="26">LN(R43)*SQRT(3)/3.1415926535</f>
        <v>0.27274033258860808</v>
      </c>
      <c r="X43" s="9">
        <f>LN(S43)*SQRT(3)/3.1415926535</f>
        <v>0.17757393983556827</v>
      </c>
      <c r="Y43" s="9">
        <f>LN(T43)*SQRT(3)/3.1415926535</f>
        <v>0.36819363032288821</v>
      </c>
    </row>
    <row r="44" spans="1:31" x14ac:dyDescent="0.35">
      <c r="A44" s="30">
        <v>27</v>
      </c>
      <c r="B44" s="1" t="s">
        <v>104</v>
      </c>
      <c r="C44" s="30" t="s">
        <v>105</v>
      </c>
      <c r="D44" s="15" t="s">
        <v>38</v>
      </c>
      <c r="E44" s="30" t="s">
        <v>108</v>
      </c>
      <c r="F44" s="30" t="s">
        <v>60</v>
      </c>
      <c r="H44" s="30" t="s">
        <v>33</v>
      </c>
      <c r="M44" s="8">
        <v>10</v>
      </c>
      <c r="N44" s="8">
        <v>542583</v>
      </c>
      <c r="O44" s="8">
        <v>15904034</v>
      </c>
      <c r="P44" s="8"/>
      <c r="Q44" s="8" t="s">
        <v>8</v>
      </c>
      <c r="R44" s="8">
        <v>2.52</v>
      </c>
      <c r="S44" s="8">
        <v>1.78</v>
      </c>
      <c r="T44" s="8">
        <v>3.57</v>
      </c>
      <c r="U44" s="8" t="s">
        <v>107</v>
      </c>
      <c r="V44" s="8" t="s">
        <v>30</v>
      </c>
      <c r="W44" s="8">
        <f t="shared" si="26"/>
        <v>0.50957063927518198</v>
      </c>
      <c r="X44" s="8">
        <f t="shared" si="26"/>
        <v>0.31790360923625061</v>
      </c>
      <c r="Y44" s="8">
        <f t="shared" si="26"/>
        <v>0.70160218429958188</v>
      </c>
      <c r="Z44" s="8">
        <v>98</v>
      </c>
      <c r="AA44" s="8"/>
      <c r="AB44" s="8"/>
      <c r="AC44" s="8"/>
    </row>
    <row r="45" spans="1:31" x14ac:dyDescent="0.35">
      <c r="A45" s="30">
        <v>27</v>
      </c>
      <c r="B45" s="1" t="s">
        <v>104</v>
      </c>
      <c r="C45" s="37" t="s">
        <v>106</v>
      </c>
      <c r="D45" s="15" t="s">
        <v>38</v>
      </c>
      <c r="E45" s="30" t="s">
        <v>108</v>
      </c>
      <c r="F45" s="30" t="s">
        <v>60</v>
      </c>
      <c r="H45" s="30" t="s">
        <v>33</v>
      </c>
      <c r="M45" s="30">
        <v>4</v>
      </c>
      <c r="N45" s="30"/>
      <c r="O45" s="30"/>
      <c r="P45" s="30"/>
      <c r="Q45" s="2" t="s">
        <v>8</v>
      </c>
      <c r="R45" s="30">
        <v>1.88</v>
      </c>
      <c r="S45" s="3">
        <v>1.57</v>
      </c>
      <c r="T45" s="3">
        <v>2.2400000000000002</v>
      </c>
      <c r="V45" s="11" t="s">
        <v>30</v>
      </c>
      <c r="W45" s="11">
        <f t="shared" si="26"/>
        <v>0.34803837144712108</v>
      </c>
      <c r="X45" s="11">
        <f t="shared" si="26"/>
        <v>0.24869102298067711</v>
      </c>
      <c r="Y45" s="30">
        <f t="shared" si="26"/>
        <v>0.44463344832546658</v>
      </c>
      <c r="Z45" s="30">
        <v>91.4</v>
      </c>
      <c r="AA45" s="30"/>
      <c r="AB45" s="30"/>
      <c r="AC45" s="30"/>
    </row>
    <row r="49" spans="3:27" x14ac:dyDescent="0.35">
      <c r="D49" s="1"/>
      <c r="E49" s="15"/>
      <c r="N49" s="15"/>
      <c r="O49" s="15"/>
      <c r="Q49" s="1"/>
      <c r="S49" s="22"/>
      <c r="U49" s="2"/>
      <c r="V49" s="14"/>
      <c r="W49" s="19"/>
      <c r="X49" s="19"/>
      <c r="Y49" s="19"/>
      <c r="AA49" s="14"/>
    </row>
    <row r="50" spans="3:27" x14ac:dyDescent="0.35">
      <c r="D50" s="1"/>
      <c r="E50" s="15"/>
      <c r="N50" s="15"/>
      <c r="O50" s="15"/>
      <c r="Q50" s="1"/>
      <c r="S50" s="22"/>
      <c r="U50" s="11"/>
      <c r="Y50" s="19"/>
    </row>
    <row r="51" spans="3:27" s="30" customFormat="1" x14ac:dyDescent="0.35">
      <c r="C51" s="15"/>
      <c r="D51" s="15"/>
      <c r="E51" s="29"/>
      <c r="J51" s="29"/>
      <c r="P51" s="11"/>
      <c r="Q51" s="11"/>
      <c r="R51" s="11"/>
      <c r="S51" s="2"/>
      <c r="T51" s="11"/>
      <c r="U51" s="11"/>
      <c r="V51" s="11"/>
      <c r="W51" s="11"/>
      <c r="X51" s="11"/>
      <c r="Y51" s="11"/>
    </row>
    <row r="52" spans="3:27" s="30" customFormat="1" x14ac:dyDescent="0.35">
      <c r="C52" s="29"/>
      <c r="D52" s="15"/>
      <c r="E52" s="29"/>
      <c r="H52" s="29"/>
      <c r="I52" s="29"/>
      <c r="J52" s="29"/>
      <c r="Q52" s="3"/>
      <c r="R52" s="3"/>
      <c r="S52" s="2"/>
      <c r="T52" s="11"/>
      <c r="U52" s="11"/>
      <c r="V52" s="11"/>
      <c r="W52" s="11"/>
      <c r="X52" s="11"/>
    </row>
    <row r="53" spans="3:27" s="30" customFormat="1" x14ac:dyDescent="0.35">
      <c r="C53" s="29"/>
      <c r="E53" s="29"/>
      <c r="H53" s="29"/>
      <c r="I53" s="29"/>
      <c r="J53" s="29"/>
      <c r="Q53" s="3"/>
      <c r="R53" s="3"/>
      <c r="S53" s="2"/>
      <c r="T53" s="11"/>
      <c r="U53" s="11"/>
      <c r="V53" s="11"/>
      <c r="W53" s="11"/>
      <c r="X53" s="11"/>
    </row>
    <row r="54" spans="3:27" s="30" customFormat="1" x14ac:dyDescent="0.35">
      <c r="C54" s="29"/>
      <c r="E54" s="29"/>
      <c r="H54" s="29"/>
      <c r="I54" s="29"/>
      <c r="J54" s="29"/>
      <c r="Q54" s="3"/>
      <c r="R54" s="3"/>
      <c r="S54" s="2"/>
      <c r="T54" s="11"/>
      <c r="U54" s="11"/>
      <c r="V54" s="11"/>
      <c r="W54" s="11"/>
      <c r="X54" s="11"/>
    </row>
    <row r="55" spans="3:27" s="30" customFormat="1" x14ac:dyDescent="0.35">
      <c r="C55" s="29"/>
      <c r="E55" s="29"/>
      <c r="H55" s="29"/>
      <c r="I55" s="29"/>
      <c r="J55" s="29"/>
      <c r="O55" s="2"/>
      <c r="Q55" s="3"/>
      <c r="R55" s="3"/>
      <c r="S55" s="3"/>
      <c r="T55" s="11"/>
      <c r="U55" s="11"/>
      <c r="V55" s="11"/>
      <c r="W55" s="11"/>
      <c r="X55" s="11"/>
    </row>
    <row r="56" spans="3:27" s="30" customFormat="1" x14ac:dyDescent="0.35">
      <c r="C56" s="29"/>
      <c r="E56" s="29"/>
      <c r="H56" s="29"/>
      <c r="J56" s="29"/>
      <c r="O56" s="2"/>
      <c r="Q56" s="3"/>
      <c r="R56" s="3"/>
      <c r="S56" s="3"/>
      <c r="T56" s="11"/>
      <c r="U56" s="11"/>
      <c r="V56" s="11"/>
      <c r="W56" s="11"/>
      <c r="X56" s="11"/>
    </row>
    <row r="57" spans="3:27" s="30" customFormat="1" x14ac:dyDescent="0.35">
      <c r="C57" s="15"/>
      <c r="D57" s="15"/>
      <c r="E57" s="29"/>
      <c r="H57" s="29"/>
      <c r="I57" s="29"/>
      <c r="J57" s="29"/>
      <c r="P57" s="11"/>
      <c r="Q57" s="11"/>
      <c r="R57" s="11"/>
      <c r="S57" s="2"/>
      <c r="T57" s="11"/>
      <c r="U57" s="11"/>
      <c r="V57" s="11"/>
      <c r="W57" s="11"/>
      <c r="X57" s="11"/>
      <c r="Z57" s="11"/>
      <c r="AA57" s="11"/>
    </row>
    <row r="58" spans="3:27" s="30" customFormat="1" x14ac:dyDescent="0.35">
      <c r="C58" s="15"/>
      <c r="D58" s="15"/>
      <c r="E58" s="29"/>
      <c r="H58" s="29"/>
      <c r="I58" s="29"/>
      <c r="J58" s="29"/>
      <c r="O58" s="2"/>
      <c r="Q58" s="3"/>
      <c r="R58" s="3"/>
      <c r="S58" s="3"/>
      <c r="T58" s="11"/>
      <c r="U58" s="11"/>
      <c r="V58" s="11"/>
      <c r="W58" s="11"/>
      <c r="X58" s="11"/>
    </row>
    <row r="59" spans="3:27" x14ac:dyDescent="0.35">
      <c r="D59" s="1"/>
      <c r="E59" s="15"/>
      <c r="N59" s="15"/>
      <c r="O59" s="15"/>
      <c r="Q59" s="1"/>
      <c r="S59" s="22"/>
      <c r="U59" s="11"/>
      <c r="Y59" s="19"/>
    </row>
    <row r="60" spans="3:27" x14ac:dyDescent="0.35">
      <c r="D60" s="1"/>
      <c r="E60" s="15"/>
      <c r="N60" s="15"/>
      <c r="O60" s="15"/>
      <c r="Q60" s="1"/>
      <c r="S60" s="22"/>
      <c r="U60" s="11"/>
      <c r="Y60" s="19"/>
    </row>
    <row r="61" spans="3:27" x14ac:dyDescent="0.35">
      <c r="D61" s="1"/>
      <c r="E61" s="15"/>
      <c r="N61" s="15"/>
      <c r="O61" s="15"/>
      <c r="Q61" s="1"/>
      <c r="S61" s="22"/>
      <c r="U61" s="11"/>
      <c r="Y61" s="19"/>
    </row>
    <row r="62" spans="3:27" x14ac:dyDescent="0.35">
      <c r="D62" s="1"/>
      <c r="E62" s="15"/>
      <c r="N62" s="15"/>
      <c r="O62" s="15"/>
      <c r="Q62" s="1"/>
      <c r="S62" s="22"/>
      <c r="U62" s="11"/>
      <c r="Y62" s="19"/>
    </row>
    <row r="63" spans="3:27" x14ac:dyDescent="0.35">
      <c r="D63" s="1"/>
      <c r="E63" s="15"/>
      <c r="N63" s="15"/>
      <c r="O63" s="15"/>
      <c r="Q63" s="1"/>
      <c r="S63" s="22"/>
      <c r="U63" s="11"/>
      <c r="Y63" s="19"/>
    </row>
    <row r="64" spans="3:27" x14ac:dyDescent="0.35">
      <c r="D64" s="1"/>
      <c r="E64" s="15"/>
      <c r="N64" s="15"/>
      <c r="O64" s="15"/>
      <c r="Q64" s="1"/>
      <c r="S64" s="22"/>
      <c r="U64" s="11"/>
      <c r="Y64" s="19"/>
    </row>
    <row r="65" spans="4:25" x14ac:dyDescent="0.35">
      <c r="D65" s="1"/>
      <c r="E65" s="15"/>
      <c r="N65" s="15"/>
      <c r="O65" s="15"/>
      <c r="Q65" s="1"/>
      <c r="S65" s="22"/>
      <c r="U65" s="2"/>
      <c r="V65" s="14"/>
      <c r="W65" s="19"/>
      <c r="X65" s="19"/>
      <c r="Y65" s="19"/>
    </row>
    <row r="66" spans="4:25" ht="12" customHeight="1" x14ac:dyDescent="0.35">
      <c r="D66" s="1"/>
      <c r="E66" s="15"/>
      <c r="N66" s="15"/>
      <c r="O66" s="15"/>
      <c r="Q66" s="1"/>
      <c r="S66" s="22"/>
      <c r="U66" s="2"/>
      <c r="V66" s="14"/>
      <c r="W66" s="19"/>
      <c r="X66" s="19"/>
      <c r="Y66" s="19"/>
    </row>
    <row r="67" spans="4:25" x14ac:dyDescent="0.35">
      <c r="D67" s="1"/>
      <c r="E67" s="15"/>
      <c r="N67" s="15"/>
      <c r="O67" s="15"/>
      <c r="Q67" s="1"/>
      <c r="S67" s="22"/>
      <c r="U67" s="2"/>
      <c r="V67" s="14"/>
      <c r="W67" s="19"/>
      <c r="X67" s="19"/>
      <c r="Y67" s="19"/>
    </row>
    <row r="68" spans="4:25" x14ac:dyDescent="0.35">
      <c r="D68" s="1"/>
      <c r="E68" s="15"/>
      <c r="N68" s="15"/>
      <c r="O68" s="15"/>
      <c r="Q68" s="1"/>
      <c r="S68" s="22"/>
      <c r="U68" s="2"/>
      <c r="V68" s="14"/>
      <c r="W68" s="19"/>
      <c r="X68" s="19"/>
      <c r="Y68" s="19"/>
    </row>
    <row r="69" spans="4:25" x14ac:dyDescent="0.35">
      <c r="D69" s="1"/>
      <c r="Q69" s="1"/>
      <c r="U69" s="2"/>
      <c r="V69" s="1"/>
      <c r="Y69" s="11"/>
    </row>
    <row r="70" spans="4:25" x14ac:dyDescent="0.35">
      <c r="D70" s="1"/>
      <c r="Q70" s="1"/>
      <c r="U70" s="2"/>
      <c r="V70" s="1"/>
      <c r="Y70" s="11"/>
    </row>
    <row r="71" spans="4:25" x14ac:dyDescent="0.35">
      <c r="D71" s="1"/>
      <c r="Q71" s="1"/>
      <c r="U71" s="2"/>
      <c r="V71" s="1"/>
      <c r="Y71" s="11"/>
    </row>
    <row r="72" spans="4:25" x14ac:dyDescent="0.35">
      <c r="D72" s="1"/>
      <c r="Q72" s="1"/>
      <c r="U72" s="2"/>
      <c r="V72" s="1"/>
      <c r="Y72" s="11"/>
    </row>
    <row r="73" spans="4:25" x14ac:dyDescent="0.35">
      <c r="D73" s="1"/>
      <c r="Q73" s="1"/>
      <c r="U73" s="2"/>
      <c r="V73" s="1"/>
      <c r="Y73" s="11"/>
    </row>
    <row r="74" spans="4:25" x14ac:dyDescent="0.35">
      <c r="D74" s="1"/>
      <c r="Q74" s="1"/>
      <c r="U74" s="2"/>
      <c r="V74" s="1"/>
      <c r="Y74" s="11"/>
    </row>
    <row r="75" spans="4:25" x14ac:dyDescent="0.35">
      <c r="D75" s="1"/>
      <c r="Q75" s="1"/>
      <c r="U75" s="2"/>
      <c r="V75" s="1"/>
      <c r="Y75" s="11"/>
    </row>
    <row r="76" spans="4:25" x14ac:dyDescent="0.35">
      <c r="D76" s="1"/>
      <c r="Q76" s="1"/>
      <c r="U76" s="1"/>
    </row>
    <row r="78" spans="4:25" x14ac:dyDescent="0.35">
      <c r="D78" s="1"/>
      <c r="Q78" s="1"/>
      <c r="U78" s="1"/>
      <c r="V78" s="1"/>
      <c r="W78" s="1"/>
      <c r="X78" s="1"/>
    </row>
    <row r="79" spans="4:25" x14ac:dyDescent="0.35">
      <c r="D79" s="1"/>
      <c r="Q79" s="1"/>
      <c r="U79" s="1"/>
      <c r="V79" s="1"/>
      <c r="W79" s="1"/>
      <c r="X79" s="1"/>
    </row>
    <row r="80" spans="4:25" x14ac:dyDescent="0.35">
      <c r="D80" s="1"/>
      <c r="Q80" s="1"/>
      <c r="U80" s="1"/>
      <c r="V80" s="1"/>
      <c r="W80" s="1"/>
      <c r="X80" s="1"/>
    </row>
    <row r="81" spans="4:24" x14ac:dyDescent="0.35">
      <c r="D81" s="1"/>
      <c r="Q81" s="1"/>
      <c r="U81" s="1"/>
      <c r="V81" s="1"/>
      <c r="W81" s="1"/>
      <c r="X81" s="1"/>
    </row>
    <row r="82" spans="4:24" x14ac:dyDescent="0.35">
      <c r="D82" s="1"/>
      <c r="Q82" s="1"/>
      <c r="U82" s="1"/>
      <c r="V82" s="1"/>
      <c r="W82" s="1"/>
      <c r="X82" s="1"/>
    </row>
    <row r="83" spans="4:24" x14ac:dyDescent="0.35">
      <c r="D83" s="1"/>
      <c r="Q83" s="1"/>
      <c r="U83" s="1"/>
      <c r="V83" s="1"/>
      <c r="W83" s="1"/>
      <c r="X83" s="1"/>
    </row>
    <row r="84" spans="4:24" x14ac:dyDescent="0.35">
      <c r="D84" s="1"/>
      <c r="Q84" s="1"/>
      <c r="U84" s="1"/>
      <c r="V84" s="1"/>
      <c r="W84" s="1"/>
      <c r="X84" s="1"/>
    </row>
    <row r="85" spans="4:24" x14ac:dyDescent="0.35">
      <c r="D85" s="1"/>
      <c r="Q85" s="1"/>
      <c r="U85" s="1"/>
      <c r="V85" s="1"/>
      <c r="W85" s="1"/>
      <c r="X85" s="1"/>
    </row>
    <row r="86" spans="4:24" x14ac:dyDescent="0.35">
      <c r="D86" s="1"/>
      <c r="Q86" s="1"/>
      <c r="U86" s="1"/>
      <c r="V86" s="1"/>
      <c r="W86" s="1"/>
      <c r="X86" s="1"/>
    </row>
    <row r="87" spans="4:24" x14ac:dyDescent="0.35">
      <c r="D87" s="1"/>
      <c r="Q87" s="1"/>
      <c r="U87" s="1"/>
      <c r="V87" s="1"/>
      <c r="W87" s="1"/>
      <c r="X87" s="1"/>
    </row>
    <row r="88" spans="4:24" x14ac:dyDescent="0.35">
      <c r="D88" s="1"/>
      <c r="Q88" s="1"/>
      <c r="U88" s="1"/>
      <c r="V88" s="1"/>
      <c r="W88" s="1"/>
      <c r="X88" s="1"/>
    </row>
    <row r="89" spans="4:24" x14ac:dyDescent="0.35">
      <c r="D89" s="1"/>
      <c r="Q89" s="1"/>
      <c r="U89" s="1"/>
      <c r="V89" s="1"/>
      <c r="W89" s="1"/>
      <c r="X89" s="1"/>
    </row>
    <row r="90" spans="4:24" x14ac:dyDescent="0.35">
      <c r="D90" s="1"/>
      <c r="Q90" s="1"/>
      <c r="U90" s="1"/>
      <c r="V90" s="1"/>
      <c r="W90" s="1"/>
      <c r="X90" s="1"/>
    </row>
    <row r="91" spans="4:24" ht="30" customHeight="1" x14ac:dyDescent="0.35">
      <c r="D91" s="1"/>
      <c r="Q91" s="1"/>
      <c r="U91" s="1"/>
      <c r="V91" s="1"/>
      <c r="W91" s="1"/>
      <c r="X91" s="1"/>
    </row>
    <row r="92" spans="4:24" ht="41.5" customHeight="1" x14ac:dyDescent="0.35">
      <c r="D92" s="1"/>
      <c r="Q92" s="1"/>
      <c r="U92" s="1"/>
      <c r="V92" s="1"/>
      <c r="W92" s="1"/>
      <c r="X92" s="1"/>
    </row>
    <row r="93" spans="4:24" ht="46" customHeight="1" x14ac:dyDescent="0.35"/>
    <row r="94" spans="4:24" ht="40" customHeight="1" x14ac:dyDescent="0.35"/>
    <row r="95" spans="4:24" ht="30.5" customHeight="1" x14ac:dyDescent="0.35"/>
    <row r="96" spans="4:24" ht="44" customHeight="1" x14ac:dyDescent="0.35">
      <c r="D96" s="1"/>
      <c r="Q96" s="1"/>
      <c r="U96" s="1"/>
    </row>
    <row r="97" ht="88" customHeight="1" x14ac:dyDescent="0.35"/>
    <row r="98" ht="73.5" customHeight="1" x14ac:dyDescent="0.35"/>
    <row r="99" ht="45.5" customHeight="1" x14ac:dyDescent="0.35"/>
    <row r="100" ht="58.5" customHeight="1" x14ac:dyDescent="0.35"/>
    <row r="101" ht="34" customHeight="1" x14ac:dyDescent="0.35"/>
    <row r="102" ht="36" customHeight="1" x14ac:dyDescent="0.35"/>
    <row r="103" ht="41" customHeight="1" x14ac:dyDescent="0.35"/>
    <row r="104" ht="45" customHeight="1" x14ac:dyDescent="0.35"/>
    <row r="105" ht="49" customHeight="1" x14ac:dyDescent="0.35"/>
    <row r="106" ht="59.5" customHeight="1" x14ac:dyDescent="0.35"/>
    <row r="107" ht="58.5" customHeight="1" x14ac:dyDescent="0.35"/>
  </sheetData>
  <phoneticPr fontId="4" type="noConversion"/>
  <pageMargins left="0.70866141732283472" right="0.70866141732283472" top="0.78740157480314965" bottom="0.78740157480314965" header="0.31496062992125984" footer="0.31496062992125984"/>
  <pageSetup paperSize="9" scale="33" fitToHeight="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</dc:creator>
  <cp:lastModifiedBy>Leonie</cp:lastModifiedBy>
  <cp:lastPrinted>2021-01-25T11:42:01Z</cp:lastPrinted>
  <dcterms:created xsi:type="dcterms:W3CDTF">2021-01-17T19:20:52Z</dcterms:created>
  <dcterms:modified xsi:type="dcterms:W3CDTF">2021-08-10T09:13:04Z</dcterms:modified>
</cp:coreProperties>
</file>