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ie\Documents\Medizinstudium Berlin\5. Semester\Hausarbeit23\paper umbrella review\supplements\"/>
    </mc:Choice>
  </mc:AlternateContent>
  <xr:revisionPtr revIDLastSave="0" documentId="8_{9777DE11-EA9A-403D-A247-23FBB404A82F}" xr6:coauthVersionLast="45" xr6:coauthVersionMax="45" xr10:uidLastSave="{00000000-0000-0000-0000-000000000000}"/>
  <bookViews>
    <workbookView xWindow="-110" yWindow="-110" windowWidth="19420" windowHeight="10420" xr2:uid="{98C8DAD1-23B1-42D2-9562-11B468AC61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85" i="1" l="1"/>
  <c r="V85" i="1"/>
  <c r="W85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21" i="1"/>
  <c r="V121" i="1"/>
  <c r="W121" i="1"/>
  <c r="W120" i="1"/>
  <c r="V120" i="1"/>
  <c r="U120" i="1"/>
  <c r="W117" i="1"/>
  <c r="V117" i="1"/>
  <c r="U117" i="1"/>
  <c r="W82" i="1"/>
  <c r="V82" i="1"/>
  <c r="U82" i="1"/>
  <c r="W81" i="1"/>
  <c r="V81" i="1"/>
  <c r="U81" i="1"/>
  <c r="U119" i="1"/>
  <c r="V119" i="1"/>
  <c r="W119" i="1"/>
  <c r="W118" i="1"/>
  <c r="V118" i="1"/>
  <c r="U118" i="1"/>
  <c r="U37" i="1"/>
  <c r="V37" i="1"/>
  <c r="W37" i="1"/>
  <c r="U38" i="1"/>
  <c r="V38" i="1"/>
  <c r="W38" i="1"/>
  <c r="U39" i="1"/>
  <c r="V39" i="1"/>
  <c r="W39" i="1"/>
  <c r="W111" i="1" l="1"/>
  <c r="V111" i="1"/>
  <c r="U111" i="1"/>
  <c r="W110" i="1"/>
  <c r="V110" i="1"/>
  <c r="U110" i="1"/>
  <c r="W109" i="1"/>
  <c r="V109" i="1"/>
  <c r="U109" i="1"/>
  <c r="W108" i="1"/>
  <c r="V108" i="1"/>
  <c r="U108" i="1"/>
  <c r="W107" i="1"/>
  <c r="V107" i="1"/>
  <c r="U107" i="1"/>
  <c r="W106" i="1"/>
  <c r="V106" i="1"/>
  <c r="U106" i="1"/>
  <c r="W105" i="1"/>
  <c r="V105" i="1"/>
  <c r="U105" i="1"/>
  <c r="W104" i="1"/>
  <c r="V104" i="1"/>
  <c r="U104" i="1"/>
  <c r="V103" i="1"/>
  <c r="W103" i="1"/>
  <c r="U103" i="1"/>
  <c r="V102" i="1"/>
  <c r="W102" i="1"/>
  <c r="U102" i="1"/>
  <c r="W101" i="1"/>
  <c r="V101" i="1"/>
  <c r="U101" i="1"/>
  <c r="V100" i="1"/>
  <c r="W100" i="1"/>
  <c r="U100" i="1"/>
  <c r="U99" i="1"/>
  <c r="V95" i="1"/>
  <c r="W95" i="1"/>
  <c r="U95" i="1"/>
  <c r="U97" i="1"/>
  <c r="V97" i="1"/>
  <c r="W97" i="1"/>
  <c r="U98" i="1"/>
  <c r="V98" i="1"/>
  <c r="W98" i="1"/>
  <c r="V99" i="1"/>
  <c r="W99" i="1"/>
  <c r="V96" i="1"/>
  <c r="W96" i="1"/>
  <c r="U96" i="1"/>
  <c r="V94" i="1"/>
  <c r="U86" i="1"/>
  <c r="U84" i="1"/>
  <c r="V84" i="1"/>
  <c r="W84" i="1"/>
  <c r="V83" i="1"/>
  <c r="W83" i="1"/>
  <c r="U83" i="1"/>
  <c r="U89" i="1"/>
  <c r="V86" i="1"/>
  <c r="W86" i="1"/>
  <c r="U87" i="1"/>
  <c r="V87" i="1"/>
  <c r="W87" i="1"/>
  <c r="V88" i="1"/>
  <c r="W88" i="1"/>
  <c r="U88" i="1"/>
  <c r="W94" i="1"/>
  <c r="U94" i="1"/>
  <c r="U90" i="1"/>
  <c r="V90" i="1"/>
  <c r="W90" i="1"/>
  <c r="U91" i="1"/>
  <c r="V91" i="1"/>
  <c r="W91" i="1"/>
  <c r="U92" i="1"/>
  <c r="V92" i="1"/>
  <c r="W92" i="1"/>
  <c r="U93" i="1"/>
  <c r="V93" i="1"/>
  <c r="W93" i="1"/>
  <c r="V89" i="1"/>
  <c r="W89" i="1"/>
  <c r="W67" i="1"/>
  <c r="V67" i="1"/>
  <c r="U67" i="1"/>
  <c r="W66" i="1"/>
  <c r="V66" i="1"/>
  <c r="U66" i="1"/>
  <c r="W65" i="1"/>
  <c r="V65" i="1"/>
  <c r="U65" i="1"/>
  <c r="W64" i="1"/>
  <c r="V64" i="1"/>
  <c r="U64" i="1"/>
  <c r="W63" i="1"/>
  <c r="V63" i="1"/>
  <c r="U63" i="1"/>
  <c r="W80" i="1"/>
  <c r="V80" i="1"/>
  <c r="U80" i="1"/>
  <c r="W79" i="1"/>
  <c r="V79" i="1"/>
  <c r="U79" i="1"/>
  <c r="W78" i="1"/>
  <c r="V78" i="1"/>
  <c r="U78" i="1"/>
  <c r="W77" i="1"/>
  <c r="V77" i="1"/>
  <c r="U77" i="1"/>
  <c r="W76" i="1"/>
  <c r="V76" i="1"/>
  <c r="U76" i="1"/>
  <c r="W75" i="1"/>
  <c r="V75" i="1"/>
  <c r="U75" i="1"/>
  <c r="W74" i="1"/>
  <c r="V74" i="1"/>
  <c r="U74" i="1"/>
  <c r="W73" i="1"/>
  <c r="V73" i="1"/>
  <c r="U73" i="1"/>
  <c r="W72" i="1"/>
  <c r="V72" i="1"/>
  <c r="U72" i="1"/>
  <c r="W71" i="1"/>
  <c r="V71" i="1"/>
  <c r="U71" i="1"/>
  <c r="W70" i="1"/>
  <c r="V70" i="1"/>
  <c r="U70" i="1"/>
  <c r="W69" i="1"/>
  <c r="V69" i="1"/>
  <c r="U69" i="1"/>
  <c r="W68" i="1"/>
  <c r="V68" i="1"/>
  <c r="U68" i="1"/>
  <c r="W60" i="1"/>
  <c r="V60" i="1"/>
  <c r="U60" i="1"/>
  <c r="W61" i="1"/>
  <c r="V61" i="1"/>
  <c r="U61" i="1"/>
  <c r="W57" i="1"/>
  <c r="V57" i="1"/>
  <c r="U57" i="1"/>
  <c r="W59" i="1"/>
  <c r="V59" i="1"/>
  <c r="U59" i="1"/>
  <c r="W40" i="1"/>
  <c r="V40" i="1"/>
  <c r="U40" i="1"/>
  <c r="W58" i="1"/>
  <c r="V58" i="1"/>
  <c r="U58" i="1"/>
  <c r="W41" i="1"/>
  <c r="V41" i="1"/>
  <c r="U41" i="1"/>
  <c r="W56" i="1"/>
  <c r="V56" i="1"/>
  <c r="U56" i="1"/>
  <c r="W62" i="1"/>
  <c r="V62" i="1"/>
  <c r="U62" i="1"/>
  <c r="W47" i="1"/>
  <c r="V47" i="1"/>
  <c r="U47" i="1"/>
  <c r="W46" i="1"/>
  <c r="V46" i="1"/>
  <c r="U46" i="1"/>
  <c r="W55" i="1"/>
  <c r="V55" i="1"/>
  <c r="U55" i="1"/>
  <c r="W54" i="1"/>
  <c r="V54" i="1"/>
  <c r="U54" i="1"/>
  <c r="W53" i="1"/>
  <c r="V53" i="1"/>
  <c r="U53" i="1"/>
  <c r="W52" i="1"/>
  <c r="V52" i="1"/>
  <c r="U52" i="1"/>
  <c r="W51" i="1"/>
  <c r="V51" i="1"/>
  <c r="U51" i="1"/>
  <c r="W50" i="1"/>
  <c r="V50" i="1"/>
  <c r="U50" i="1"/>
  <c r="W49" i="1"/>
  <c r="V49" i="1"/>
  <c r="U49" i="1"/>
  <c r="W48" i="1"/>
  <c r="V48" i="1"/>
  <c r="U48" i="1"/>
  <c r="W45" i="1"/>
  <c r="V45" i="1"/>
  <c r="U45" i="1"/>
  <c r="W44" i="1"/>
  <c r="V44" i="1"/>
  <c r="U44" i="1"/>
  <c r="W43" i="1"/>
  <c r="V43" i="1"/>
  <c r="U43" i="1"/>
  <c r="W42" i="1"/>
  <c r="V42" i="1"/>
  <c r="U42" i="1"/>
  <c r="W36" i="1"/>
  <c r="V36" i="1"/>
  <c r="U36" i="1"/>
  <c r="W34" i="1"/>
  <c r="V34" i="1"/>
  <c r="U34" i="1"/>
  <c r="W33" i="1"/>
  <c r="V33" i="1"/>
  <c r="U33" i="1"/>
  <c r="W32" i="1"/>
  <c r="V32" i="1"/>
  <c r="U32" i="1"/>
  <c r="W35" i="1"/>
  <c r="V35" i="1"/>
  <c r="U35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N11" i="1"/>
  <c r="W7" i="1"/>
  <c r="V7" i="1"/>
  <c r="U7" i="1"/>
  <c r="W6" i="1"/>
  <c r="V6" i="1"/>
  <c r="U6" i="1"/>
  <c r="W5" i="1"/>
  <c r="V5" i="1"/>
  <c r="U5" i="1"/>
  <c r="W10" i="1"/>
  <c r="V10" i="1"/>
  <c r="U10" i="1"/>
  <c r="W9" i="1"/>
  <c r="V9" i="1"/>
  <c r="U9" i="1"/>
  <c r="W8" i="1"/>
  <c r="V8" i="1"/>
  <c r="U8" i="1"/>
  <c r="W4" i="1"/>
  <c r="V4" i="1"/>
  <c r="U4" i="1"/>
  <c r="W3" i="1"/>
  <c r="V3" i="1"/>
  <c r="U3" i="1"/>
</calcChain>
</file>

<file path=xl/sharedStrings.xml><?xml version="1.0" encoding="utf-8"?>
<sst xmlns="http://schemas.openxmlformats.org/spreadsheetml/2006/main" count="1134" uniqueCount="176">
  <si>
    <t>Study</t>
  </si>
  <si>
    <t>Factor</t>
  </si>
  <si>
    <t>k</t>
  </si>
  <si>
    <t xml:space="preserve">N1 =  cases </t>
  </si>
  <si>
    <t>N2 =  controls</t>
  </si>
  <si>
    <t>N3 = sample size</t>
  </si>
  <si>
    <t>I2</t>
  </si>
  <si>
    <t>Q</t>
  </si>
  <si>
    <t>p(Q)</t>
  </si>
  <si>
    <t>RR</t>
  </si>
  <si>
    <t>&lt;0,04</t>
  </si>
  <si>
    <t>&lt;0,05</t>
  </si>
  <si>
    <t>IRR</t>
  </si>
  <si>
    <t>&lt;0,01</t>
  </si>
  <si>
    <t>&lt;0,001</t>
  </si>
  <si>
    <t>&lt;0,1</t>
  </si>
  <si>
    <t>OR</t>
  </si>
  <si>
    <t>&lt;0,0001</t>
  </si>
  <si>
    <t>r</t>
  </si>
  <si>
    <t>&gt;4105</t>
  </si>
  <si>
    <t>&gt;9871</t>
  </si>
  <si>
    <t>&gt; 945</t>
  </si>
  <si>
    <t>&gt; 2678</t>
  </si>
  <si>
    <t>&gt; 802</t>
  </si>
  <si>
    <t>&gt; 958</t>
  </si>
  <si>
    <t>&gt; 1347</t>
  </si>
  <si>
    <t>&gt; 1326</t>
  </si>
  <si>
    <t>Hedge's g</t>
  </si>
  <si>
    <t xml:space="preserve">OR </t>
  </si>
  <si>
    <t>&lt;0,03</t>
  </si>
  <si>
    <t>&lt;0,02</t>
  </si>
  <si>
    <t>&lt;0,06</t>
  </si>
  <si>
    <t xml:space="preserve"> value</t>
  </si>
  <si>
    <t xml:space="preserve">Random effects 
measure </t>
  </si>
  <si>
    <t>95% LL</t>
  </si>
  <si>
    <t>95% UL</t>
  </si>
  <si>
    <t>p</t>
  </si>
  <si>
    <t>d</t>
  </si>
  <si>
    <t xml:space="preserve">Common effects 
measure </t>
  </si>
  <si>
    <t>p(I2)</t>
  </si>
  <si>
    <t>missing data</t>
  </si>
  <si>
    <t>Diagnosis</t>
  </si>
  <si>
    <t>NAP</t>
  </si>
  <si>
    <t>SCZ</t>
  </si>
  <si>
    <t>FGM</t>
  </si>
  <si>
    <t>PD</t>
  </si>
  <si>
    <t>SGM</t>
  </si>
  <si>
    <t>FGM, SGM</t>
  </si>
  <si>
    <t xml:space="preserve">FGM </t>
  </si>
  <si>
    <t xml:space="preserve">SGM </t>
  </si>
  <si>
    <t>FGM NwEU</t>
  </si>
  <si>
    <t>CT</t>
  </si>
  <si>
    <t>PD, PS</t>
  </si>
  <si>
    <t>PD, sH</t>
  </si>
  <si>
    <t>PD, sDel</t>
  </si>
  <si>
    <t>PD, sPPS</t>
  </si>
  <si>
    <t>PD, sNPS</t>
  </si>
  <si>
    <t>SCZ, Dis</t>
  </si>
  <si>
    <t>SA</t>
  </si>
  <si>
    <t>PA</t>
  </si>
  <si>
    <t>EA</t>
  </si>
  <si>
    <t>PN</t>
  </si>
  <si>
    <t>EN</t>
  </si>
  <si>
    <t>N</t>
  </si>
  <si>
    <t>B</t>
  </si>
  <si>
    <t>BI*</t>
  </si>
  <si>
    <t>PaD</t>
  </si>
  <si>
    <t>PD, PE</t>
  </si>
  <si>
    <t>ALE</t>
  </si>
  <si>
    <t>high ED</t>
  </si>
  <si>
    <t>low ED</t>
  </si>
  <si>
    <t>U</t>
  </si>
  <si>
    <t>FGM
SGM</t>
  </si>
  <si>
    <t>FGM, SGM, hQ</t>
  </si>
  <si>
    <t>to UK</t>
  </si>
  <si>
    <t>from developed</t>
  </si>
  <si>
    <t>from developing</t>
  </si>
  <si>
    <t>to SCV</t>
  </si>
  <si>
    <t>to NL</t>
  </si>
  <si>
    <t>to SEU</t>
  </si>
  <si>
    <t>to ISR</t>
  </si>
  <si>
    <t>to CA</t>
  </si>
  <si>
    <t>from CARIB</t>
  </si>
  <si>
    <t>from SSAfr</t>
  </si>
  <si>
    <t>from Asia</t>
  </si>
  <si>
    <t>from Meast</t>
  </si>
  <si>
    <t>from US</t>
  </si>
  <si>
    <t>from NZ</t>
  </si>
  <si>
    <t>from NAfr</t>
  </si>
  <si>
    <t>from WEU</t>
  </si>
  <si>
    <t>from NWEU</t>
  </si>
  <si>
    <t>from SEU, EEU</t>
  </si>
  <si>
    <t>from EEU</t>
  </si>
  <si>
    <t>from OC</t>
  </si>
  <si>
    <t>SC W</t>
  </si>
  <si>
    <t>SC B</t>
  </si>
  <si>
    <t>SC O</t>
  </si>
  <si>
    <t xml:space="preserve"> 0-2y</t>
  </si>
  <si>
    <t>3-6y</t>
  </si>
  <si>
    <t>7-12y</t>
  </si>
  <si>
    <t>13-18y</t>
  </si>
  <si>
    <t>19-29y</t>
  </si>
  <si>
    <t>VPC</t>
  </si>
  <si>
    <t>pooling = nb ES
non-pooping, but report = np
report in suplement = s</t>
  </si>
  <si>
    <t>s</t>
  </si>
  <si>
    <t>np</t>
  </si>
  <si>
    <t>y</t>
  </si>
  <si>
    <t>age - 
Adjustment</t>
  </si>
  <si>
    <t>sex-
adjustment</t>
  </si>
  <si>
    <t>SES 
adjustment</t>
  </si>
  <si>
    <t>study 
selection</t>
  </si>
  <si>
    <t>CCS</t>
  </si>
  <si>
    <t>CA</t>
  </si>
  <si>
    <t>PrS</t>
  </si>
  <si>
    <t>Impact var.</t>
  </si>
  <si>
    <t>Mig</t>
  </si>
  <si>
    <t>Dis</t>
  </si>
  <si>
    <t>CA, ALE</t>
  </si>
  <si>
    <t>Selten et al., 2020</t>
  </si>
  <si>
    <t xml:space="preserve">Selten et al., 2020 </t>
  </si>
  <si>
    <t>Henssler et al., 2020</t>
  </si>
  <si>
    <t>Cantor-Graae et al., 2014</t>
  </si>
  <si>
    <t>Cantor-Graae et al., 2014-Graae</t>
  </si>
  <si>
    <t>Bourque et al., 2011</t>
  </si>
  <si>
    <t>Kirkbride et al., 2012</t>
  </si>
  <si>
    <t>Nielssen et al., 2013</t>
  </si>
  <si>
    <t xml:space="preserve">Nielssen et al., 2013 </t>
  </si>
  <si>
    <t>Anderson et al., 2020</t>
  </si>
  <si>
    <t xml:space="preserve">Bourque et al., 2011 </t>
  </si>
  <si>
    <t>Olbert et al., 2018</t>
  </si>
  <si>
    <t>Bosqoui et al., 2014</t>
  </si>
  <si>
    <t>Varese et al., 2012</t>
  </si>
  <si>
    <t>Pastore et al., 2020</t>
  </si>
  <si>
    <t>Rafiq et al., 2018</t>
  </si>
  <si>
    <t>Bailey et al., 2018</t>
  </si>
  <si>
    <t>De Sousa et al., 2014</t>
  </si>
  <si>
    <t>Beards et al., 2013</t>
  </si>
  <si>
    <t>Cannon et al., 2002</t>
  </si>
  <si>
    <t>Diabetes in pregnancy</t>
  </si>
  <si>
    <t>Placental abruption</t>
  </si>
  <si>
    <t>birth weight &lt;2000g</t>
  </si>
  <si>
    <t>emergency caesarean section</t>
  </si>
  <si>
    <t>congenital malformations</t>
  </si>
  <si>
    <t>uterine atony</t>
  </si>
  <si>
    <t>rhesus variables (includes incompatibility, rhesus- negative mother, rhesus antibodies)</t>
  </si>
  <si>
    <t>threatened premature delivery</t>
  </si>
  <si>
    <t>asphyxia</t>
  </si>
  <si>
    <t>bleeding in pregnancy</t>
  </si>
  <si>
    <t>birth weight &lt;2500g</t>
  </si>
  <si>
    <t>head circumference &lt; 32cm</t>
  </si>
  <si>
    <t>smoking in pregnancy</t>
  </si>
  <si>
    <t>preeclampsia</t>
  </si>
  <si>
    <t>anaemia in pregnancy</t>
  </si>
  <si>
    <t>gestational age &lt; 37 weeks</t>
  </si>
  <si>
    <t>small for gestational age</t>
  </si>
  <si>
    <t>induction of labour</t>
  </si>
  <si>
    <t>gestational age &gt;42 weeks</t>
  </si>
  <si>
    <t>child stayed in hospital after mother discharged</t>
  </si>
  <si>
    <t>forceps delivery of vacuum extraction</t>
  </si>
  <si>
    <t>birth length &lt; 49 cm</t>
  </si>
  <si>
    <t>cephalopelvic disproportion</t>
  </si>
  <si>
    <t>cord around neck</t>
  </si>
  <si>
    <t>caesarean section</t>
  </si>
  <si>
    <t>birth weight &lt; 2500g and premature</t>
  </si>
  <si>
    <t>nonvertex presentation</t>
  </si>
  <si>
    <t>breech delivery</t>
  </si>
  <si>
    <t>urinary tract infection in pregnancy</t>
  </si>
  <si>
    <t>nonspontaneous delivery</t>
  </si>
  <si>
    <t>*</t>
  </si>
  <si>
    <t>AMSTAR</t>
  </si>
  <si>
    <t>PB</t>
  </si>
  <si>
    <t>OR = 2,29 (1,91 - 2,74)</t>
  </si>
  <si>
    <r>
      <t xml:space="preserve">CA (SA, PA, EA/PsyA, N, PaD, B), PD &amp; PS </t>
    </r>
    <r>
      <rPr>
        <sz val="11"/>
        <color theme="1"/>
        <rFont val="Calibri"/>
        <family val="2"/>
        <scheme val="minor"/>
      </rPr>
      <t>in all study designs</t>
    </r>
    <r>
      <rPr>
        <b/>
        <sz val="11"/>
        <color theme="1"/>
        <rFont val="Calibri"/>
        <family val="2"/>
        <scheme val="minor"/>
      </rPr>
      <t xml:space="preserve"> after trim and fill method</t>
    </r>
  </si>
  <si>
    <t>No ; No
(ET: B = 2,36, 
SE = 1,33, p = 0,13)</t>
  </si>
  <si>
    <t>/ ; Yes
(fail safe = 119, 
Egger's t = 2,505, 
P = 0,31)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</si>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</sst>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" fillId="4" borderId="0" xfId="0" applyFont="1" applyFill="1"/>
    <xf numFmtId="2" fontId="1" fillId="4" borderId="0" xfId="0" applyNumberFormat="1" applyFont="1" applyFill="1"/>
    <xf numFmtId="164" fontId="1" fillId="4" borderId="0" xfId="0" applyNumberFormat="1" applyFont="1" applyFill="1"/>
    <xf numFmtId="2" fontId="1" fillId="0" borderId="0" xfId="0" applyNumberFormat="1" applyFont="1"/>
    <xf numFmtId="0" fontId="1" fillId="3" borderId="0" xfId="0" applyFont="1" applyFill="1"/>
    <xf numFmtId="0" fontId="1" fillId="5" borderId="0" xfId="0" applyFont="1" applyFill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5" borderId="0" xfId="0" applyFont="1" applyFill="1" applyBorder="1"/>
    <xf numFmtId="164" fontId="1" fillId="0" borderId="0" xfId="0" applyNumberFormat="1" applyFont="1" applyBorder="1"/>
    <xf numFmtId="0" fontId="1" fillId="0" borderId="0" xfId="0" applyFont="1" applyFill="1"/>
    <xf numFmtId="164" fontId="1" fillId="0" borderId="0" xfId="0" applyNumberFormat="1" applyFont="1" applyFill="1"/>
    <xf numFmtId="0" fontId="1" fillId="6" borderId="0" xfId="0" applyFont="1" applyFill="1"/>
    <xf numFmtId="0" fontId="1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5" borderId="0" xfId="0" applyFont="1" applyFill="1"/>
    <xf numFmtId="0" fontId="1" fillId="4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2" fontId="2" fillId="0" borderId="0" xfId="0" applyNumberFormat="1" applyFont="1" applyAlignment="1">
      <alignment wrapText="1"/>
    </xf>
    <xf numFmtId="2" fontId="1" fillId="0" borderId="0" xfId="0" applyNumberFormat="1" applyFont="1" applyBorder="1"/>
    <xf numFmtId="2" fontId="1" fillId="0" borderId="0" xfId="0" applyNumberFormat="1" applyFont="1" applyFill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1" fillId="0" borderId="0" xfId="0" applyNumberFormat="1" applyFont="1" applyFill="1" applyAlignment="1">
      <alignment wrapText="1"/>
    </xf>
    <xf numFmtId="165" fontId="1" fillId="0" borderId="0" xfId="0" applyNumberFormat="1" applyFont="1" applyFill="1"/>
    <xf numFmtId="0" fontId="7" fillId="0" borderId="0" xfId="0" applyFont="1" applyAlignment="1">
      <alignment wrapText="1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A8FC-8030-4F71-90F3-A6D1C8CA8BA9}">
  <sheetPr>
    <pageSetUpPr fitToPage="1"/>
  </sheetPr>
  <dimension ref="A1:AF183"/>
  <sheetViews>
    <sheetView tabSelected="1" zoomScale="55" zoomScaleNormal="55" workbookViewId="0">
      <selection activeCell="V51" sqref="V51"/>
    </sheetView>
  </sheetViews>
  <sheetFormatPr baseColWidth="10" defaultRowHeight="14.5" x14ac:dyDescent="0.35"/>
  <cols>
    <col min="1" max="1" width="6.26953125" style="1" customWidth="1"/>
    <col min="2" max="2" width="19.36328125" style="1" customWidth="1"/>
    <col min="4" max="4" width="7.08984375" style="1" customWidth="1"/>
    <col min="6" max="6" width="7.36328125" style="1" customWidth="1"/>
    <col min="7" max="7" width="8.08984375" style="1" customWidth="1"/>
    <col min="11" max="11" width="8.08984375" style="1" customWidth="1"/>
    <col min="12" max="12" width="9.1796875" style="1" customWidth="1"/>
    <col min="13" max="13" width="7.90625" style="1" customWidth="1"/>
    <col min="14" max="14" width="6.90625" style="1" customWidth="1"/>
    <col min="15" max="15" width="9.08984375" style="2" customWidth="1"/>
    <col min="16" max="16" width="5.81640625" style="1" customWidth="1"/>
    <col min="17" max="17" width="8.7265625" style="3" customWidth="1"/>
    <col min="18" max="18" width="7.36328125" style="3" customWidth="1"/>
    <col min="19" max="19" width="10" style="3" customWidth="1"/>
    <col min="20" max="20" width="6.1796875" style="11" customWidth="1"/>
    <col min="21" max="22" width="7.08984375" style="11" customWidth="1"/>
    <col min="23" max="23" width="5.6328125" style="1" customWidth="1"/>
    <col min="24" max="24" width="7" style="1" customWidth="1"/>
    <col min="25" max="25" width="8.36328125" style="1" customWidth="1"/>
    <col min="26" max="16384" width="10.90625" style="1"/>
  </cols>
  <sheetData>
    <row r="1" spans="1:29" ht="19.5" x14ac:dyDescent="0.45">
      <c r="A1" s="24" t="s">
        <v>40</v>
      </c>
      <c r="O1" s="1"/>
      <c r="Q1" s="1"/>
      <c r="R1" s="1"/>
      <c r="S1" s="1"/>
    </row>
    <row r="2" spans="1:29" ht="106" x14ac:dyDescent="0.35">
      <c r="A2" s="30" t="s">
        <v>103</v>
      </c>
      <c r="B2" s="4" t="s">
        <v>0</v>
      </c>
      <c r="C2" s="21" t="s">
        <v>72</v>
      </c>
      <c r="D2" t="s">
        <v>1</v>
      </c>
      <c r="E2" t="s">
        <v>114</v>
      </c>
      <c r="F2" s="1" t="s">
        <v>41</v>
      </c>
      <c r="G2" s="21" t="s">
        <v>107</v>
      </c>
      <c r="H2" s="31" t="s">
        <v>108</v>
      </c>
      <c r="I2" s="31" t="s">
        <v>109</v>
      </c>
      <c r="J2" s="31" t="s">
        <v>110</v>
      </c>
      <c r="K2" s="4" t="s">
        <v>2</v>
      </c>
      <c r="L2" s="5" t="s">
        <v>3</v>
      </c>
      <c r="M2" s="5" t="s">
        <v>4</v>
      </c>
      <c r="N2" s="5" t="s">
        <v>5</v>
      </c>
      <c r="O2" s="6" t="s">
        <v>33</v>
      </c>
      <c r="P2" s="6" t="s">
        <v>32</v>
      </c>
      <c r="Q2" s="6" t="s">
        <v>34</v>
      </c>
      <c r="R2" s="6" t="s">
        <v>35</v>
      </c>
      <c r="S2" s="7" t="s">
        <v>36</v>
      </c>
      <c r="T2" s="6" t="s">
        <v>38</v>
      </c>
      <c r="U2" s="27" t="s">
        <v>32</v>
      </c>
      <c r="V2" s="27" t="s">
        <v>34</v>
      </c>
      <c r="W2" s="27" t="s">
        <v>35</v>
      </c>
      <c r="X2" s="6" t="s">
        <v>6</v>
      </c>
      <c r="Y2" s="4" t="s">
        <v>39</v>
      </c>
      <c r="Z2" s="4" t="s">
        <v>7</v>
      </c>
      <c r="AA2" s="4" t="s">
        <v>8</v>
      </c>
      <c r="AB2" s="1" t="s">
        <v>169</v>
      </c>
      <c r="AC2" s="1" t="s">
        <v>170</v>
      </c>
    </row>
    <row r="3" spans="1:29" x14ac:dyDescent="0.35">
      <c r="A3" s="1" t="s">
        <v>104</v>
      </c>
      <c r="B3" s="18" t="s">
        <v>118</v>
      </c>
      <c r="C3" s="26" t="s">
        <v>47</v>
      </c>
      <c r="D3" s="26" t="s">
        <v>47</v>
      </c>
      <c r="F3" s="1" t="s">
        <v>45</v>
      </c>
      <c r="G3" s="1" t="s">
        <v>106</v>
      </c>
      <c r="H3" s="1" t="s">
        <v>106</v>
      </c>
      <c r="I3" s="1" t="s">
        <v>106</v>
      </c>
      <c r="K3" s="1">
        <v>10</v>
      </c>
      <c r="L3" s="1">
        <v>5931</v>
      </c>
      <c r="M3" s="1">
        <v>14820</v>
      </c>
      <c r="N3" s="1">
        <v>20751</v>
      </c>
      <c r="O3" s="1" t="s">
        <v>9</v>
      </c>
      <c r="P3" s="11">
        <v>1.53</v>
      </c>
      <c r="Q3" s="11">
        <v>1.41</v>
      </c>
      <c r="R3" s="11">
        <v>1.67</v>
      </c>
      <c r="S3" s="2"/>
      <c r="T3" s="1" t="s">
        <v>37</v>
      </c>
      <c r="U3" s="11">
        <f t="shared" ref="U3:W4" si="0">LN(P3)*SQRT(3)/3.1415926535</f>
        <v>0.23446239082570536</v>
      </c>
      <c r="V3" s="11">
        <f t="shared" si="0"/>
        <v>0.18943093220509544</v>
      </c>
      <c r="W3" s="11">
        <f t="shared" si="0"/>
        <v>0.28273448351319402</v>
      </c>
      <c r="X3" s="11">
        <v>95.2</v>
      </c>
      <c r="Y3" s="11"/>
    </row>
    <row r="4" spans="1:29" x14ac:dyDescent="0.35">
      <c r="A4" s="1" t="s">
        <v>104</v>
      </c>
      <c r="B4" s="18" t="s">
        <v>118</v>
      </c>
      <c r="C4" s="26" t="s">
        <v>47</v>
      </c>
      <c r="D4" s="26" t="s">
        <v>47</v>
      </c>
      <c r="F4" s="1" t="s">
        <v>45</v>
      </c>
      <c r="G4" s="1" t="s">
        <v>106</v>
      </c>
      <c r="K4" s="1">
        <v>8</v>
      </c>
      <c r="L4" s="1">
        <v>4342</v>
      </c>
      <c r="M4" s="1">
        <v>12135</v>
      </c>
      <c r="N4" s="1">
        <v>16477</v>
      </c>
      <c r="O4" s="1" t="s">
        <v>9</v>
      </c>
      <c r="P4" s="11">
        <v>1.72</v>
      </c>
      <c r="Q4" s="11">
        <v>1.57</v>
      </c>
      <c r="R4" s="11">
        <v>1.87</v>
      </c>
      <c r="S4" s="2"/>
      <c r="T4" s="1" t="s">
        <v>37</v>
      </c>
      <c r="U4" s="11">
        <f t="shared" si="0"/>
        <v>0.29899905222969936</v>
      </c>
      <c r="V4" s="11">
        <f t="shared" si="0"/>
        <v>0.24869102298067711</v>
      </c>
      <c r="W4" s="11">
        <f t="shared" si="0"/>
        <v>0.34509794370153823</v>
      </c>
      <c r="X4" s="11">
        <v>98</v>
      </c>
      <c r="Z4" s="11"/>
      <c r="AA4" s="11"/>
    </row>
    <row r="5" spans="1:29" x14ac:dyDescent="0.35">
      <c r="A5" s="1" t="s">
        <v>104</v>
      </c>
      <c r="B5" s="18" t="s">
        <v>118</v>
      </c>
      <c r="C5" s="26" t="s">
        <v>47</v>
      </c>
      <c r="D5" s="26" t="s">
        <v>47</v>
      </c>
      <c r="F5" s="1" t="s">
        <v>42</v>
      </c>
      <c r="G5" s="1" t="s">
        <v>106</v>
      </c>
      <c r="H5" s="1" t="s">
        <v>106</v>
      </c>
      <c r="I5" s="1" t="s">
        <v>106</v>
      </c>
      <c r="K5" s="1">
        <v>10</v>
      </c>
      <c r="L5" s="1">
        <v>5931</v>
      </c>
      <c r="M5" s="1">
        <v>14820</v>
      </c>
      <c r="N5" s="1">
        <v>20751</v>
      </c>
      <c r="O5" s="1" t="s">
        <v>9</v>
      </c>
      <c r="P5" s="11">
        <v>1.55</v>
      </c>
      <c r="Q5" s="11">
        <v>1.42</v>
      </c>
      <c r="R5" s="11">
        <v>1.69</v>
      </c>
      <c r="S5" s="2"/>
      <c r="T5" s="1" t="s">
        <v>37</v>
      </c>
      <c r="U5" s="11">
        <f t="shared" ref="U5:W7" si="1">LN(P5)*SQRT(3)/3.1415926535</f>
        <v>0.24162260699033369</v>
      </c>
      <c r="V5" s="11">
        <f t="shared" si="1"/>
        <v>0.19332726570407546</v>
      </c>
      <c r="W5" s="11">
        <f t="shared" si="1"/>
        <v>0.28929800026229424</v>
      </c>
      <c r="X5" s="11">
        <v>95.3</v>
      </c>
    </row>
    <row r="6" spans="1:29" x14ac:dyDescent="0.35">
      <c r="A6" s="1" t="s">
        <v>104</v>
      </c>
      <c r="B6" s="18" t="s">
        <v>118</v>
      </c>
      <c r="C6" s="26" t="s">
        <v>47</v>
      </c>
      <c r="D6" s="26" t="s">
        <v>47</v>
      </c>
      <c r="F6" s="1" t="s">
        <v>42</v>
      </c>
      <c r="G6" s="1" t="s">
        <v>106</v>
      </c>
      <c r="H6" s="1" t="s">
        <v>106</v>
      </c>
      <c r="K6" s="1">
        <v>8</v>
      </c>
      <c r="L6" s="1">
        <v>4342</v>
      </c>
      <c r="M6" s="1">
        <v>12135</v>
      </c>
      <c r="N6" s="1">
        <v>16477</v>
      </c>
      <c r="O6" s="1" t="s">
        <v>9</v>
      </c>
      <c r="P6" s="11">
        <v>1.74</v>
      </c>
      <c r="Q6" s="11">
        <v>1.59</v>
      </c>
      <c r="R6" s="11">
        <v>1.9</v>
      </c>
      <c r="S6" s="2"/>
      <c r="T6" s="1" t="s">
        <v>37</v>
      </c>
      <c r="U6" s="11">
        <f t="shared" si="1"/>
        <v>0.30537286767443422</v>
      </c>
      <c r="V6" s="11">
        <f t="shared" si="1"/>
        <v>0.25566996294608485</v>
      </c>
      <c r="W6" s="11">
        <f t="shared" si="1"/>
        <v>0.35387259409572541</v>
      </c>
      <c r="X6" s="11">
        <v>98</v>
      </c>
      <c r="Y6" s="11"/>
      <c r="Z6" s="11"/>
      <c r="AA6" s="11"/>
    </row>
    <row r="7" spans="1:29" x14ac:dyDescent="0.35">
      <c r="A7" s="1" t="s">
        <v>104</v>
      </c>
      <c r="B7" s="18" t="s">
        <v>120</v>
      </c>
      <c r="C7" s="26" t="s">
        <v>47</v>
      </c>
      <c r="D7" s="26" t="s">
        <v>47</v>
      </c>
      <c r="F7" s="1" t="s">
        <v>42</v>
      </c>
      <c r="G7" s="1" t="s">
        <v>106</v>
      </c>
      <c r="K7" s="1">
        <v>25</v>
      </c>
      <c r="L7" s="13"/>
      <c r="M7" s="13"/>
      <c r="N7" s="13"/>
      <c r="O7" s="1" t="s">
        <v>9</v>
      </c>
      <c r="P7" s="1">
        <v>1.78</v>
      </c>
      <c r="Q7" s="1">
        <v>1.62</v>
      </c>
      <c r="R7" s="1">
        <v>1.95</v>
      </c>
      <c r="S7" s="2"/>
      <c r="T7" s="1" t="s">
        <v>37</v>
      </c>
      <c r="U7" s="11">
        <f t="shared" si="1"/>
        <v>0.31790360923625061</v>
      </c>
      <c r="V7" s="11">
        <f t="shared" si="1"/>
        <v>0.26597547599304666</v>
      </c>
      <c r="W7" s="11">
        <f t="shared" si="1"/>
        <v>0.36819363032288821</v>
      </c>
      <c r="X7" s="1">
        <v>96.7</v>
      </c>
      <c r="Y7" s="11"/>
      <c r="Z7" s="11"/>
      <c r="AA7" s="11"/>
    </row>
    <row r="8" spans="1:29" ht="26.5" x14ac:dyDescent="0.35">
      <c r="A8" s="1">
        <v>1</v>
      </c>
      <c r="B8" s="22" t="s">
        <v>118</v>
      </c>
      <c r="C8" s="8" t="s">
        <v>47</v>
      </c>
      <c r="D8" s="26" t="s">
        <v>73</v>
      </c>
      <c r="E8" t="s">
        <v>115</v>
      </c>
      <c r="F8" s="1" t="s">
        <v>42</v>
      </c>
      <c r="K8" s="8">
        <v>15</v>
      </c>
      <c r="L8" s="8">
        <v>4896</v>
      </c>
      <c r="M8" s="8">
        <v>18040</v>
      </c>
      <c r="N8" s="8">
        <v>23125</v>
      </c>
      <c r="O8" s="8" t="s">
        <v>9</v>
      </c>
      <c r="P8" s="9">
        <v>2.15</v>
      </c>
      <c r="Q8" s="9">
        <v>1.95</v>
      </c>
      <c r="R8" s="9">
        <v>2.37</v>
      </c>
      <c r="S8" s="10">
        <v>0.29699999999999999</v>
      </c>
      <c r="T8" s="8" t="s">
        <v>37</v>
      </c>
      <c r="U8" s="9">
        <f t="shared" ref="U8:W10" si="2">LN(P8)*SQRT(3)/3.1415926535</f>
        <v>0.4220245398997749</v>
      </c>
      <c r="V8" s="9">
        <f t="shared" si="2"/>
        <v>0.36819363032288821</v>
      </c>
      <c r="W8" s="9">
        <f t="shared" si="2"/>
        <v>0.47573616585537459</v>
      </c>
      <c r="X8" s="9">
        <v>94.7</v>
      </c>
      <c r="Y8" s="8"/>
      <c r="Z8" s="8"/>
      <c r="AA8" s="8"/>
    </row>
    <row r="9" spans="1:29" ht="26.5" x14ac:dyDescent="0.35">
      <c r="A9" s="1">
        <v>1</v>
      </c>
      <c r="B9" s="12" t="s">
        <v>120</v>
      </c>
      <c r="C9" s="8" t="s">
        <v>47</v>
      </c>
      <c r="D9" s="26" t="s">
        <v>73</v>
      </c>
      <c r="E9" t="s">
        <v>115</v>
      </c>
      <c r="F9" s="1" t="s">
        <v>42</v>
      </c>
      <c r="K9" s="8">
        <v>25</v>
      </c>
      <c r="L9" s="13"/>
      <c r="M9" s="13"/>
      <c r="N9" s="13"/>
      <c r="O9" s="8" t="s">
        <v>9</v>
      </c>
      <c r="P9" s="8">
        <v>1.81</v>
      </c>
      <c r="Q9" s="8">
        <v>1.62</v>
      </c>
      <c r="R9" s="8">
        <v>2.02</v>
      </c>
      <c r="S9" s="10"/>
      <c r="T9" s="8" t="s">
        <v>37</v>
      </c>
      <c r="U9" s="9">
        <f t="shared" si="2"/>
        <v>0.32711823424041953</v>
      </c>
      <c r="V9" s="9">
        <f t="shared" si="2"/>
        <v>0.26597547599304666</v>
      </c>
      <c r="W9" s="9">
        <f t="shared" si="2"/>
        <v>0.38763797435228214</v>
      </c>
      <c r="X9" s="8">
        <v>97.6</v>
      </c>
      <c r="Y9" s="9"/>
      <c r="Z9" s="9"/>
      <c r="AA9" s="9"/>
    </row>
    <row r="10" spans="1:29" ht="26.5" x14ac:dyDescent="0.35">
      <c r="A10" s="1">
        <v>1</v>
      </c>
      <c r="B10" s="12" t="s">
        <v>121</v>
      </c>
      <c r="C10" s="8" t="s">
        <v>47</v>
      </c>
      <c r="D10" s="26" t="s">
        <v>73</v>
      </c>
      <c r="E10" t="s">
        <v>115</v>
      </c>
      <c r="F10" s="1" t="s">
        <v>43</v>
      </c>
      <c r="K10" s="8">
        <v>50</v>
      </c>
      <c r="L10" s="8">
        <v>3092</v>
      </c>
      <c r="M10" s="8">
        <v>27130</v>
      </c>
      <c r="N10" s="8">
        <v>30222</v>
      </c>
      <c r="O10" s="8" t="s">
        <v>9</v>
      </c>
      <c r="P10" s="8">
        <v>2.9</v>
      </c>
      <c r="Q10" s="8">
        <v>2.5</v>
      </c>
      <c r="R10" s="8">
        <v>3.4</v>
      </c>
      <c r="S10" s="10"/>
      <c r="T10" s="8" t="s">
        <v>37</v>
      </c>
      <c r="U10" s="9">
        <f t="shared" si="2"/>
        <v>0.58700579458653535</v>
      </c>
      <c r="V10" s="9">
        <f t="shared" si="2"/>
        <v>0.50517755710384227</v>
      </c>
      <c r="W10" s="9">
        <f t="shared" si="2"/>
        <v>0.67470275697983217</v>
      </c>
      <c r="X10" s="8"/>
      <c r="Y10" s="8"/>
      <c r="Z10" s="8">
        <v>68.3</v>
      </c>
      <c r="AA10" s="8" t="s">
        <v>10</v>
      </c>
    </row>
    <row r="11" spans="1:29" x14ac:dyDescent="0.35">
      <c r="A11" s="1">
        <v>2</v>
      </c>
      <c r="B11" s="22" t="s">
        <v>118</v>
      </c>
      <c r="C11" s="25" t="s">
        <v>44</v>
      </c>
      <c r="D11" s="1" t="s">
        <v>44</v>
      </c>
      <c r="E11" t="s">
        <v>115</v>
      </c>
      <c r="F11" s="1" t="s">
        <v>45</v>
      </c>
      <c r="K11" s="8">
        <v>29</v>
      </c>
      <c r="L11" s="13">
        <v>14351</v>
      </c>
      <c r="M11" s="13">
        <v>84701</v>
      </c>
      <c r="N11" s="13">
        <f>L11+M11</f>
        <v>99052</v>
      </c>
      <c r="O11" s="8" t="s">
        <v>9</v>
      </c>
      <c r="P11" s="9">
        <v>2.5499999999999998</v>
      </c>
      <c r="Q11" s="9">
        <v>2.31</v>
      </c>
      <c r="R11" s="9">
        <v>2.82</v>
      </c>
      <c r="S11" s="10"/>
      <c r="T11" s="8" t="s">
        <v>37</v>
      </c>
      <c r="U11" s="9">
        <f t="shared" ref="U11:W14" si="3">LN(P11)*SQRT(3)/3.1415926535</f>
        <v>0.51609531773780648</v>
      </c>
      <c r="V11" s="9">
        <f t="shared" si="3"/>
        <v>0.46159875290898916</v>
      </c>
      <c r="W11" s="9">
        <f t="shared" si="3"/>
        <v>0.57158300163886233</v>
      </c>
      <c r="X11" s="9">
        <v>97.9</v>
      </c>
      <c r="Y11" s="9"/>
      <c r="Z11" s="9"/>
      <c r="AA11" s="9"/>
    </row>
    <row r="12" spans="1:29" x14ac:dyDescent="0.35">
      <c r="A12" s="1">
        <v>2</v>
      </c>
      <c r="B12" s="12" t="s">
        <v>120</v>
      </c>
      <c r="C12" s="25" t="s">
        <v>44</v>
      </c>
      <c r="D12" s="1" t="s">
        <v>44</v>
      </c>
      <c r="E12" t="s">
        <v>115</v>
      </c>
      <c r="F12" s="1" t="s">
        <v>42</v>
      </c>
      <c r="K12" s="8">
        <v>20</v>
      </c>
      <c r="L12" s="13"/>
      <c r="M12" s="13"/>
      <c r="N12" s="13"/>
      <c r="O12" s="8" t="s">
        <v>9</v>
      </c>
      <c r="P12" s="9">
        <v>1.81</v>
      </c>
      <c r="Q12" s="9">
        <v>1.59</v>
      </c>
      <c r="R12" s="9">
        <v>2.0699999999999998</v>
      </c>
      <c r="S12" s="10"/>
      <c r="T12" s="8" t="s">
        <v>37</v>
      </c>
      <c r="U12" s="9">
        <f t="shared" si="3"/>
        <v>0.32711823424041953</v>
      </c>
      <c r="V12" s="9">
        <f t="shared" si="3"/>
        <v>0.25566996294608485</v>
      </c>
      <c r="W12" s="9">
        <f t="shared" si="3"/>
        <v>0.40111857002730944</v>
      </c>
      <c r="X12" s="9">
        <v>97.6</v>
      </c>
      <c r="Y12" s="9"/>
      <c r="Z12" s="9"/>
      <c r="AA12" s="9"/>
    </row>
    <row r="13" spans="1:29" x14ac:dyDescent="0.35">
      <c r="A13" s="1">
        <v>2</v>
      </c>
      <c r="B13" s="12" t="s">
        <v>121</v>
      </c>
      <c r="C13" s="8" t="s">
        <v>44</v>
      </c>
      <c r="D13" s="1" t="s">
        <v>44</v>
      </c>
      <c r="E13" t="s">
        <v>115</v>
      </c>
      <c r="F13" s="1" t="s">
        <v>43</v>
      </c>
      <c r="K13" s="8">
        <v>40</v>
      </c>
      <c r="L13" s="8">
        <v>2846</v>
      </c>
      <c r="M13" s="8">
        <v>26785</v>
      </c>
      <c r="N13" s="8">
        <v>29631</v>
      </c>
      <c r="O13" s="8" t="s">
        <v>9</v>
      </c>
      <c r="P13" s="8">
        <v>2.7</v>
      </c>
      <c r="Q13" s="8">
        <v>2.2999999999999998</v>
      </c>
      <c r="R13" s="8">
        <v>3.2</v>
      </c>
      <c r="S13" s="10"/>
      <c r="T13" s="8" t="s">
        <v>37</v>
      </c>
      <c r="U13" s="9">
        <f t="shared" si="3"/>
        <v>0.54760840290514778</v>
      </c>
      <c r="V13" s="9">
        <f t="shared" si="3"/>
        <v>0.45920686674766947</v>
      </c>
      <c r="W13" s="9">
        <f t="shared" si="3"/>
        <v>0.64127865119745797</v>
      </c>
      <c r="X13" s="8"/>
      <c r="Y13" s="9"/>
      <c r="Z13" s="9">
        <v>55.4</v>
      </c>
      <c r="AA13" s="9" t="s">
        <v>11</v>
      </c>
    </row>
    <row r="14" spans="1:29" x14ac:dyDescent="0.35">
      <c r="A14" s="1">
        <v>2</v>
      </c>
      <c r="B14" s="12" t="s">
        <v>123</v>
      </c>
      <c r="C14" s="25" t="s">
        <v>44</v>
      </c>
      <c r="D14" s="1" t="s">
        <v>44</v>
      </c>
      <c r="E14" t="s">
        <v>115</v>
      </c>
      <c r="F14" s="1" t="s">
        <v>45</v>
      </c>
      <c r="K14" s="8">
        <v>61</v>
      </c>
      <c r="L14" s="8">
        <v>5556</v>
      </c>
      <c r="M14" s="8">
        <v>33160</v>
      </c>
      <c r="N14" s="8">
        <v>38716</v>
      </c>
      <c r="O14" s="8" t="s">
        <v>12</v>
      </c>
      <c r="P14" s="8">
        <v>2.2999999999999998</v>
      </c>
      <c r="Q14" s="8">
        <v>2</v>
      </c>
      <c r="R14" s="8">
        <v>2.7</v>
      </c>
      <c r="S14" s="10"/>
      <c r="T14" s="8" t="s">
        <v>37</v>
      </c>
      <c r="U14" s="9">
        <f t="shared" si="3"/>
        <v>0.45920686674766947</v>
      </c>
      <c r="V14" s="9">
        <f t="shared" si="3"/>
        <v>0.38215206943376678</v>
      </c>
      <c r="W14" s="9">
        <f t="shared" si="3"/>
        <v>0.54760840290514778</v>
      </c>
      <c r="X14" s="8">
        <v>94.4</v>
      </c>
      <c r="Y14" s="9"/>
      <c r="Z14" s="9">
        <v>1071</v>
      </c>
      <c r="AA14" s="9" t="s">
        <v>13</v>
      </c>
    </row>
    <row r="15" spans="1:29" x14ac:dyDescent="0.35">
      <c r="A15" s="1">
        <v>3</v>
      </c>
      <c r="B15" s="22" t="s">
        <v>118</v>
      </c>
      <c r="C15" s="25" t="s">
        <v>46</v>
      </c>
      <c r="D15" s="1" t="s">
        <v>46</v>
      </c>
      <c r="E15" t="s">
        <v>115</v>
      </c>
      <c r="F15" s="1" t="s">
        <v>45</v>
      </c>
      <c r="K15" s="8">
        <v>13</v>
      </c>
      <c r="L15" s="13"/>
      <c r="M15" s="13"/>
      <c r="N15" s="13"/>
      <c r="O15" s="8" t="s">
        <v>9</v>
      </c>
      <c r="P15" s="9">
        <v>1.78</v>
      </c>
      <c r="Q15" s="9">
        <v>1.66</v>
      </c>
      <c r="R15" s="9">
        <v>1.9</v>
      </c>
      <c r="S15" s="10" t="s">
        <v>14</v>
      </c>
      <c r="T15" s="8" t="s">
        <v>37</v>
      </c>
      <c r="U15" s="9">
        <f t="shared" ref="U15:W18" si="4">LN(P15)*SQRT(3)/3.1415926535</f>
        <v>0.31790360923625061</v>
      </c>
      <c r="V15" s="9">
        <f t="shared" si="4"/>
        <v>0.27942318890210605</v>
      </c>
      <c r="W15" s="9">
        <f t="shared" si="4"/>
        <v>0.35387259409572541</v>
      </c>
      <c r="X15" s="9">
        <v>94.2</v>
      </c>
      <c r="Y15" s="9"/>
      <c r="Z15" s="9"/>
      <c r="AA15" s="9"/>
    </row>
    <row r="16" spans="1:29" x14ac:dyDescent="0.35">
      <c r="A16" s="1">
        <v>3</v>
      </c>
      <c r="B16" s="12" t="s">
        <v>120</v>
      </c>
      <c r="C16" s="25" t="s">
        <v>46</v>
      </c>
      <c r="D16" s="1" t="s">
        <v>46</v>
      </c>
      <c r="E16" t="s">
        <v>115</v>
      </c>
      <c r="F16" s="1" t="s">
        <v>42</v>
      </c>
      <c r="K16" s="8">
        <v>13</v>
      </c>
      <c r="L16" s="13"/>
      <c r="M16" s="13"/>
      <c r="N16" s="13"/>
      <c r="O16" s="8" t="s">
        <v>9</v>
      </c>
      <c r="P16" s="9">
        <v>1.82</v>
      </c>
      <c r="Q16" s="9">
        <v>1.66</v>
      </c>
      <c r="R16" s="9">
        <v>1.99</v>
      </c>
      <c r="S16" s="10"/>
      <c r="T16" s="8" t="s">
        <v>37</v>
      </c>
      <c r="U16" s="9">
        <f t="shared" si="4"/>
        <v>0.33015586669292246</v>
      </c>
      <c r="V16" s="9">
        <f t="shared" si="4"/>
        <v>0.27942318890210605</v>
      </c>
      <c r="W16" s="9">
        <f t="shared" si="4"/>
        <v>0.37938851028685755</v>
      </c>
      <c r="X16" s="9">
        <v>90.5</v>
      </c>
      <c r="Y16" s="9"/>
      <c r="Z16" s="9"/>
      <c r="AA16" s="9"/>
    </row>
    <row r="17" spans="1:27" x14ac:dyDescent="0.35">
      <c r="A17" s="1">
        <v>3</v>
      </c>
      <c r="B17" s="12" t="s">
        <v>121</v>
      </c>
      <c r="C17" s="8" t="s">
        <v>46</v>
      </c>
      <c r="D17" s="1" t="s">
        <v>46</v>
      </c>
      <c r="E17" t="s">
        <v>115</v>
      </c>
      <c r="F17" s="1" t="s">
        <v>43</v>
      </c>
      <c r="K17" s="8">
        <v>7</v>
      </c>
      <c r="L17" s="8">
        <v>474</v>
      </c>
      <c r="M17" s="8">
        <v>8895</v>
      </c>
      <c r="N17" s="8">
        <v>9369</v>
      </c>
      <c r="O17" s="8" t="s">
        <v>9</v>
      </c>
      <c r="P17" s="8">
        <v>4.5</v>
      </c>
      <c r="Q17" s="8">
        <v>1.5</v>
      </c>
      <c r="R17" s="8">
        <v>13.1</v>
      </c>
      <c r="S17" s="10"/>
      <c r="T17" s="8" t="s">
        <v>37</v>
      </c>
      <c r="U17" s="9">
        <f t="shared" si="4"/>
        <v>0.82924132981724907</v>
      </c>
      <c r="V17" s="9">
        <f t="shared" si="4"/>
        <v>0.22354463019174112</v>
      </c>
      <c r="W17" s="9">
        <f t="shared" si="4"/>
        <v>1.418355459269216</v>
      </c>
      <c r="X17" s="8">
        <v>4.5</v>
      </c>
      <c r="Y17" s="9"/>
      <c r="Z17" s="9">
        <v>55.4</v>
      </c>
      <c r="AA17" s="9">
        <v>0.62</v>
      </c>
    </row>
    <row r="18" spans="1:27" x14ac:dyDescent="0.35">
      <c r="A18" s="1">
        <v>3</v>
      </c>
      <c r="B18" s="12" t="s">
        <v>123</v>
      </c>
      <c r="C18" s="25" t="s">
        <v>46</v>
      </c>
      <c r="D18" s="1" t="s">
        <v>46</v>
      </c>
      <c r="E18" t="s">
        <v>115</v>
      </c>
      <c r="F18" s="1" t="s">
        <v>45</v>
      </c>
      <c r="K18" s="8">
        <v>28</v>
      </c>
      <c r="L18" s="8">
        <v>4515</v>
      </c>
      <c r="M18" s="8">
        <v>24360</v>
      </c>
      <c r="N18" s="8">
        <v>28875</v>
      </c>
      <c r="O18" s="8" t="s">
        <v>12</v>
      </c>
      <c r="P18" s="8">
        <v>2.1</v>
      </c>
      <c r="Q18" s="8">
        <v>1.8</v>
      </c>
      <c r="R18" s="8">
        <v>2.5</v>
      </c>
      <c r="S18" s="10"/>
      <c r="T18" s="8" t="s">
        <v>37</v>
      </c>
      <c r="U18" s="9">
        <f t="shared" si="4"/>
        <v>0.40905149675351649</v>
      </c>
      <c r="V18" s="9">
        <f t="shared" si="4"/>
        <v>0.32406377271340675</v>
      </c>
      <c r="W18" s="9">
        <f t="shared" si="4"/>
        <v>0.50517755710384227</v>
      </c>
      <c r="X18" s="8">
        <v>91.1</v>
      </c>
      <c r="Y18" s="9"/>
      <c r="Z18" s="9">
        <v>303</v>
      </c>
      <c r="AA18" s="9" t="s">
        <v>13</v>
      </c>
    </row>
    <row r="19" spans="1:27" x14ac:dyDescent="0.35">
      <c r="A19" s="1">
        <v>4</v>
      </c>
      <c r="B19" s="12" t="s">
        <v>118</v>
      </c>
      <c r="C19" s="25" t="s">
        <v>47</v>
      </c>
      <c r="D19" s="1" t="s">
        <v>75</v>
      </c>
      <c r="E19" t="s">
        <v>115</v>
      </c>
      <c r="F19" s="1" t="s">
        <v>42</v>
      </c>
      <c r="K19" s="8">
        <v>19</v>
      </c>
      <c r="L19" s="13"/>
      <c r="M19" s="13"/>
      <c r="N19" s="13"/>
      <c r="O19" s="8" t="s">
        <v>9</v>
      </c>
      <c r="P19" s="8">
        <v>1.66</v>
      </c>
      <c r="Q19" s="8">
        <v>1.49</v>
      </c>
      <c r="R19" s="8">
        <v>1.84</v>
      </c>
      <c r="S19" s="10"/>
      <c r="T19" s="8" t="s">
        <v>37</v>
      </c>
      <c r="U19" s="9">
        <f t="shared" ref="U19:W20" si="5">LN(P19)*SQRT(3)/3.1415926535</f>
        <v>0.27942318890210605</v>
      </c>
      <c r="V19" s="9">
        <f t="shared" si="5"/>
        <v>0.2198567977429676</v>
      </c>
      <c r="W19" s="9">
        <f t="shared" si="5"/>
        <v>0.33618137907759399</v>
      </c>
      <c r="X19" s="8">
        <v>97.1</v>
      </c>
      <c r="Y19" s="8"/>
      <c r="Z19" s="8"/>
      <c r="AA19" s="8"/>
    </row>
    <row r="20" spans="1:27" x14ac:dyDescent="0.35">
      <c r="A20" s="1">
        <v>4</v>
      </c>
      <c r="B20" s="12" t="s">
        <v>121</v>
      </c>
      <c r="C20" s="25" t="s">
        <v>47</v>
      </c>
      <c r="D20" s="1" t="s">
        <v>75</v>
      </c>
      <c r="E20" t="s">
        <v>115</v>
      </c>
      <c r="F20" s="1" t="s">
        <v>43</v>
      </c>
      <c r="K20" s="8">
        <v>11</v>
      </c>
      <c r="L20" s="8">
        <v>980</v>
      </c>
      <c r="M20" s="8">
        <v>14868</v>
      </c>
      <c r="N20" s="8">
        <v>15848</v>
      </c>
      <c r="O20" s="8" t="s">
        <v>9</v>
      </c>
      <c r="P20" s="8">
        <v>2.2999999999999998</v>
      </c>
      <c r="Q20" s="8">
        <v>1.7</v>
      </c>
      <c r="R20" s="8">
        <v>3.1</v>
      </c>
      <c r="S20" s="10"/>
      <c r="T20" s="8" t="s">
        <v>37</v>
      </c>
      <c r="U20" s="9">
        <f t="shared" si="5"/>
        <v>0.45920686674766947</v>
      </c>
      <c r="V20" s="9">
        <f t="shared" si="5"/>
        <v>0.29255068754606539</v>
      </c>
      <c r="W20" s="9">
        <f t="shared" si="5"/>
        <v>0.62377467642410045</v>
      </c>
      <c r="X20" s="8"/>
      <c r="Y20" s="8"/>
      <c r="Z20" s="8"/>
      <c r="AA20" s="8"/>
    </row>
    <row r="21" spans="1:27" x14ac:dyDescent="0.35">
      <c r="A21" s="1">
        <v>5</v>
      </c>
      <c r="B21" s="12" t="s">
        <v>118</v>
      </c>
      <c r="C21" s="25" t="s">
        <v>47</v>
      </c>
      <c r="D21" s="1" t="s">
        <v>76</v>
      </c>
      <c r="E21" t="s">
        <v>115</v>
      </c>
      <c r="F21" s="1" t="s">
        <v>42</v>
      </c>
      <c r="K21" s="8">
        <v>30</v>
      </c>
      <c r="L21" s="13"/>
      <c r="M21" s="13"/>
      <c r="N21" s="13"/>
      <c r="O21" s="8" t="s">
        <v>9</v>
      </c>
      <c r="P21" s="8">
        <v>2.54</v>
      </c>
      <c r="Q21" s="8">
        <v>2.2599999999999998</v>
      </c>
      <c r="R21" s="8">
        <v>2.86</v>
      </c>
      <c r="S21" s="10" t="s">
        <v>14</v>
      </c>
      <c r="T21" s="8" t="s">
        <v>37</v>
      </c>
      <c r="U21" s="9">
        <f t="shared" ref="U21:W22" si="6">LN(P21)*SQRT(3)/3.1415926535</f>
        <v>0.51392899316107432</v>
      </c>
      <c r="V21" s="9">
        <f t="shared" si="6"/>
        <v>0.4495341818866192</v>
      </c>
      <c r="W21" s="9">
        <f t="shared" si="6"/>
        <v>0.57934832572038664</v>
      </c>
      <c r="X21" s="8">
        <v>97.6</v>
      </c>
      <c r="Y21" s="8"/>
      <c r="Z21" s="8"/>
      <c r="AA21" s="8"/>
    </row>
    <row r="22" spans="1:27" x14ac:dyDescent="0.35">
      <c r="A22" s="1">
        <v>5</v>
      </c>
      <c r="B22" s="12" t="s">
        <v>121</v>
      </c>
      <c r="C22" s="25" t="s">
        <v>47</v>
      </c>
      <c r="D22" s="1" t="s">
        <v>76</v>
      </c>
      <c r="E22" t="s">
        <v>115</v>
      </c>
      <c r="F22" s="1" t="s">
        <v>43</v>
      </c>
      <c r="K22" s="8">
        <v>35</v>
      </c>
      <c r="L22" s="8">
        <v>2140</v>
      </c>
      <c r="M22" s="8">
        <v>25904</v>
      </c>
      <c r="N22" s="8">
        <v>28044</v>
      </c>
      <c r="O22" s="8" t="s">
        <v>9</v>
      </c>
      <c r="P22" s="8">
        <v>3.2</v>
      </c>
      <c r="Q22" s="8">
        <v>2.8</v>
      </c>
      <c r="R22" s="8">
        <v>3.9</v>
      </c>
      <c r="S22" s="10"/>
      <c r="T22" s="8" t="s">
        <v>37</v>
      </c>
      <c r="U22" s="9">
        <f t="shared" si="6"/>
        <v>0.64127865119745797</v>
      </c>
      <c r="V22" s="9">
        <f t="shared" si="6"/>
        <v>0.56765893599554207</v>
      </c>
      <c r="W22" s="9">
        <f t="shared" si="6"/>
        <v>0.75034569975665499</v>
      </c>
      <c r="X22" s="8"/>
      <c r="Y22" s="8"/>
      <c r="Z22" s="8"/>
      <c r="AA22" s="8"/>
    </row>
    <row r="23" spans="1:27" x14ac:dyDescent="0.35">
      <c r="A23" s="1">
        <v>6</v>
      </c>
      <c r="B23" s="12" t="s">
        <v>118</v>
      </c>
      <c r="C23" s="25" t="s">
        <v>47</v>
      </c>
      <c r="D23" s="1" t="s">
        <v>74</v>
      </c>
      <c r="E23" t="s">
        <v>115</v>
      </c>
      <c r="F23" s="1" t="s">
        <v>42</v>
      </c>
      <c r="K23" s="8">
        <v>18</v>
      </c>
      <c r="L23" s="8">
        <v>2025</v>
      </c>
      <c r="M23" s="8">
        <v>6528</v>
      </c>
      <c r="N23" s="8">
        <v>8553</v>
      </c>
      <c r="O23" s="8" t="s">
        <v>9</v>
      </c>
      <c r="P23" s="8">
        <v>2.69</v>
      </c>
      <c r="Q23" s="8">
        <v>2.2000000000000002</v>
      </c>
      <c r="R23" s="8">
        <v>3.28</v>
      </c>
      <c r="S23" s="10"/>
      <c r="T23" s="8" t="s">
        <v>37</v>
      </c>
      <c r="U23" s="9">
        <f t="shared" ref="U23:W25" si="7">LN(P23)*SQRT(3)/3.1415926535</f>
        <v>0.5455626532650224</v>
      </c>
      <c r="V23" s="9">
        <f t="shared" si="7"/>
        <v>0.43469932558923957</v>
      </c>
      <c r="W23" s="9">
        <f t="shared" si="7"/>
        <v>0.65489240202237486</v>
      </c>
      <c r="X23" s="8">
        <v>98.7</v>
      </c>
      <c r="Y23" s="8"/>
      <c r="Z23" s="8"/>
      <c r="AA23" s="8"/>
    </row>
    <row r="24" spans="1:27" x14ac:dyDescent="0.35">
      <c r="A24" s="1">
        <v>6</v>
      </c>
      <c r="B24" s="12" t="s">
        <v>123</v>
      </c>
      <c r="C24" s="25" t="s">
        <v>48</v>
      </c>
      <c r="D24" s="1" t="s">
        <v>74</v>
      </c>
      <c r="E24" t="s">
        <v>115</v>
      </c>
      <c r="F24" s="1" t="s">
        <v>45</v>
      </c>
      <c r="K24" s="8">
        <v>24</v>
      </c>
      <c r="L24" s="8">
        <v>1291</v>
      </c>
      <c r="M24" s="8">
        <v>5843</v>
      </c>
      <c r="N24" s="8">
        <v>7134</v>
      </c>
      <c r="O24" s="8" t="s">
        <v>12</v>
      </c>
      <c r="P24" s="8">
        <v>2.8</v>
      </c>
      <c r="Q24" s="8">
        <v>2.2000000000000002</v>
      </c>
      <c r="R24" s="8">
        <v>3.5</v>
      </c>
      <c r="S24" s="10"/>
      <c r="T24" s="8" t="s">
        <v>37</v>
      </c>
      <c r="U24" s="9">
        <f t="shared" si="7"/>
        <v>0.56765893599554207</v>
      </c>
      <c r="V24" s="9">
        <f t="shared" si="7"/>
        <v>0.43469932558923957</v>
      </c>
      <c r="W24" s="9">
        <f t="shared" si="7"/>
        <v>0.69068442366561766</v>
      </c>
      <c r="X24" s="8">
        <v>93</v>
      </c>
      <c r="Y24" s="8"/>
      <c r="Z24" s="8">
        <v>237.2</v>
      </c>
      <c r="AA24" s="8" t="s">
        <v>13</v>
      </c>
    </row>
    <row r="25" spans="1:27" x14ac:dyDescent="0.35">
      <c r="A25" s="1">
        <v>6</v>
      </c>
      <c r="B25" s="12" t="s">
        <v>123</v>
      </c>
      <c r="C25" s="25" t="s">
        <v>49</v>
      </c>
      <c r="D25" s="1" t="s">
        <v>74</v>
      </c>
      <c r="E25" t="s">
        <v>115</v>
      </c>
      <c r="F25" s="1" t="s">
        <v>45</v>
      </c>
      <c r="K25" s="8">
        <v>9</v>
      </c>
      <c r="L25" s="8">
        <v>148</v>
      </c>
      <c r="M25" s="8">
        <v>200</v>
      </c>
      <c r="N25" s="8">
        <v>348</v>
      </c>
      <c r="O25" s="8" t="s">
        <v>12</v>
      </c>
      <c r="P25" s="8">
        <v>3.7</v>
      </c>
      <c r="Q25" s="8">
        <v>2.1</v>
      </c>
      <c r="R25" s="8">
        <v>6.6</v>
      </c>
      <c r="S25" s="10"/>
      <c r="T25" s="8" t="s">
        <v>37</v>
      </c>
      <c r="U25" s="9">
        <f t="shared" si="7"/>
        <v>0.7213216883224286</v>
      </c>
      <c r="V25" s="9">
        <f t="shared" si="7"/>
        <v>0.40905149675351649</v>
      </c>
      <c r="W25" s="9">
        <f t="shared" si="7"/>
        <v>1.0403960252147473</v>
      </c>
      <c r="X25" s="8">
        <v>87.6</v>
      </c>
      <c r="Y25" s="8"/>
      <c r="Z25" s="8">
        <v>64.5</v>
      </c>
      <c r="AA25" s="8" t="s">
        <v>13</v>
      </c>
    </row>
    <row r="26" spans="1:27" x14ac:dyDescent="0.35">
      <c r="A26" s="1">
        <v>7</v>
      </c>
      <c r="B26" s="12" t="s">
        <v>118</v>
      </c>
      <c r="C26" s="25" t="s">
        <v>47</v>
      </c>
      <c r="D26" s="1" t="s">
        <v>77</v>
      </c>
      <c r="E26" t="s">
        <v>115</v>
      </c>
      <c r="F26" s="1" t="s">
        <v>42</v>
      </c>
      <c r="K26" s="8">
        <v>11</v>
      </c>
      <c r="L26" s="8">
        <v>6651</v>
      </c>
      <c r="M26" s="8">
        <v>37043</v>
      </c>
      <c r="N26" s="8">
        <v>43694</v>
      </c>
      <c r="O26" s="8" t="s">
        <v>9</v>
      </c>
      <c r="P26" s="8">
        <v>1.89</v>
      </c>
      <c r="Q26" s="8">
        <v>1.79</v>
      </c>
      <c r="R26" s="8">
        <v>2</v>
      </c>
      <c r="S26" s="10"/>
      <c r="T26" s="8" t="s">
        <v>37</v>
      </c>
      <c r="U26" s="9">
        <f t="shared" ref="U26:W28" si="8">LN(P26)*SQRT(3)/3.1415926535</f>
        <v>0.3509632000331564</v>
      </c>
      <c r="V26" s="9">
        <f t="shared" si="8"/>
        <v>0.32099229459985767</v>
      </c>
      <c r="W26" s="9">
        <f t="shared" si="8"/>
        <v>0.38215206943376678</v>
      </c>
      <c r="X26" s="8">
        <v>93</v>
      </c>
      <c r="Y26" s="8"/>
      <c r="Z26" s="8"/>
      <c r="AA26" s="8"/>
    </row>
    <row r="27" spans="1:27" x14ac:dyDescent="0.35">
      <c r="A27" s="1">
        <v>7</v>
      </c>
      <c r="B27" s="12" t="s">
        <v>123</v>
      </c>
      <c r="C27" s="25" t="s">
        <v>48</v>
      </c>
      <c r="D27" s="1" t="s">
        <v>77</v>
      </c>
      <c r="E27" t="s">
        <v>115</v>
      </c>
      <c r="F27" s="1" t="s">
        <v>45</v>
      </c>
      <c r="K27" s="8">
        <v>15</v>
      </c>
      <c r="L27" s="8">
        <v>1919</v>
      </c>
      <c r="M27" s="8">
        <v>14135</v>
      </c>
      <c r="N27" s="8">
        <v>16054</v>
      </c>
      <c r="O27" s="8" t="s">
        <v>12</v>
      </c>
      <c r="P27" s="8">
        <v>2.2999999999999998</v>
      </c>
      <c r="Q27" s="8">
        <v>1.9</v>
      </c>
      <c r="R27" s="8">
        <v>2.7</v>
      </c>
      <c r="S27" s="10"/>
      <c r="T27" s="8" t="s">
        <v>37</v>
      </c>
      <c r="U27" s="9">
        <f t="shared" si="8"/>
        <v>0.45920686674766947</v>
      </c>
      <c r="V27" s="9">
        <f t="shared" si="8"/>
        <v>0.35387259409572541</v>
      </c>
      <c r="W27" s="9">
        <f t="shared" si="8"/>
        <v>0.54760840290514778</v>
      </c>
      <c r="X27" s="8">
        <v>92.4</v>
      </c>
      <c r="Y27" s="8"/>
      <c r="Z27" s="8">
        <v>185</v>
      </c>
      <c r="AA27" s="8" t="s">
        <v>13</v>
      </c>
    </row>
    <row r="28" spans="1:27" x14ac:dyDescent="0.35">
      <c r="A28" s="1">
        <v>7</v>
      </c>
      <c r="B28" s="12" t="s">
        <v>123</v>
      </c>
      <c r="C28" s="25" t="s">
        <v>49</v>
      </c>
      <c r="D28" s="1" t="s">
        <v>77</v>
      </c>
      <c r="E28" t="s">
        <v>115</v>
      </c>
      <c r="F28" s="1" t="s">
        <v>45</v>
      </c>
      <c r="K28" s="8">
        <v>8</v>
      </c>
      <c r="L28" s="8">
        <v>2518</v>
      </c>
      <c r="M28" s="8">
        <v>23843</v>
      </c>
      <c r="N28" s="8">
        <v>26361</v>
      </c>
      <c r="O28" s="8" t="s">
        <v>12</v>
      </c>
      <c r="P28" s="8">
        <v>1.8</v>
      </c>
      <c r="Q28" s="8">
        <v>1.6</v>
      </c>
      <c r="R28" s="8">
        <v>2</v>
      </c>
      <c r="S28" s="10"/>
      <c r="T28" s="8" t="s">
        <v>37</v>
      </c>
      <c r="U28" s="9">
        <f t="shared" si="8"/>
        <v>0.32406377271340675</v>
      </c>
      <c r="V28" s="9">
        <f t="shared" si="8"/>
        <v>0.2591265817636913</v>
      </c>
      <c r="W28" s="9">
        <f t="shared" si="8"/>
        <v>0.38215206943376678</v>
      </c>
      <c r="X28" s="8">
        <v>84.8</v>
      </c>
      <c r="Y28" s="8"/>
      <c r="Z28" s="8">
        <v>46</v>
      </c>
      <c r="AA28" s="8" t="s">
        <v>13</v>
      </c>
    </row>
    <row r="29" spans="1:27" x14ac:dyDescent="0.35">
      <c r="A29" s="1">
        <v>8</v>
      </c>
      <c r="B29" s="12" t="s">
        <v>118</v>
      </c>
      <c r="C29" s="25" t="s">
        <v>47</v>
      </c>
      <c r="D29" s="1" t="s">
        <v>78</v>
      </c>
      <c r="E29" t="s">
        <v>115</v>
      </c>
      <c r="F29" s="1" t="s">
        <v>42</v>
      </c>
      <c r="K29" s="8">
        <v>4</v>
      </c>
      <c r="L29" s="8">
        <v>2298</v>
      </c>
      <c r="M29" s="8">
        <v>13198</v>
      </c>
      <c r="N29" s="8">
        <v>15496</v>
      </c>
      <c r="O29" s="8" t="s">
        <v>9</v>
      </c>
      <c r="P29" s="8">
        <v>2.98</v>
      </c>
      <c r="Q29" s="8">
        <v>2.4300000000000002</v>
      </c>
      <c r="R29" s="8">
        <v>3.66</v>
      </c>
      <c r="S29" s="10"/>
      <c r="T29" s="8" t="s">
        <v>37</v>
      </c>
      <c r="U29" s="9">
        <f t="shared" ref="U29:W31" si="9">LN(P29)*SQRT(3)/3.1415926535</f>
        <v>0.6020088671767343</v>
      </c>
      <c r="V29" s="9">
        <f t="shared" si="9"/>
        <v>0.48952010618478775</v>
      </c>
      <c r="W29" s="9">
        <f t="shared" si="9"/>
        <v>0.71532892393428815</v>
      </c>
      <c r="X29" s="8">
        <v>84.5</v>
      </c>
      <c r="Y29" s="8"/>
      <c r="Z29" s="8"/>
      <c r="AA29" s="8"/>
    </row>
    <row r="30" spans="1:27" x14ac:dyDescent="0.35">
      <c r="A30" s="1">
        <v>8</v>
      </c>
      <c r="B30" s="12" t="s">
        <v>123</v>
      </c>
      <c r="C30" s="25" t="s">
        <v>48</v>
      </c>
      <c r="D30" s="1" t="s">
        <v>78</v>
      </c>
      <c r="E30" t="s">
        <v>115</v>
      </c>
      <c r="F30" s="1" t="s">
        <v>45</v>
      </c>
      <c r="K30" s="8">
        <v>10</v>
      </c>
      <c r="L30" s="8">
        <v>1091</v>
      </c>
      <c r="M30" s="8">
        <v>11780</v>
      </c>
      <c r="N30" s="8">
        <v>12871</v>
      </c>
      <c r="O30" s="8" t="s">
        <v>12</v>
      </c>
      <c r="P30" s="8">
        <v>2.5</v>
      </c>
      <c r="Q30" s="8">
        <v>2</v>
      </c>
      <c r="R30" s="8">
        <v>3.2</v>
      </c>
      <c r="S30" s="10"/>
      <c r="T30" s="8" t="s">
        <v>37</v>
      </c>
      <c r="U30" s="9">
        <f t="shared" si="9"/>
        <v>0.50517755710384227</v>
      </c>
      <c r="V30" s="9">
        <f t="shared" si="9"/>
        <v>0.38215206943376678</v>
      </c>
      <c r="W30" s="9">
        <f t="shared" si="9"/>
        <v>0.64127865119745797</v>
      </c>
      <c r="X30" s="8">
        <v>85.3</v>
      </c>
      <c r="Y30" s="8"/>
      <c r="Z30" s="8">
        <v>61.2</v>
      </c>
      <c r="AA30" s="8" t="s">
        <v>13</v>
      </c>
    </row>
    <row r="31" spans="1:27" x14ac:dyDescent="0.35">
      <c r="A31" s="1">
        <v>8</v>
      </c>
      <c r="B31" s="12" t="s">
        <v>123</v>
      </c>
      <c r="C31" s="25" t="s">
        <v>49</v>
      </c>
      <c r="D31" s="1" t="s">
        <v>78</v>
      </c>
      <c r="E31" t="s">
        <v>115</v>
      </c>
      <c r="F31" s="1" t="s">
        <v>45</v>
      </c>
      <c r="K31" s="8">
        <v>6</v>
      </c>
      <c r="L31" s="8">
        <v>48</v>
      </c>
      <c r="M31" s="8">
        <v>79</v>
      </c>
      <c r="N31" s="8">
        <v>127</v>
      </c>
      <c r="O31" s="8" t="s">
        <v>12</v>
      </c>
      <c r="P31" s="8">
        <v>3</v>
      </c>
      <c r="Q31" s="8">
        <v>2.1</v>
      </c>
      <c r="R31" s="8">
        <v>4.4000000000000004</v>
      </c>
      <c r="S31" s="10"/>
      <c r="T31" s="8" t="s">
        <v>37</v>
      </c>
      <c r="U31" s="9">
        <f t="shared" si="9"/>
        <v>0.60569669962550787</v>
      </c>
      <c r="V31" s="9">
        <f t="shared" si="9"/>
        <v>0.40905149675351649</v>
      </c>
      <c r="W31" s="9">
        <f t="shared" si="9"/>
        <v>0.8168513950230063</v>
      </c>
      <c r="X31" s="8">
        <v>30.7</v>
      </c>
      <c r="Y31" s="8"/>
      <c r="Z31" s="8">
        <v>7.2</v>
      </c>
      <c r="AA31" s="8"/>
    </row>
    <row r="32" spans="1:27" x14ac:dyDescent="0.35">
      <c r="A32" s="1">
        <v>9</v>
      </c>
      <c r="B32" s="12" t="s">
        <v>118</v>
      </c>
      <c r="C32" s="25" t="s">
        <v>47</v>
      </c>
      <c r="D32" s="1" t="s">
        <v>80</v>
      </c>
      <c r="E32" t="s">
        <v>115</v>
      </c>
      <c r="F32" s="1" t="s">
        <v>42</v>
      </c>
      <c r="K32" s="8">
        <v>3</v>
      </c>
      <c r="L32" s="8">
        <v>3252</v>
      </c>
      <c r="M32" s="8">
        <v>1406</v>
      </c>
      <c r="N32" s="8">
        <v>4658</v>
      </c>
      <c r="O32" s="8" t="s">
        <v>9</v>
      </c>
      <c r="P32" s="8">
        <v>1.22</v>
      </c>
      <c r="Q32" s="8">
        <v>0.99</v>
      </c>
      <c r="R32" s="8">
        <v>1.5</v>
      </c>
      <c r="S32" s="10"/>
      <c r="T32" s="8" t="s">
        <v>37</v>
      </c>
      <c r="U32" s="9">
        <f t="shared" ref="U32:W34" si="10">LN(P32)*SQRT(3)/3.1415926535</f>
        <v>0.10963222430878022</v>
      </c>
      <c r="V32" s="9">
        <f t="shared" si="10"/>
        <v>-5.5410405648873623E-3</v>
      </c>
      <c r="W32" s="9">
        <f t="shared" si="10"/>
        <v>0.22354463019174112</v>
      </c>
      <c r="X32" s="8">
        <v>95.5</v>
      </c>
      <c r="Y32" s="8"/>
      <c r="Z32" s="8"/>
      <c r="AA32" s="8"/>
    </row>
    <row r="33" spans="1:27" x14ac:dyDescent="0.35">
      <c r="A33" s="1">
        <v>9</v>
      </c>
      <c r="B33" s="12" t="s">
        <v>123</v>
      </c>
      <c r="C33" s="25" t="s">
        <v>48</v>
      </c>
      <c r="D33" s="1" t="s">
        <v>80</v>
      </c>
      <c r="E33" t="s">
        <v>115</v>
      </c>
      <c r="F33" s="1" t="s">
        <v>45</v>
      </c>
      <c r="K33" s="8">
        <v>7</v>
      </c>
      <c r="L33" s="8">
        <v>284</v>
      </c>
      <c r="M33" s="8">
        <v>46</v>
      </c>
      <c r="N33" s="8">
        <v>330</v>
      </c>
      <c r="O33" s="8" t="s">
        <v>12</v>
      </c>
      <c r="P33" s="8">
        <v>1.5</v>
      </c>
      <c r="Q33" s="8">
        <v>1.1000000000000001</v>
      </c>
      <c r="R33" s="8">
        <v>2.1</v>
      </c>
      <c r="S33" s="10"/>
      <c r="T33" s="8" t="s">
        <v>37</v>
      </c>
      <c r="U33" s="9">
        <f t="shared" si="10"/>
        <v>0.22354463019174112</v>
      </c>
      <c r="V33" s="9">
        <f t="shared" si="10"/>
        <v>5.2547256155472767E-2</v>
      </c>
      <c r="W33" s="9">
        <f t="shared" si="10"/>
        <v>0.40905149675351649</v>
      </c>
      <c r="X33" s="8">
        <v>51.9</v>
      </c>
      <c r="Y33" s="8"/>
      <c r="Z33" s="8">
        <v>12.5</v>
      </c>
      <c r="AA33" s="8" t="s">
        <v>15</v>
      </c>
    </row>
    <row r="34" spans="1:27" x14ac:dyDescent="0.35">
      <c r="A34" s="1">
        <v>9</v>
      </c>
      <c r="B34" s="12" t="s">
        <v>123</v>
      </c>
      <c r="C34" s="25" t="s">
        <v>49</v>
      </c>
      <c r="D34" s="1" t="s">
        <v>80</v>
      </c>
      <c r="E34" t="s">
        <v>115</v>
      </c>
      <c r="F34" s="1" t="s">
        <v>45</v>
      </c>
      <c r="K34" s="8">
        <v>5</v>
      </c>
      <c r="L34" s="8">
        <v>1801</v>
      </c>
      <c r="M34" s="8">
        <v>238</v>
      </c>
      <c r="N34" s="8">
        <v>2039</v>
      </c>
      <c r="O34" s="8" t="s">
        <v>12</v>
      </c>
      <c r="P34" s="8">
        <v>1.1000000000000001</v>
      </c>
      <c r="Q34" s="8">
        <v>0.9</v>
      </c>
      <c r="R34" s="8">
        <v>1.3</v>
      </c>
      <c r="S34" s="10"/>
      <c r="T34" s="8" t="s">
        <v>37</v>
      </c>
      <c r="U34" s="9">
        <f t="shared" si="10"/>
        <v>5.2547256155472767E-2</v>
      </c>
      <c r="V34" s="9">
        <f t="shared" si="10"/>
        <v>-5.8088296720360068E-2</v>
      </c>
      <c r="W34" s="9">
        <f t="shared" si="10"/>
        <v>0.14464900013114712</v>
      </c>
      <c r="X34" s="8">
        <v>68.8</v>
      </c>
      <c r="Y34" s="8"/>
      <c r="Z34" s="8">
        <v>12.8</v>
      </c>
      <c r="AA34" s="8" t="s">
        <v>11</v>
      </c>
    </row>
    <row r="35" spans="1:27" x14ac:dyDescent="0.35">
      <c r="A35" s="1" t="s">
        <v>105</v>
      </c>
      <c r="B35" s="20" t="s">
        <v>118</v>
      </c>
      <c r="C35" s="26" t="s">
        <v>47</v>
      </c>
      <c r="D35" s="1" t="s">
        <v>79</v>
      </c>
      <c r="E35" t="s">
        <v>115</v>
      </c>
      <c r="F35" s="1" t="s">
        <v>42</v>
      </c>
      <c r="K35" s="1">
        <v>4</v>
      </c>
      <c r="L35" s="1">
        <v>293</v>
      </c>
      <c r="M35" s="1">
        <v>754</v>
      </c>
      <c r="N35" s="1">
        <v>1047</v>
      </c>
      <c r="O35" s="1" t="s">
        <v>9</v>
      </c>
      <c r="P35" s="1">
        <v>2.79</v>
      </c>
      <c r="Q35" s="1">
        <v>1.94</v>
      </c>
      <c r="R35" s="1">
        <v>4.01</v>
      </c>
      <c r="S35" s="2"/>
      <c r="T35" s="1" t="s">
        <v>37</v>
      </c>
      <c r="U35" s="11">
        <f t="shared" ref="U35:W36" si="11">LN(P35)*SQRT(3)/3.1415926535</f>
        <v>0.56568637970374036</v>
      </c>
      <c r="V35" s="11">
        <f t="shared" si="11"/>
        <v>0.36535902821531918</v>
      </c>
      <c r="W35" s="11">
        <f t="shared" si="11"/>
        <v>0.76568074106946049</v>
      </c>
      <c r="X35" s="1">
        <v>83.6</v>
      </c>
    </row>
    <row r="36" spans="1:27" x14ac:dyDescent="0.35">
      <c r="A36" s="1" t="s">
        <v>105</v>
      </c>
      <c r="B36" s="20" t="s">
        <v>118</v>
      </c>
      <c r="C36" s="26" t="s">
        <v>47</v>
      </c>
      <c r="D36" s="1" t="s">
        <v>81</v>
      </c>
      <c r="E36" t="s">
        <v>115</v>
      </c>
      <c r="F36" s="1" t="s">
        <v>42</v>
      </c>
      <c r="K36" s="1">
        <v>2</v>
      </c>
      <c r="L36" s="1">
        <v>2853</v>
      </c>
      <c r="M36" s="1">
        <v>21218</v>
      </c>
      <c r="N36" s="1">
        <v>24071</v>
      </c>
      <c r="O36" s="1" t="s">
        <v>9</v>
      </c>
      <c r="P36" s="1">
        <v>1.21</v>
      </c>
      <c r="Q36" s="1">
        <v>0.85</v>
      </c>
      <c r="R36" s="1">
        <v>1.74</v>
      </c>
      <c r="S36" s="2"/>
      <c r="T36" s="1" t="s">
        <v>37</v>
      </c>
      <c r="U36" s="11">
        <f t="shared" si="11"/>
        <v>0.10509451231094544</v>
      </c>
      <c r="V36" s="11">
        <f t="shared" si="11"/>
        <v>-8.9601381887701351E-2</v>
      </c>
      <c r="W36" s="11">
        <f t="shared" si="11"/>
        <v>0.30537286767443422</v>
      </c>
      <c r="X36" s="1">
        <v>91.2</v>
      </c>
    </row>
    <row r="37" spans="1:27" x14ac:dyDescent="0.35">
      <c r="A37" s="1">
        <v>10</v>
      </c>
      <c r="B37" s="12" t="s">
        <v>124</v>
      </c>
      <c r="C37" s="25" t="s">
        <v>47</v>
      </c>
      <c r="D37" s="1" t="s">
        <v>82</v>
      </c>
      <c r="E37" t="s">
        <v>115</v>
      </c>
      <c r="F37" s="1" t="s">
        <v>43</v>
      </c>
      <c r="K37" s="8">
        <v>5</v>
      </c>
      <c r="L37" s="8">
        <v>271</v>
      </c>
      <c r="M37" s="8">
        <v>403</v>
      </c>
      <c r="N37" s="8">
        <v>674</v>
      </c>
      <c r="O37" s="8" t="s">
        <v>9</v>
      </c>
      <c r="P37" s="8">
        <v>5.6</v>
      </c>
      <c r="Q37" s="8">
        <v>3.4</v>
      </c>
      <c r="R37" s="8">
        <v>9.1999999999999993</v>
      </c>
      <c r="S37" s="10"/>
      <c r="T37" s="8" t="s">
        <v>37</v>
      </c>
      <c r="U37" s="9">
        <f t="shared" ref="U37:W39" si="12">LN(P37)*SQRT(3)/3.1415926535</f>
        <v>0.94981100542930885</v>
      </c>
      <c r="V37" s="9">
        <f t="shared" si="12"/>
        <v>0.67470275697983217</v>
      </c>
      <c r="W37" s="9">
        <f t="shared" si="12"/>
        <v>1.223511005615203</v>
      </c>
      <c r="X37" s="8">
        <v>77</v>
      </c>
      <c r="Y37" s="8"/>
      <c r="Z37" s="8"/>
      <c r="AA37" s="8"/>
    </row>
    <row r="38" spans="1:27" x14ac:dyDescent="0.35">
      <c r="A38" s="1">
        <v>10</v>
      </c>
      <c r="B38" s="12" t="s">
        <v>123</v>
      </c>
      <c r="C38" s="25" t="s">
        <v>48</v>
      </c>
      <c r="D38" s="1" t="s">
        <v>82</v>
      </c>
      <c r="E38" t="s">
        <v>115</v>
      </c>
      <c r="F38" s="1" t="s">
        <v>45</v>
      </c>
      <c r="K38" s="8">
        <v>12</v>
      </c>
      <c r="L38" s="8">
        <v>1487</v>
      </c>
      <c r="M38" s="8">
        <v>1625</v>
      </c>
      <c r="N38" s="8">
        <v>18012</v>
      </c>
      <c r="O38" s="8" t="s">
        <v>9</v>
      </c>
      <c r="P38" s="8">
        <v>3.9</v>
      </c>
      <c r="Q38" s="8">
        <v>3.4</v>
      </c>
      <c r="R38" s="8">
        <v>4.5999999999999996</v>
      </c>
      <c r="S38" s="10"/>
      <c r="T38" s="8" t="s">
        <v>37</v>
      </c>
      <c r="U38" s="9">
        <f t="shared" si="12"/>
        <v>0.75034569975665499</v>
      </c>
      <c r="V38" s="9">
        <f t="shared" si="12"/>
        <v>0.67470275697983217</v>
      </c>
      <c r="W38" s="9">
        <f t="shared" si="12"/>
        <v>0.84135893618143631</v>
      </c>
      <c r="X38" s="8">
        <v>74.2</v>
      </c>
      <c r="Y38" s="8"/>
      <c r="Z38" s="8">
        <v>42.6</v>
      </c>
      <c r="AA38" s="8" t="s">
        <v>13</v>
      </c>
    </row>
    <row r="39" spans="1:27" x14ac:dyDescent="0.35">
      <c r="A39" s="1">
        <v>10</v>
      </c>
      <c r="B39" s="12" t="s">
        <v>123</v>
      </c>
      <c r="C39" s="25" t="s">
        <v>49</v>
      </c>
      <c r="D39" s="1" t="s">
        <v>82</v>
      </c>
      <c r="E39" t="s">
        <v>115</v>
      </c>
      <c r="F39" s="1" t="s">
        <v>45</v>
      </c>
      <c r="K39" s="8">
        <v>7</v>
      </c>
      <c r="L39" s="8">
        <v>224</v>
      </c>
      <c r="M39" s="8">
        <v>10048</v>
      </c>
      <c r="N39" s="8">
        <v>10272</v>
      </c>
      <c r="O39" s="8" t="s">
        <v>9</v>
      </c>
      <c r="P39" s="8">
        <v>5.8</v>
      </c>
      <c r="Q39" s="8">
        <v>3.5</v>
      </c>
      <c r="R39" s="8">
        <v>2.4</v>
      </c>
      <c r="S39" s="10"/>
      <c r="T39" s="8" t="s">
        <v>37</v>
      </c>
      <c r="U39" s="9">
        <f t="shared" si="12"/>
        <v>0.96915786402030235</v>
      </c>
      <c r="V39" s="9">
        <f t="shared" si="12"/>
        <v>0.69068442366561766</v>
      </c>
      <c r="W39" s="9">
        <f t="shared" si="12"/>
        <v>0.48267121195543233</v>
      </c>
      <c r="X39" s="8">
        <v>77.2</v>
      </c>
      <c r="Y39" s="8"/>
      <c r="Z39" s="8">
        <v>26.3</v>
      </c>
      <c r="AA39" s="8" t="s">
        <v>13</v>
      </c>
    </row>
    <row r="40" spans="1:27" x14ac:dyDescent="0.35">
      <c r="A40" s="1">
        <v>13</v>
      </c>
      <c r="B40" s="12" t="s">
        <v>119</v>
      </c>
      <c r="C40" s="25" t="s">
        <v>47</v>
      </c>
      <c r="D40" s="1" t="s">
        <v>88</v>
      </c>
      <c r="E40" t="s">
        <v>115</v>
      </c>
      <c r="F40" s="1" t="s">
        <v>42</v>
      </c>
      <c r="K40" s="8">
        <v>4</v>
      </c>
      <c r="L40" s="13"/>
      <c r="M40" s="13"/>
      <c r="N40" s="13"/>
      <c r="O40" s="8" t="s">
        <v>9</v>
      </c>
      <c r="P40" s="8">
        <v>2.88</v>
      </c>
      <c r="Q40" s="8">
        <v>1.85</v>
      </c>
      <c r="R40" s="8">
        <v>4.49</v>
      </c>
      <c r="S40" s="10"/>
      <c r="T40" s="8" t="s">
        <v>37</v>
      </c>
      <c r="U40" s="9">
        <f t="shared" ref="U40:W41" si="13">LN(P40)*SQRT(3)/3.1415926535</f>
        <v>0.58319035447709788</v>
      </c>
      <c r="V40" s="9">
        <f t="shared" si="13"/>
        <v>0.33916961888866182</v>
      </c>
      <c r="W40" s="9">
        <f t="shared" si="13"/>
        <v>0.82801479116802301</v>
      </c>
      <c r="X40" s="8">
        <v>68.7</v>
      </c>
      <c r="Y40" s="8"/>
      <c r="Z40" s="8"/>
      <c r="AA40" s="8"/>
    </row>
    <row r="41" spans="1:27" x14ac:dyDescent="0.35">
      <c r="A41" s="1">
        <v>13</v>
      </c>
      <c r="B41" s="12" t="s">
        <v>125</v>
      </c>
      <c r="C41" s="25" t="s">
        <v>44</v>
      </c>
      <c r="D41" s="1" t="s">
        <v>88</v>
      </c>
      <c r="E41" t="s">
        <v>115</v>
      </c>
      <c r="F41" s="1" t="s">
        <v>45</v>
      </c>
      <c r="K41" s="8">
        <v>10</v>
      </c>
      <c r="L41" s="13"/>
      <c r="M41" s="13"/>
      <c r="N41" s="13"/>
      <c r="O41" s="8" t="s">
        <v>16</v>
      </c>
      <c r="P41" s="8">
        <v>1.02</v>
      </c>
      <c r="Q41" s="8">
        <v>0.76</v>
      </c>
      <c r="R41" s="8">
        <v>1.37</v>
      </c>
      <c r="S41" s="10"/>
      <c r="T41" s="8" t="s">
        <v>37</v>
      </c>
      <c r="U41" s="9">
        <f t="shared" si="13"/>
        <v>1.0917760633964251E-2</v>
      </c>
      <c r="V41" s="9">
        <f t="shared" si="13"/>
        <v>-0.15130496300811688</v>
      </c>
      <c r="W41" s="9">
        <f t="shared" si="13"/>
        <v>0.17356425746788368</v>
      </c>
      <c r="X41" s="8"/>
      <c r="Y41" s="8"/>
      <c r="Z41" s="8"/>
      <c r="AA41" s="8"/>
    </row>
    <row r="42" spans="1:27" x14ac:dyDescent="0.35">
      <c r="A42" s="1">
        <v>11</v>
      </c>
      <c r="B42" s="12" t="s">
        <v>124</v>
      </c>
      <c r="C42" s="25" t="s">
        <v>47</v>
      </c>
      <c r="D42" s="1" t="s">
        <v>83</v>
      </c>
      <c r="E42" t="s">
        <v>115</v>
      </c>
      <c r="F42" s="1" t="s">
        <v>43</v>
      </c>
      <c r="K42" s="8">
        <v>5</v>
      </c>
      <c r="L42" s="8">
        <v>271</v>
      </c>
      <c r="M42" s="8">
        <v>403</v>
      </c>
      <c r="N42" s="8">
        <v>674</v>
      </c>
      <c r="O42" s="8" t="s">
        <v>9</v>
      </c>
      <c r="P42" s="8">
        <v>4.7</v>
      </c>
      <c r="Q42" s="8">
        <v>3.3</v>
      </c>
      <c r="R42" s="8">
        <v>6.8</v>
      </c>
      <c r="S42" s="10"/>
      <c r="T42" s="8" t="s">
        <v>37</v>
      </c>
      <c r="U42" s="9">
        <f t="shared" ref="U42:W45" si="14">LN(P42)*SQRT(3)/3.1415926535</f>
        <v>0.85321592855096351</v>
      </c>
      <c r="V42" s="9">
        <f t="shared" si="14"/>
        <v>0.65824395578098061</v>
      </c>
      <c r="W42" s="9">
        <f t="shared" si="14"/>
        <v>1.0568548264135991</v>
      </c>
      <c r="X42" s="8">
        <v>47</v>
      </c>
      <c r="Y42" s="8"/>
      <c r="Z42" s="8"/>
      <c r="AA42" s="8"/>
    </row>
    <row r="43" spans="1:27" x14ac:dyDescent="0.35">
      <c r="A43" s="1">
        <v>11</v>
      </c>
      <c r="B43" s="12" t="s">
        <v>123</v>
      </c>
      <c r="C43" s="25" t="s">
        <v>48</v>
      </c>
      <c r="D43" s="1" t="s">
        <v>83</v>
      </c>
      <c r="E43" t="s">
        <v>115</v>
      </c>
      <c r="F43" s="1" t="s">
        <v>45</v>
      </c>
      <c r="K43" s="8">
        <v>6</v>
      </c>
      <c r="L43" s="8">
        <v>224</v>
      </c>
      <c r="M43" s="8">
        <v>10048</v>
      </c>
      <c r="N43" s="8">
        <v>10272</v>
      </c>
      <c r="O43" s="8" t="s">
        <v>9</v>
      </c>
      <c r="P43" s="8">
        <v>4.3</v>
      </c>
      <c r="Q43" s="8">
        <v>2.8</v>
      </c>
      <c r="R43" s="8">
        <v>6.8</v>
      </c>
      <c r="S43" s="10"/>
      <c r="T43" s="8" t="s">
        <v>37</v>
      </c>
      <c r="U43" s="9">
        <f t="shared" si="14"/>
        <v>0.80417660933354163</v>
      </c>
      <c r="V43" s="9">
        <f t="shared" si="14"/>
        <v>0.56765893599554207</v>
      </c>
      <c r="W43" s="9">
        <f t="shared" si="14"/>
        <v>1.0568548264135991</v>
      </c>
      <c r="X43" s="8">
        <v>86.9</v>
      </c>
      <c r="Y43" s="8"/>
      <c r="Z43" s="8">
        <v>38.1</v>
      </c>
      <c r="AA43" s="8" t="s">
        <v>13</v>
      </c>
    </row>
    <row r="44" spans="1:27" x14ac:dyDescent="0.35">
      <c r="A44" s="1">
        <v>11</v>
      </c>
      <c r="B44" s="12" t="s">
        <v>125</v>
      </c>
      <c r="C44" s="25" t="s">
        <v>44</v>
      </c>
      <c r="D44" s="1" t="s">
        <v>83</v>
      </c>
      <c r="E44" t="s">
        <v>115</v>
      </c>
      <c r="F44" s="1" t="s">
        <v>45</v>
      </c>
      <c r="K44" s="8">
        <v>10</v>
      </c>
      <c r="L44" s="13"/>
      <c r="M44" s="13"/>
      <c r="N44" s="13"/>
      <c r="O44" s="8" t="s">
        <v>16</v>
      </c>
      <c r="P44" s="8">
        <v>1.04</v>
      </c>
      <c r="Q44" s="8">
        <v>0.87</v>
      </c>
      <c r="R44" s="8">
        <v>1.25</v>
      </c>
      <c r="S44" s="10"/>
      <c r="T44" s="8" t="s">
        <v>37</v>
      </c>
      <c r="U44" s="9">
        <f t="shared" si="14"/>
        <v>2.1623512461071588E-2</v>
      </c>
      <c r="V44" s="9">
        <f t="shared" si="14"/>
        <v>-7.6779201759332505E-2</v>
      </c>
      <c r="W44" s="9">
        <f t="shared" si="14"/>
        <v>0.12302548767007555</v>
      </c>
      <c r="X44" s="8"/>
      <c r="Y44" s="8"/>
      <c r="Z44" s="8"/>
      <c r="AA44" s="8"/>
    </row>
    <row r="45" spans="1:27" x14ac:dyDescent="0.35">
      <c r="A45" s="1">
        <v>11</v>
      </c>
      <c r="B45" s="12" t="s">
        <v>119</v>
      </c>
      <c r="C45" s="25" t="s">
        <v>47</v>
      </c>
      <c r="D45" s="1" t="s">
        <v>83</v>
      </c>
      <c r="E45" t="s">
        <v>115</v>
      </c>
      <c r="F45" s="1" t="s">
        <v>42</v>
      </c>
      <c r="K45" s="8">
        <v>13</v>
      </c>
      <c r="L45" s="13"/>
      <c r="M45" s="13"/>
      <c r="N45" s="13"/>
      <c r="O45" s="8" t="s">
        <v>9</v>
      </c>
      <c r="P45" s="8">
        <v>2.99</v>
      </c>
      <c r="Q45" s="8">
        <v>2.2999999999999998</v>
      </c>
      <c r="R45" s="8">
        <v>3.89</v>
      </c>
      <c r="S45" s="10"/>
      <c r="T45" s="8" t="s">
        <v>37</v>
      </c>
      <c r="U45" s="9">
        <f t="shared" si="14"/>
        <v>0.60385586687881665</v>
      </c>
      <c r="V45" s="9">
        <f t="shared" si="14"/>
        <v>0.45920686674766947</v>
      </c>
      <c r="W45" s="9">
        <f t="shared" si="14"/>
        <v>0.74893022042859647</v>
      </c>
      <c r="X45" s="8">
        <v>91.6</v>
      </c>
      <c r="Y45" s="8"/>
      <c r="Z45" s="8"/>
      <c r="AA45" s="8"/>
    </row>
    <row r="46" spans="1:27" x14ac:dyDescent="0.35">
      <c r="A46" s="1" t="s">
        <v>105</v>
      </c>
      <c r="B46" s="20" t="s">
        <v>123</v>
      </c>
      <c r="C46" s="26" t="s">
        <v>48</v>
      </c>
      <c r="D46" s="1" t="s">
        <v>85</v>
      </c>
      <c r="E46" t="s">
        <v>115</v>
      </c>
      <c r="F46" s="1" t="s">
        <v>45</v>
      </c>
      <c r="K46" s="1">
        <v>5</v>
      </c>
      <c r="L46" s="1">
        <v>121</v>
      </c>
      <c r="M46" s="1">
        <v>9738</v>
      </c>
      <c r="N46" s="1">
        <v>9859</v>
      </c>
      <c r="O46" s="1" t="s">
        <v>9</v>
      </c>
      <c r="P46" s="1">
        <v>2.2999999999999998</v>
      </c>
      <c r="Q46" s="1">
        <v>1.4</v>
      </c>
      <c r="R46" s="1">
        <v>4</v>
      </c>
      <c r="S46" s="2"/>
      <c r="T46" s="1" t="s">
        <v>37</v>
      </c>
      <c r="U46" s="11">
        <f t="shared" ref="U46:W47" si="15">LN(P46)*SQRT(3)/3.1415926535</f>
        <v>0.45920686674766947</v>
      </c>
      <c r="V46" s="11">
        <f t="shared" si="15"/>
        <v>0.18550686656177531</v>
      </c>
      <c r="W46" s="11">
        <f t="shared" si="15"/>
        <v>0.76430413886753357</v>
      </c>
      <c r="X46" s="1">
        <v>87.5</v>
      </c>
      <c r="Z46" s="1">
        <v>31.9</v>
      </c>
      <c r="AA46" s="1" t="s">
        <v>13</v>
      </c>
    </row>
    <row r="47" spans="1:27" x14ac:dyDescent="0.35">
      <c r="A47" s="1" t="s">
        <v>105</v>
      </c>
      <c r="B47" s="20" t="s">
        <v>123</v>
      </c>
      <c r="C47" s="26" t="s">
        <v>49</v>
      </c>
      <c r="D47" s="1" t="s">
        <v>85</v>
      </c>
      <c r="E47" t="s">
        <v>115</v>
      </c>
      <c r="F47" s="1" t="s">
        <v>45</v>
      </c>
      <c r="K47" s="1">
        <v>2</v>
      </c>
      <c r="L47" s="1">
        <v>36</v>
      </c>
      <c r="M47" s="1">
        <v>79</v>
      </c>
      <c r="N47" s="1">
        <v>115</v>
      </c>
      <c r="O47" s="1" t="s">
        <v>9</v>
      </c>
      <c r="P47" s="1">
        <v>2.2999999999999998</v>
      </c>
      <c r="Q47" s="1">
        <v>1.4</v>
      </c>
      <c r="R47" s="1">
        <v>4</v>
      </c>
      <c r="S47" s="2"/>
      <c r="T47" s="1" t="s">
        <v>37</v>
      </c>
      <c r="U47" s="11">
        <f t="shared" si="15"/>
        <v>0.45920686674766947</v>
      </c>
      <c r="V47" s="11">
        <f t="shared" si="15"/>
        <v>0.18550686656177531</v>
      </c>
      <c r="W47" s="11">
        <f t="shared" si="15"/>
        <v>0.76430413886753357</v>
      </c>
      <c r="X47" s="1">
        <v>65.8</v>
      </c>
      <c r="Z47" s="1">
        <v>2.93</v>
      </c>
      <c r="AA47" s="1" t="s">
        <v>13</v>
      </c>
    </row>
    <row r="48" spans="1:27" x14ac:dyDescent="0.35">
      <c r="A48" s="1">
        <v>12</v>
      </c>
      <c r="B48" s="12" t="s">
        <v>124</v>
      </c>
      <c r="C48" s="25" t="s">
        <v>47</v>
      </c>
      <c r="D48" s="1" t="s">
        <v>84</v>
      </c>
      <c r="E48" t="s">
        <v>115</v>
      </c>
      <c r="F48" s="1" t="s">
        <v>43</v>
      </c>
      <c r="K48" s="8">
        <v>3</v>
      </c>
      <c r="L48" s="8">
        <v>259</v>
      </c>
      <c r="M48" s="8">
        <v>165</v>
      </c>
      <c r="N48" s="8">
        <v>424</v>
      </c>
      <c r="O48" s="8" t="s">
        <v>9</v>
      </c>
      <c r="P48" s="8">
        <v>2.4</v>
      </c>
      <c r="Q48" s="8">
        <v>1.3</v>
      </c>
      <c r="R48" s="8">
        <v>4.5</v>
      </c>
      <c r="S48" s="10"/>
      <c r="T48" s="8" t="s">
        <v>37</v>
      </c>
      <c r="U48" s="9">
        <f t="shared" ref="U48:W55" si="16">LN(P48)*SQRT(3)/3.1415926535</f>
        <v>0.48267121195543233</v>
      </c>
      <c r="V48" s="9">
        <f t="shared" si="16"/>
        <v>0.14464900013114712</v>
      </c>
      <c r="W48" s="9">
        <f t="shared" si="16"/>
        <v>0.82924132981724907</v>
      </c>
      <c r="X48" s="8">
        <v>42</v>
      </c>
      <c r="Y48" s="8"/>
      <c r="Z48" s="8"/>
      <c r="AA48" s="8"/>
    </row>
    <row r="49" spans="1:27" x14ac:dyDescent="0.35">
      <c r="A49" s="1">
        <v>12</v>
      </c>
      <c r="B49" s="12" t="s">
        <v>123</v>
      </c>
      <c r="C49" s="25" t="s">
        <v>48</v>
      </c>
      <c r="D49" s="1" t="s">
        <v>84</v>
      </c>
      <c r="E49" t="s">
        <v>115</v>
      </c>
      <c r="F49" s="1" t="s">
        <v>45</v>
      </c>
      <c r="K49" s="8">
        <v>7</v>
      </c>
      <c r="L49" s="8">
        <v>326</v>
      </c>
      <c r="M49" s="8">
        <v>13711</v>
      </c>
      <c r="N49" s="8">
        <v>14037</v>
      </c>
      <c r="O49" s="8" t="s">
        <v>9</v>
      </c>
      <c r="P49" s="8">
        <v>1.7</v>
      </c>
      <c r="Q49" s="8">
        <v>1.3</v>
      </c>
      <c r="R49" s="8">
        <v>2.2999999999999998</v>
      </c>
      <c r="S49" s="10"/>
      <c r="T49" s="8" t="s">
        <v>37</v>
      </c>
      <c r="U49" s="9">
        <f t="shared" si="16"/>
        <v>0.29255068754606539</v>
      </c>
      <c r="V49" s="9">
        <f t="shared" si="16"/>
        <v>0.14464900013114712</v>
      </c>
      <c r="W49" s="9">
        <f t="shared" si="16"/>
        <v>0.45920686674766947</v>
      </c>
      <c r="X49" s="8">
        <v>81.400000000000006</v>
      </c>
      <c r="Y49" s="8"/>
      <c r="Z49" s="8">
        <v>32.200000000000003</v>
      </c>
      <c r="AA49" s="8" t="s">
        <v>13</v>
      </c>
    </row>
    <row r="50" spans="1:27" x14ac:dyDescent="0.35">
      <c r="A50" s="1">
        <v>12</v>
      </c>
      <c r="B50" s="12" t="s">
        <v>123</v>
      </c>
      <c r="C50" s="25" t="s">
        <v>49</v>
      </c>
      <c r="D50" s="1" t="s">
        <v>84</v>
      </c>
      <c r="E50" t="s">
        <v>115</v>
      </c>
      <c r="F50" s="1" t="s">
        <v>45</v>
      </c>
      <c r="K50" s="8">
        <v>2</v>
      </c>
      <c r="L50" s="8">
        <v>21</v>
      </c>
      <c r="M50" s="8">
        <v>108</v>
      </c>
      <c r="N50" s="8">
        <v>129</v>
      </c>
      <c r="O50" s="8" t="s">
        <v>9</v>
      </c>
      <c r="P50" s="8">
        <v>1.3</v>
      </c>
      <c r="Q50" s="8">
        <v>0.8</v>
      </c>
      <c r="R50" s="8">
        <v>2.1</v>
      </c>
      <c r="S50" s="10"/>
      <c r="T50" s="8" t="s">
        <v>37</v>
      </c>
      <c r="U50" s="9">
        <f t="shared" si="16"/>
        <v>0.14464900013114712</v>
      </c>
      <c r="V50" s="9">
        <f t="shared" si="16"/>
        <v>-0.12302548767007553</v>
      </c>
      <c r="W50" s="9">
        <f t="shared" si="16"/>
        <v>0.40905149675351649</v>
      </c>
      <c r="X50" s="8">
        <v>0</v>
      </c>
      <c r="Y50" s="8"/>
      <c r="Z50" s="8">
        <v>0.06</v>
      </c>
      <c r="AA50" s="8" t="s">
        <v>13</v>
      </c>
    </row>
    <row r="51" spans="1:27" x14ac:dyDescent="0.35">
      <c r="A51" s="1">
        <v>12</v>
      </c>
      <c r="B51" s="12" t="s">
        <v>126</v>
      </c>
      <c r="C51" s="25" t="s">
        <v>44</v>
      </c>
      <c r="D51" s="1" t="s">
        <v>84</v>
      </c>
      <c r="E51" t="s">
        <v>115</v>
      </c>
      <c r="F51" s="1" t="s">
        <v>45</v>
      </c>
      <c r="K51" s="8">
        <v>10</v>
      </c>
      <c r="L51" s="13"/>
      <c r="M51" s="13"/>
      <c r="N51" s="13"/>
      <c r="O51" s="8" t="s">
        <v>16</v>
      </c>
      <c r="P51" s="8">
        <v>0.77</v>
      </c>
      <c r="Q51" s="8">
        <v>0.55000000000000004</v>
      </c>
      <c r="R51" s="8">
        <v>1.0900000000000001</v>
      </c>
      <c r="S51" s="10"/>
      <c r="T51" s="8" t="s">
        <v>37</v>
      </c>
      <c r="U51" s="9">
        <f t="shared" si="16"/>
        <v>-0.14409794671651871</v>
      </c>
      <c r="V51" s="9">
        <f t="shared" si="16"/>
        <v>-0.329604813278294</v>
      </c>
      <c r="W51" s="9">
        <f t="shared" si="16"/>
        <v>4.7512254079932141E-2</v>
      </c>
      <c r="X51" s="8"/>
      <c r="Y51" s="8"/>
      <c r="Z51" s="8"/>
      <c r="AA51" s="8"/>
    </row>
    <row r="52" spans="1:27" x14ac:dyDescent="0.35">
      <c r="A52" s="1">
        <v>12</v>
      </c>
      <c r="B52" s="12" t="s">
        <v>126</v>
      </c>
      <c r="C52" s="25" t="s">
        <v>44</v>
      </c>
      <c r="D52" s="1" t="s">
        <v>84</v>
      </c>
      <c r="E52" t="s">
        <v>115</v>
      </c>
      <c r="F52" s="1" t="s">
        <v>45</v>
      </c>
      <c r="K52" s="8">
        <v>10</v>
      </c>
      <c r="L52" s="13"/>
      <c r="M52" s="13"/>
      <c r="N52" s="13"/>
      <c r="O52" s="8" t="s">
        <v>16</v>
      </c>
      <c r="P52" s="8">
        <v>0.82</v>
      </c>
      <c r="Q52" s="8">
        <v>0.63</v>
      </c>
      <c r="R52" s="8">
        <v>1.08</v>
      </c>
      <c r="S52" s="10"/>
      <c r="T52" s="8" t="s">
        <v>37</v>
      </c>
      <c r="U52" s="9">
        <f t="shared" si="16"/>
        <v>-0.10941173684515872</v>
      </c>
      <c r="V52" s="9">
        <f t="shared" si="16"/>
        <v>-0.25473349959235153</v>
      </c>
      <c r="W52" s="9">
        <f t="shared" si="16"/>
        <v>4.2430845801305524E-2</v>
      </c>
      <c r="X52" s="8"/>
      <c r="Y52" s="8"/>
      <c r="Z52" s="8"/>
      <c r="AA52" s="8"/>
    </row>
    <row r="53" spans="1:27" x14ac:dyDescent="0.35">
      <c r="A53" s="1">
        <v>12</v>
      </c>
      <c r="B53" s="12" t="s">
        <v>126</v>
      </c>
      <c r="C53" s="25" t="s">
        <v>44</v>
      </c>
      <c r="D53" s="1" t="s">
        <v>84</v>
      </c>
      <c r="E53" t="s">
        <v>115</v>
      </c>
      <c r="F53" s="1" t="s">
        <v>45</v>
      </c>
      <c r="K53" s="8">
        <v>10</v>
      </c>
      <c r="L53" s="13"/>
      <c r="M53" s="13"/>
      <c r="N53" s="13"/>
      <c r="O53" s="8" t="s">
        <v>16</v>
      </c>
      <c r="P53" s="8">
        <v>0.93</v>
      </c>
      <c r="Q53" s="8">
        <v>0.67</v>
      </c>
      <c r="R53" s="8">
        <v>1.3</v>
      </c>
      <c r="S53" s="10"/>
      <c r="T53" s="8" t="s">
        <v>37</v>
      </c>
      <c r="U53" s="9">
        <f t="shared" si="16"/>
        <v>-4.0010319921767519E-2</v>
      </c>
      <c r="V53" s="9">
        <f t="shared" si="16"/>
        <v>-0.220794854439511</v>
      </c>
      <c r="W53" s="9">
        <f t="shared" si="16"/>
        <v>0.14464900013114712</v>
      </c>
      <c r="X53" s="8"/>
      <c r="Y53" s="8"/>
      <c r="Z53" s="8"/>
      <c r="AA53" s="8"/>
    </row>
    <row r="54" spans="1:27" x14ac:dyDescent="0.35">
      <c r="A54" s="1">
        <v>12</v>
      </c>
      <c r="B54" s="12" t="s">
        <v>119</v>
      </c>
      <c r="C54" s="25" t="s">
        <v>47</v>
      </c>
      <c r="D54" s="1" t="s">
        <v>84</v>
      </c>
      <c r="E54" t="s">
        <v>115</v>
      </c>
      <c r="F54" s="1" t="s">
        <v>42</v>
      </c>
      <c r="K54" s="8">
        <v>7</v>
      </c>
      <c r="L54" s="13"/>
      <c r="M54" s="13"/>
      <c r="N54" s="13"/>
      <c r="O54" s="8" t="s">
        <v>9</v>
      </c>
      <c r="P54" s="8">
        <v>1.65</v>
      </c>
      <c r="Q54" s="8">
        <v>1.31</v>
      </c>
      <c r="R54" s="8">
        <v>2.0699999999999998</v>
      </c>
      <c r="S54" s="10"/>
      <c r="T54" s="8" t="s">
        <v>37</v>
      </c>
      <c r="U54" s="9">
        <f t="shared" si="16"/>
        <v>0.27609188634721377</v>
      </c>
      <c r="V54" s="9">
        <f t="shared" si="16"/>
        <v>0.14887376329784027</v>
      </c>
      <c r="W54" s="9">
        <f t="shared" si="16"/>
        <v>0.40111857002730944</v>
      </c>
      <c r="X54" s="8">
        <v>79.599999999999994</v>
      </c>
      <c r="Y54" s="8"/>
      <c r="Z54" s="8"/>
      <c r="AA54" s="8"/>
    </row>
    <row r="55" spans="1:27" x14ac:dyDescent="0.35">
      <c r="A55" s="1">
        <v>12</v>
      </c>
      <c r="B55" s="12" t="s">
        <v>119</v>
      </c>
      <c r="C55" s="25" t="s">
        <v>47</v>
      </c>
      <c r="D55" s="1" t="s">
        <v>84</v>
      </c>
      <c r="E55" t="s">
        <v>115</v>
      </c>
      <c r="F55" s="1" t="s">
        <v>42</v>
      </c>
      <c r="K55" s="8">
        <v>15</v>
      </c>
      <c r="L55" s="13"/>
      <c r="M55" s="13"/>
      <c r="N55" s="13"/>
      <c r="O55" s="8" t="s">
        <v>9</v>
      </c>
      <c r="P55" s="8">
        <v>1.52</v>
      </c>
      <c r="Q55" s="8">
        <v>1.22</v>
      </c>
      <c r="R55" s="8">
        <v>1.89</v>
      </c>
      <c r="S55" s="10"/>
      <c r="T55" s="8" t="s">
        <v>37</v>
      </c>
      <c r="U55" s="9">
        <f t="shared" si="16"/>
        <v>0.2308471064256499</v>
      </c>
      <c r="V55" s="9">
        <f t="shared" si="16"/>
        <v>0.10963222430878022</v>
      </c>
      <c r="W55" s="9">
        <f t="shared" si="16"/>
        <v>0.3509632000331564</v>
      </c>
      <c r="X55" s="8">
        <v>89.2</v>
      </c>
      <c r="Y55" s="8"/>
      <c r="Z55" s="8"/>
      <c r="AA55" s="8"/>
    </row>
    <row r="56" spans="1:27" x14ac:dyDescent="0.35">
      <c r="A56" s="1" t="s">
        <v>105</v>
      </c>
      <c r="B56" s="20" t="s">
        <v>125</v>
      </c>
      <c r="C56" s="26" t="s">
        <v>48</v>
      </c>
      <c r="D56" s="1" t="s">
        <v>87</v>
      </c>
      <c r="E56" t="s">
        <v>115</v>
      </c>
      <c r="F56" s="1" t="s">
        <v>45</v>
      </c>
      <c r="K56" s="18">
        <v>10</v>
      </c>
      <c r="L56" s="13"/>
      <c r="M56" s="13"/>
      <c r="N56" s="13"/>
      <c r="O56" s="18" t="s">
        <v>16</v>
      </c>
      <c r="P56" s="18">
        <v>1.1599999999999999</v>
      </c>
      <c r="Q56" s="18">
        <v>0.51</v>
      </c>
      <c r="R56" s="18">
        <v>2.65</v>
      </c>
      <c r="S56" s="19"/>
      <c r="T56" s="18" t="s">
        <v>37</v>
      </c>
      <c r="U56" s="29">
        <f t="shared" ref="U56:W57" si="17">LN(P56)*SQRT(3)/3.1415926535</f>
        <v>8.1828237482693106E-2</v>
      </c>
      <c r="V56" s="29">
        <f t="shared" si="17"/>
        <v>-0.37123430879980257</v>
      </c>
      <c r="W56" s="29">
        <f t="shared" si="17"/>
        <v>0.53730288985818597</v>
      </c>
      <c r="X56" s="18"/>
      <c r="Y56" s="18"/>
      <c r="Z56" s="18"/>
      <c r="AA56" s="18"/>
    </row>
    <row r="57" spans="1:27" x14ac:dyDescent="0.35">
      <c r="A57" s="1" t="s">
        <v>105</v>
      </c>
      <c r="B57" s="20" t="s">
        <v>125</v>
      </c>
      <c r="C57" s="21" t="s">
        <v>44</v>
      </c>
      <c r="D57" s="1" t="s">
        <v>93</v>
      </c>
      <c r="E57" t="s">
        <v>115</v>
      </c>
      <c r="F57" s="1" t="s">
        <v>45</v>
      </c>
      <c r="K57" s="1">
        <v>10</v>
      </c>
      <c r="L57" s="13"/>
      <c r="M57" s="13"/>
      <c r="N57" s="13"/>
      <c r="O57" s="1" t="s">
        <v>16</v>
      </c>
      <c r="P57" s="1">
        <v>1.65</v>
      </c>
      <c r="Q57" s="1">
        <v>1.1599999999999999</v>
      </c>
      <c r="R57" s="1">
        <v>2.35</v>
      </c>
      <c r="S57" s="2"/>
      <c r="T57" s="1" t="s">
        <v>37</v>
      </c>
      <c r="U57" s="11">
        <f t="shared" si="17"/>
        <v>0.27609188634721377</v>
      </c>
      <c r="V57" s="11">
        <f t="shared" si="17"/>
        <v>8.1828237482693106E-2</v>
      </c>
      <c r="W57" s="11">
        <f t="shared" si="17"/>
        <v>0.47106385911719667</v>
      </c>
    </row>
    <row r="58" spans="1:27" x14ac:dyDescent="0.35">
      <c r="A58" s="1">
        <v>14</v>
      </c>
      <c r="B58" s="12" t="s">
        <v>125</v>
      </c>
      <c r="C58" s="25" t="s">
        <v>50</v>
      </c>
      <c r="D58" s="1" t="s">
        <v>90</v>
      </c>
      <c r="E58" t="s">
        <v>115</v>
      </c>
      <c r="F58" s="1" t="s">
        <v>45</v>
      </c>
      <c r="K58" s="8">
        <v>10</v>
      </c>
      <c r="L58" s="13"/>
      <c r="M58" s="13"/>
      <c r="N58" s="13"/>
      <c r="O58" s="8" t="s">
        <v>16</v>
      </c>
      <c r="P58" s="8">
        <v>0.81</v>
      </c>
      <c r="Q58" s="8">
        <v>0.61</v>
      </c>
      <c r="R58" s="8">
        <v>1.07</v>
      </c>
      <c r="S58" s="10"/>
      <c r="T58" s="8" t="s">
        <v>37</v>
      </c>
      <c r="U58" s="9">
        <f t="shared" ref="U58:W59" si="18">LN(P58)*SQRT(3)/3.1415926535</f>
        <v>-0.11617659344072012</v>
      </c>
      <c r="V58" s="9">
        <f t="shared" si="18"/>
        <v>-0.27251984512498656</v>
      </c>
      <c r="W58" s="9">
        <f t="shared" si="18"/>
        <v>3.7302167929865841E-2</v>
      </c>
      <c r="X58" s="8"/>
      <c r="Y58" s="8"/>
      <c r="Z58" s="8"/>
      <c r="AA58" s="8"/>
    </row>
    <row r="59" spans="1:27" x14ac:dyDescent="0.35">
      <c r="A59" s="1">
        <v>14</v>
      </c>
      <c r="B59" s="12" t="s">
        <v>119</v>
      </c>
      <c r="C59" s="25" t="s">
        <v>47</v>
      </c>
      <c r="D59" s="1" t="s">
        <v>89</v>
      </c>
      <c r="E59" t="s">
        <v>115</v>
      </c>
      <c r="F59" s="1" t="s">
        <v>42</v>
      </c>
      <c r="K59" s="8">
        <v>13</v>
      </c>
      <c r="L59" s="13"/>
      <c r="M59" s="13"/>
      <c r="N59" s="13"/>
      <c r="O59" s="8" t="s">
        <v>9</v>
      </c>
      <c r="P59" s="8">
        <v>1.62</v>
      </c>
      <c r="Q59" s="8">
        <v>1.41</v>
      </c>
      <c r="R59" s="8">
        <v>1.86</v>
      </c>
      <c r="S59" s="10"/>
      <c r="T59" s="8" t="s">
        <v>37</v>
      </c>
      <c r="U59" s="9">
        <f t="shared" si="18"/>
        <v>0.26597547599304666</v>
      </c>
      <c r="V59" s="9">
        <f t="shared" si="18"/>
        <v>0.18943093220509544</v>
      </c>
      <c r="W59" s="9">
        <f t="shared" si="18"/>
        <v>0.34214174951199927</v>
      </c>
      <c r="X59" s="8">
        <v>98</v>
      </c>
      <c r="Y59" s="8"/>
      <c r="Z59" s="8"/>
      <c r="AA59" s="8"/>
    </row>
    <row r="60" spans="1:27" x14ac:dyDescent="0.35">
      <c r="A60" s="1">
        <v>15</v>
      </c>
      <c r="B60" s="12" t="s">
        <v>119</v>
      </c>
      <c r="C60" s="25" t="s">
        <v>47</v>
      </c>
      <c r="D60" s="1" t="s">
        <v>92</v>
      </c>
      <c r="E60" t="s">
        <v>115</v>
      </c>
      <c r="F60" s="1" t="s">
        <v>42</v>
      </c>
      <c r="K60" s="8">
        <v>7</v>
      </c>
      <c r="L60" s="13"/>
      <c r="M60" s="13"/>
      <c r="N60" s="13"/>
      <c r="O60" s="8" t="s">
        <v>9</v>
      </c>
      <c r="P60" s="8">
        <v>1.93</v>
      </c>
      <c r="Q60" s="8">
        <v>1.38</v>
      </c>
      <c r="R60" s="8">
        <v>2.7</v>
      </c>
      <c r="S60" s="10"/>
      <c r="T60" s="8" t="s">
        <v>37</v>
      </c>
      <c r="U60" s="9">
        <f t="shared" ref="U60:W61" si="19">LN(P60)*SQRT(3)/3.1415926535</f>
        <v>0.36250977693621084</v>
      </c>
      <c r="V60" s="9">
        <f t="shared" si="19"/>
        <v>0.17757393983556827</v>
      </c>
      <c r="W60" s="9">
        <f t="shared" si="19"/>
        <v>0.54760840290514778</v>
      </c>
      <c r="X60" s="8">
        <v>93.3</v>
      </c>
      <c r="Y60" s="8"/>
      <c r="Z60" s="8"/>
      <c r="AA60" s="8"/>
    </row>
    <row r="61" spans="1:27" x14ac:dyDescent="0.35">
      <c r="A61" s="1">
        <v>15</v>
      </c>
      <c r="B61" s="12" t="s">
        <v>125</v>
      </c>
      <c r="C61" s="25" t="s">
        <v>44</v>
      </c>
      <c r="D61" s="1" t="s">
        <v>91</v>
      </c>
      <c r="E61" t="s">
        <v>115</v>
      </c>
      <c r="F61" s="1" t="s">
        <v>45</v>
      </c>
      <c r="K61" s="8">
        <v>10</v>
      </c>
      <c r="L61" s="13"/>
      <c r="M61" s="13"/>
      <c r="N61" s="13"/>
      <c r="O61" s="8" t="s">
        <v>16</v>
      </c>
      <c r="P61" s="8">
        <v>1.25</v>
      </c>
      <c r="Q61" s="8">
        <v>1.03</v>
      </c>
      <c r="R61" s="8">
        <v>1.51</v>
      </c>
      <c r="S61" s="10"/>
      <c r="T61" s="8" t="s">
        <v>37</v>
      </c>
      <c r="U61" s="9">
        <f t="shared" si="19"/>
        <v>0.12302548767007555</v>
      </c>
      <c r="V61" s="9">
        <f t="shared" si="19"/>
        <v>1.6296621790287673E-2</v>
      </c>
      <c r="W61" s="9">
        <f t="shared" si="19"/>
        <v>0.22720795858951229</v>
      </c>
      <c r="X61" s="8"/>
      <c r="Y61" s="8"/>
      <c r="Z61" s="8"/>
      <c r="AA61" s="8"/>
    </row>
    <row r="62" spans="1:27" x14ac:dyDescent="0.35">
      <c r="A62" s="1" t="s">
        <v>105</v>
      </c>
      <c r="B62" s="20" t="s">
        <v>125</v>
      </c>
      <c r="C62" s="26" t="s">
        <v>48</v>
      </c>
      <c r="D62" s="18" t="s">
        <v>86</v>
      </c>
      <c r="E62" t="s">
        <v>115</v>
      </c>
      <c r="F62" s="18" t="s">
        <v>45</v>
      </c>
      <c r="G62" s="18"/>
      <c r="K62" s="18">
        <v>10</v>
      </c>
      <c r="L62" s="13"/>
      <c r="M62" s="13"/>
      <c r="N62" s="13"/>
      <c r="O62" s="18" t="s">
        <v>16</v>
      </c>
      <c r="P62" s="18">
        <v>1.21</v>
      </c>
      <c r="Q62" s="18">
        <v>0.89</v>
      </c>
      <c r="R62" s="18">
        <v>1.64</v>
      </c>
      <c r="S62" s="19"/>
      <c r="T62" s="18" t="s">
        <v>37</v>
      </c>
      <c r="U62" s="29">
        <f>LN(P62)*SQRT(3)/3.1415926535</f>
        <v>0.10509451231094544</v>
      </c>
      <c r="V62" s="29">
        <f>LN(Q62)*SQRT(3)/3.1415926535</f>
        <v>-6.4248460197516163E-2</v>
      </c>
      <c r="W62" s="29">
        <f>LN(R62)*SQRT(3)/3.1415926535</f>
        <v>0.27274033258860808</v>
      </c>
      <c r="X62" s="18"/>
      <c r="Y62" s="18"/>
      <c r="Z62" s="18"/>
      <c r="AA62" s="18"/>
    </row>
    <row r="63" spans="1:27" x14ac:dyDescent="0.35">
      <c r="A63" s="1" t="s">
        <v>104</v>
      </c>
      <c r="B63" s="18" t="s">
        <v>127</v>
      </c>
      <c r="C63" s="21" t="s">
        <v>44</v>
      </c>
      <c r="D63" s="1" t="s">
        <v>97</v>
      </c>
      <c r="E63" s="1" t="s">
        <v>115</v>
      </c>
      <c r="F63" s="1" t="s">
        <v>45</v>
      </c>
      <c r="K63" s="1">
        <v>5</v>
      </c>
      <c r="L63" s="18">
        <v>4542</v>
      </c>
      <c r="M63" s="13"/>
      <c r="N63" s="13"/>
      <c r="O63" s="1" t="s">
        <v>12</v>
      </c>
      <c r="P63" s="1">
        <v>1.85</v>
      </c>
      <c r="Q63" s="1">
        <v>1.39</v>
      </c>
      <c r="R63" s="1">
        <v>2.4700000000000002</v>
      </c>
      <c r="S63" s="2">
        <v>3.0000000000000001E-3</v>
      </c>
      <c r="T63" s="1" t="s">
        <v>37</v>
      </c>
      <c r="U63" s="11">
        <f t="shared" ref="U63:W67" si="20">LN(P63)*SQRT(3)/3.1415926535</f>
        <v>0.33916961888866182</v>
      </c>
      <c r="V63" s="11">
        <f t="shared" si="20"/>
        <v>0.18155467117557614</v>
      </c>
      <c r="W63" s="11">
        <f t="shared" si="20"/>
        <v>0.49852159422687253</v>
      </c>
      <c r="X63" s="1">
        <v>75.5</v>
      </c>
    </row>
    <row r="64" spans="1:27" x14ac:dyDescent="0.35">
      <c r="A64" s="1" t="s">
        <v>104</v>
      </c>
      <c r="B64" s="18" t="s">
        <v>127</v>
      </c>
      <c r="C64" s="21" t="s">
        <v>44</v>
      </c>
      <c r="D64" s="1" t="s">
        <v>98</v>
      </c>
      <c r="E64" s="1" t="s">
        <v>115</v>
      </c>
      <c r="F64" s="1" t="s">
        <v>45</v>
      </c>
      <c r="K64" s="1">
        <v>5</v>
      </c>
      <c r="L64" s="18">
        <v>4542</v>
      </c>
      <c r="M64" s="13"/>
      <c r="N64" s="13"/>
      <c r="O64" s="1" t="s">
        <v>12</v>
      </c>
      <c r="P64" s="1">
        <v>1.85</v>
      </c>
      <c r="Q64" s="1">
        <v>1.56</v>
      </c>
      <c r="R64" s="1">
        <v>2.2000000000000002</v>
      </c>
      <c r="S64" s="2">
        <v>2.7E-2</v>
      </c>
      <c r="T64" s="1" t="s">
        <v>37</v>
      </c>
      <c r="U64" s="11">
        <f t="shared" si="20"/>
        <v>0.33916961888866182</v>
      </c>
      <c r="V64" s="11">
        <f t="shared" si="20"/>
        <v>0.24516814265281273</v>
      </c>
      <c r="W64" s="11">
        <f t="shared" si="20"/>
        <v>0.43469932558923957</v>
      </c>
      <c r="X64" s="1">
        <v>63.5</v>
      </c>
    </row>
    <row r="65" spans="1:27" x14ac:dyDescent="0.35">
      <c r="A65" s="1" t="s">
        <v>104</v>
      </c>
      <c r="B65" s="18" t="s">
        <v>127</v>
      </c>
      <c r="C65" s="15" t="s">
        <v>44</v>
      </c>
      <c r="D65" s="1" t="s">
        <v>99</v>
      </c>
      <c r="E65" s="1" t="s">
        <v>115</v>
      </c>
      <c r="F65" s="1" t="s">
        <v>45</v>
      </c>
      <c r="K65" s="14">
        <v>5</v>
      </c>
      <c r="L65" s="14">
        <v>4542</v>
      </c>
      <c r="M65" s="16"/>
      <c r="N65" s="16"/>
      <c r="O65" s="14" t="s">
        <v>12</v>
      </c>
      <c r="P65" s="14">
        <v>1.73</v>
      </c>
      <c r="Q65" s="14">
        <v>1.17</v>
      </c>
      <c r="R65" s="14">
        <v>2.37</v>
      </c>
      <c r="S65" s="17">
        <v>3.9E-2</v>
      </c>
      <c r="T65" s="14" t="s">
        <v>37</v>
      </c>
      <c r="U65" s="28">
        <f t="shared" si="20"/>
        <v>0.30219517071932028</v>
      </c>
      <c r="V65" s="28">
        <f t="shared" si="20"/>
        <v>8.6560703410787018E-2</v>
      </c>
      <c r="W65" s="28">
        <f t="shared" si="20"/>
        <v>0.47573616585537459</v>
      </c>
      <c r="X65" s="15">
        <v>60.3</v>
      </c>
    </row>
    <row r="66" spans="1:27" x14ac:dyDescent="0.35">
      <c r="A66" s="1" t="s">
        <v>104</v>
      </c>
      <c r="B66" s="18" t="s">
        <v>127</v>
      </c>
      <c r="C66" s="15" t="s">
        <v>44</v>
      </c>
      <c r="D66" s="1" t="s">
        <v>100</v>
      </c>
      <c r="E66" s="1" t="s">
        <v>115</v>
      </c>
      <c r="F66" s="1" t="s">
        <v>45</v>
      </c>
      <c r="K66" s="14">
        <v>5</v>
      </c>
      <c r="L66" s="14">
        <v>4542</v>
      </c>
      <c r="M66" s="16"/>
      <c r="N66" s="16"/>
      <c r="O66" s="14" t="s">
        <v>12</v>
      </c>
      <c r="P66" s="14">
        <v>0.93</v>
      </c>
      <c r="Q66" s="14">
        <v>0.6</v>
      </c>
      <c r="R66" s="14">
        <v>1.4</v>
      </c>
      <c r="S66" s="17" t="s">
        <v>17</v>
      </c>
      <c r="T66" s="14" t="s">
        <v>37</v>
      </c>
      <c r="U66" s="28">
        <f t="shared" si="20"/>
        <v>-4.0010319921767519E-2</v>
      </c>
      <c r="V66" s="28">
        <f t="shared" si="20"/>
        <v>-0.28163292691210123</v>
      </c>
      <c r="W66" s="28">
        <f t="shared" si="20"/>
        <v>0.18550686656177531</v>
      </c>
      <c r="X66" s="15">
        <v>94.8</v>
      </c>
    </row>
    <row r="67" spans="1:27" x14ac:dyDescent="0.35">
      <c r="A67" s="1" t="s">
        <v>104</v>
      </c>
      <c r="B67" s="18" t="s">
        <v>127</v>
      </c>
      <c r="C67" s="15" t="s">
        <v>44</v>
      </c>
      <c r="D67" s="1" t="s">
        <v>101</v>
      </c>
      <c r="E67" s="1" t="s">
        <v>115</v>
      </c>
      <c r="F67" s="1" t="s">
        <v>45</v>
      </c>
      <c r="K67" s="14">
        <v>5</v>
      </c>
      <c r="L67" s="14">
        <v>4542</v>
      </c>
      <c r="M67" s="16"/>
      <c r="N67" s="16"/>
      <c r="O67" s="14" t="s">
        <v>12</v>
      </c>
      <c r="P67" s="14">
        <v>0.93</v>
      </c>
      <c r="Q67" s="14">
        <v>0.6</v>
      </c>
      <c r="R67" s="14">
        <v>1.44</v>
      </c>
      <c r="S67" s="17" t="s">
        <v>17</v>
      </c>
      <c r="T67" s="14" t="s">
        <v>37</v>
      </c>
      <c r="U67" s="28">
        <f t="shared" si="20"/>
        <v>-4.0010319921767519E-2</v>
      </c>
      <c r="V67" s="28">
        <f t="shared" si="20"/>
        <v>-0.28163292691210123</v>
      </c>
      <c r="W67" s="28">
        <f t="shared" si="20"/>
        <v>0.20103828504333113</v>
      </c>
      <c r="X67" s="15">
        <v>97.6</v>
      </c>
    </row>
    <row r="68" spans="1:27" x14ac:dyDescent="0.35">
      <c r="A68" s="1">
        <v>16</v>
      </c>
      <c r="B68" s="12" t="s">
        <v>118</v>
      </c>
      <c r="C68" s="25" t="s">
        <v>47</v>
      </c>
      <c r="D68" s="1" t="s">
        <v>94</v>
      </c>
      <c r="E68" t="s">
        <v>116</v>
      </c>
      <c r="F68" s="1" t="s">
        <v>42</v>
      </c>
      <c r="K68" s="8">
        <v>19</v>
      </c>
      <c r="L68" s="13"/>
      <c r="M68" s="13"/>
      <c r="N68" s="13"/>
      <c r="O68" s="8" t="s">
        <v>9</v>
      </c>
      <c r="P68" s="8">
        <v>1.65</v>
      </c>
      <c r="Q68" s="8">
        <v>1.46</v>
      </c>
      <c r="R68" s="8">
        <v>1.85</v>
      </c>
      <c r="S68" s="10"/>
      <c r="T68" s="8" t="s">
        <v>37</v>
      </c>
      <c r="U68" s="9">
        <f t="shared" ref="U68:W71" si="21">LN(P68)*SQRT(3)/3.1415926535</f>
        <v>0.27609188634721377</v>
      </c>
      <c r="V68" s="9">
        <f t="shared" si="21"/>
        <v>0.20864294209896614</v>
      </c>
      <c r="W68" s="9">
        <f t="shared" si="21"/>
        <v>0.33916961888866182</v>
      </c>
      <c r="X68" s="8">
        <v>97.1</v>
      </c>
      <c r="Y68" s="8"/>
      <c r="Z68" s="8"/>
      <c r="AA68" s="8"/>
    </row>
    <row r="69" spans="1:27" x14ac:dyDescent="0.35">
      <c r="A69" s="1">
        <v>16</v>
      </c>
      <c r="B69" s="12" t="s">
        <v>121</v>
      </c>
      <c r="C69" s="25" t="s">
        <v>47</v>
      </c>
      <c r="D69" s="1" t="s">
        <v>94</v>
      </c>
      <c r="E69" t="s">
        <v>116</v>
      </c>
      <c r="F69" s="1" t="s">
        <v>43</v>
      </c>
      <c r="K69" s="8">
        <v>16</v>
      </c>
      <c r="L69" s="8">
        <v>799</v>
      </c>
      <c r="M69" s="8">
        <v>15902</v>
      </c>
      <c r="N69" s="8">
        <v>16701</v>
      </c>
      <c r="O69" s="8" t="s">
        <v>9</v>
      </c>
      <c r="P69" s="8">
        <v>2.2999999999999998</v>
      </c>
      <c r="Q69" s="8">
        <v>1.8</v>
      </c>
      <c r="R69" s="8">
        <v>3</v>
      </c>
      <c r="S69" s="10"/>
      <c r="T69" s="8" t="s">
        <v>37</v>
      </c>
      <c r="U69" s="9">
        <f t="shared" si="21"/>
        <v>0.45920686674766947</v>
      </c>
      <c r="V69" s="9">
        <f t="shared" si="21"/>
        <v>0.32406377271340675</v>
      </c>
      <c r="W69" s="9">
        <f t="shared" si="21"/>
        <v>0.60569669962550787</v>
      </c>
      <c r="X69" s="8"/>
      <c r="Y69" s="8"/>
      <c r="Z69" s="8"/>
      <c r="AA69" s="8"/>
    </row>
    <row r="70" spans="1:27" x14ac:dyDescent="0.35">
      <c r="A70" s="1">
        <v>16</v>
      </c>
      <c r="B70" s="12" t="s">
        <v>128</v>
      </c>
      <c r="C70" s="25" t="s">
        <v>48</v>
      </c>
      <c r="D70" s="1" t="s">
        <v>94</v>
      </c>
      <c r="E70" t="s">
        <v>116</v>
      </c>
      <c r="F70" s="1" t="s">
        <v>45</v>
      </c>
      <c r="K70" s="8">
        <v>19</v>
      </c>
      <c r="L70" s="8">
        <v>1808</v>
      </c>
      <c r="M70" s="8">
        <v>20853</v>
      </c>
      <c r="N70" s="8">
        <v>22661</v>
      </c>
      <c r="O70" s="8" t="s">
        <v>12</v>
      </c>
      <c r="P70" s="8">
        <v>1.8</v>
      </c>
      <c r="Q70" s="8">
        <v>1.6</v>
      </c>
      <c r="R70" s="8">
        <v>2.1</v>
      </c>
      <c r="S70" s="10"/>
      <c r="T70" s="8" t="s">
        <v>37</v>
      </c>
      <c r="U70" s="9">
        <f t="shared" si="21"/>
        <v>0.32406377271340675</v>
      </c>
      <c r="V70" s="9">
        <f t="shared" si="21"/>
        <v>0.2591265817636913</v>
      </c>
      <c r="W70" s="9">
        <f t="shared" si="21"/>
        <v>0.40905149675351649</v>
      </c>
      <c r="X70" s="8">
        <v>89.7</v>
      </c>
      <c r="Y70" s="8"/>
      <c r="Z70" s="8">
        <v>175.4</v>
      </c>
      <c r="AA70" s="8" t="s">
        <v>13</v>
      </c>
    </row>
    <row r="71" spans="1:27" x14ac:dyDescent="0.35">
      <c r="A71" s="1">
        <v>16</v>
      </c>
      <c r="B71" s="12" t="s">
        <v>128</v>
      </c>
      <c r="C71" s="25" t="s">
        <v>49</v>
      </c>
      <c r="D71" s="1" t="s">
        <v>94</v>
      </c>
      <c r="E71" t="s">
        <v>116</v>
      </c>
      <c r="F71" s="1" t="s">
        <v>45</v>
      </c>
      <c r="K71" s="8">
        <v>4</v>
      </c>
      <c r="L71" s="8">
        <v>243</v>
      </c>
      <c r="M71" s="8">
        <v>5566</v>
      </c>
      <c r="N71" s="8">
        <v>5809</v>
      </c>
      <c r="O71" s="8" t="s">
        <v>12</v>
      </c>
      <c r="P71" s="8">
        <v>1.9</v>
      </c>
      <c r="Q71" s="8">
        <v>1.2</v>
      </c>
      <c r="R71" s="8">
        <v>3</v>
      </c>
      <c r="S71" s="10"/>
      <c r="T71" s="8" t="s">
        <v>37</v>
      </c>
      <c r="U71" s="9">
        <f t="shared" si="21"/>
        <v>0.35387259409572541</v>
      </c>
      <c r="V71" s="9">
        <f t="shared" si="21"/>
        <v>0.10051914252166555</v>
      </c>
      <c r="W71" s="9">
        <f t="shared" si="21"/>
        <v>0.60569669962550787</v>
      </c>
      <c r="X71" s="8">
        <v>87.2</v>
      </c>
      <c r="Y71" s="8"/>
      <c r="Z71" s="8">
        <v>23.5</v>
      </c>
      <c r="AA71" s="8" t="s">
        <v>13</v>
      </c>
    </row>
    <row r="72" spans="1:27" x14ac:dyDescent="0.35">
      <c r="A72" s="1">
        <v>17</v>
      </c>
      <c r="B72" s="12" t="s">
        <v>118</v>
      </c>
      <c r="C72" s="25" t="s">
        <v>47</v>
      </c>
      <c r="D72" s="1" t="s">
        <v>95</v>
      </c>
      <c r="E72" t="s">
        <v>116</v>
      </c>
      <c r="F72" s="1" t="s">
        <v>42</v>
      </c>
      <c r="K72" s="8">
        <v>23</v>
      </c>
      <c r="L72" s="13"/>
      <c r="M72" s="13"/>
      <c r="N72" s="13"/>
      <c r="O72" s="8" t="s">
        <v>9</v>
      </c>
      <c r="P72" s="8">
        <v>4.1900000000000004</v>
      </c>
      <c r="Q72" s="8">
        <v>3.42</v>
      </c>
      <c r="R72" s="8">
        <v>5.14</v>
      </c>
      <c r="S72" s="10" t="s">
        <v>14</v>
      </c>
      <c r="T72" s="8" t="s">
        <v>37</v>
      </c>
      <c r="U72" s="9">
        <f t="shared" ref="U72:W76" si="22">LN(P72)*SQRT(3)/3.1415926535</f>
        <v>0.78988931313242527</v>
      </c>
      <c r="V72" s="9">
        <f t="shared" si="22"/>
        <v>0.67793636680913216</v>
      </c>
      <c r="W72" s="9">
        <f t="shared" si="22"/>
        <v>0.90255466607522172</v>
      </c>
      <c r="X72" s="8">
        <v>94.3</v>
      </c>
      <c r="Y72" s="8"/>
      <c r="Z72" s="8"/>
      <c r="AA72" s="8"/>
    </row>
    <row r="73" spans="1:27" x14ac:dyDescent="0.35">
      <c r="A73" s="1">
        <v>17</v>
      </c>
      <c r="B73" s="12" t="s">
        <v>121</v>
      </c>
      <c r="C73" s="25" t="s">
        <v>47</v>
      </c>
      <c r="D73" s="1" t="s">
        <v>95</v>
      </c>
      <c r="E73" t="s">
        <v>116</v>
      </c>
      <c r="F73" s="1" t="s">
        <v>43</v>
      </c>
      <c r="K73" s="8">
        <v>16</v>
      </c>
      <c r="L73" s="8">
        <v>896</v>
      </c>
      <c r="M73" s="8">
        <v>24931</v>
      </c>
      <c r="N73" s="8">
        <v>25827</v>
      </c>
      <c r="O73" s="8" t="s">
        <v>9</v>
      </c>
      <c r="P73" s="8">
        <v>4.8</v>
      </c>
      <c r="Q73" s="8">
        <v>3.7</v>
      </c>
      <c r="R73" s="8">
        <v>6.2</v>
      </c>
      <c r="S73" s="10"/>
      <c r="T73" s="8" t="s">
        <v>37</v>
      </c>
      <c r="U73" s="9">
        <f t="shared" si="22"/>
        <v>0.86482328138919906</v>
      </c>
      <c r="V73" s="9">
        <f t="shared" si="22"/>
        <v>0.7213216883224286</v>
      </c>
      <c r="W73" s="9">
        <f t="shared" si="22"/>
        <v>1.0059267458578671</v>
      </c>
      <c r="X73" s="8"/>
      <c r="Y73" s="8"/>
      <c r="Z73" s="8"/>
      <c r="AA73" s="8"/>
    </row>
    <row r="74" spans="1:27" x14ac:dyDescent="0.35">
      <c r="A74" s="1">
        <v>17</v>
      </c>
      <c r="B74" s="12" t="s">
        <v>129</v>
      </c>
      <c r="C74" s="25" t="s">
        <v>65</v>
      </c>
      <c r="D74" s="1" t="s">
        <v>95</v>
      </c>
      <c r="E74" t="s">
        <v>116</v>
      </c>
      <c r="F74" s="1" t="s">
        <v>43</v>
      </c>
      <c r="K74" s="8">
        <v>52</v>
      </c>
      <c r="L74" s="8">
        <v>863293</v>
      </c>
      <c r="M74" s="8">
        <v>2532655</v>
      </c>
      <c r="N74" s="8">
        <v>3395948</v>
      </c>
      <c r="O74" s="8" t="s">
        <v>16</v>
      </c>
      <c r="P74" s="8">
        <v>2.42</v>
      </c>
      <c r="Q74" s="8">
        <v>1.59</v>
      </c>
      <c r="R74" s="8">
        <v>3.66</v>
      </c>
      <c r="S74" s="10">
        <v>3.0000000000000001E-5</v>
      </c>
      <c r="T74" s="8" t="s">
        <v>37</v>
      </c>
      <c r="U74" s="9">
        <f t="shared" si="22"/>
        <v>0.48724658174471219</v>
      </c>
      <c r="V74" s="9">
        <f t="shared" si="22"/>
        <v>0.25566996294608485</v>
      </c>
      <c r="W74" s="9">
        <f t="shared" si="22"/>
        <v>0.71532892393428815</v>
      </c>
      <c r="X74" s="8">
        <v>98.3</v>
      </c>
      <c r="Y74" s="8" t="s">
        <v>14</v>
      </c>
      <c r="Z74" s="8"/>
      <c r="AA74" s="8"/>
    </row>
    <row r="75" spans="1:27" x14ac:dyDescent="0.35">
      <c r="A75" s="1">
        <v>17</v>
      </c>
      <c r="B75" s="12" t="s">
        <v>128</v>
      </c>
      <c r="C75" s="25" t="s">
        <v>48</v>
      </c>
      <c r="D75" s="1" t="s">
        <v>95</v>
      </c>
      <c r="E75" t="s">
        <v>116</v>
      </c>
      <c r="F75" s="1" t="s">
        <v>45</v>
      </c>
      <c r="K75" s="8">
        <v>18</v>
      </c>
      <c r="L75" s="8">
        <v>1711</v>
      </c>
      <c r="M75" s="8">
        <v>25255</v>
      </c>
      <c r="N75" s="8">
        <v>26966</v>
      </c>
      <c r="O75" s="8" t="s">
        <v>12</v>
      </c>
      <c r="P75" s="8">
        <v>4</v>
      </c>
      <c r="Q75" s="8">
        <v>3.4</v>
      </c>
      <c r="R75" s="8">
        <v>4.5999999999999996</v>
      </c>
      <c r="S75" s="10"/>
      <c r="T75" s="8" t="s">
        <v>37</v>
      </c>
      <c r="U75" s="9">
        <f t="shared" si="22"/>
        <v>0.76430413886753357</v>
      </c>
      <c r="V75" s="9">
        <f t="shared" si="22"/>
        <v>0.67470275697983217</v>
      </c>
      <c r="W75" s="9">
        <f t="shared" si="22"/>
        <v>0.84135893618143631</v>
      </c>
      <c r="X75" s="8">
        <v>79</v>
      </c>
      <c r="Y75" s="8"/>
      <c r="Z75" s="8">
        <v>80.8</v>
      </c>
      <c r="AA75" s="8" t="s">
        <v>13</v>
      </c>
    </row>
    <row r="76" spans="1:27" x14ac:dyDescent="0.35">
      <c r="A76" s="1">
        <v>17</v>
      </c>
      <c r="B76" s="12" t="s">
        <v>128</v>
      </c>
      <c r="C76" s="25" t="s">
        <v>49</v>
      </c>
      <c r="D76" s="1" t="s">
        <v>95</v>
      </c>
      <c r="E76" t="s">
        <v>116</v>
      </c>
      <c r="F76" s="1" t="s">
        <v>45</v>
      </c>
      <c r="K76" s="8">
        <v>7</v>
      </c>
      <c r="L76" s="8">
        <v>127</v>
      </c>
      <c r="M76" s="8">
        <v>279</v>
      </c>
      <c r="N76" s="8">
        <v>406</v>
      </c>
      <c r="O76" s="8" t="s">
        <v>12</v>
      </c>
      <c r="P76" s="8">
        <v>5.4</v>
      </c>
      <c r="Q76" s="8">
        <v>3.2</v>
      </c>
      <c r="R76" s="8">
        <v>8.8000000000000007</v>
      </c>
      <c r="S76" s="10"/>
      <c r="T76" s="8" t="s">
        <v>37</v>
      </c>
      <c r="U76" s="9">
        <f t="shared" si="22"/>
        <v>0.92976047233891457</v>
      </c>
      <c r="V76" s="9">
        <f t="shared" si="22"/>
        <v>0.64127865119745797</v>
      </c>
      <c r="W76" s="9">
        <f t="shared" si="22"/>
        <v>1.1990034644567731</v>
      </c>
      <c r="X76" s="8">
        <v>78.900000000000006</v>
      </c>
      <c r="Y76" s="8"/>
      <c r="Z76" s="8">
        <v>28.4</v>
      </c>
      <c r="AA76" s="8" t="s">
        <v>13</v>
      </c>
    </row>
    <row r="77" spans="1:27" x14ac:dyDescent="0.35">
      <c r="A77" s="1">
        <v>18</v>
      </c>
      <c r="B77" s="12" t="s">
        <v>118</v>
      </c>
      <c r="C77" s="25" t="s">
        <v>47</v>
      </c>
      <c r="D77" s="1" t="s">
        <v>96</v>
      </c>
      <c r="E77" t="s">
        <v>116</v>
      </c>
      <c r="F77" s="1" t="s">
        <v>42</v>
      </c>
      <c r="K77" s="8">
        <v>11</v>
      </c>
      <c r="L77" s="13"/>
      <c r="M77" s="13"/>
      <c r="N77" s="13"/>
      <c r="O77" s="8" t="s">
        <v>9</v>
      </c>
      <c r="P77" s="8">
        <v>1.73</v>
      </c>
      <c r="Q77" s="8">
        <v>1.41</v>
      </c>
      <c r="R77" s="8">
        <v>2.14</v>
      </c>
      <c r="S77" s="10">
        <v>0.68500000000000005</v>
      </c>
      <c r="T77" s="8" t="s">
        <v>37</v>
      </c>
      <c r="U77" s="9">
        <f t="shared" ref="U77:W80" si="23">LN(P77)*SQRT(3)/3.1415926535</f>
        <v>0.30219517071932028</v>
      </c>
      <c r="V77" s="9">
        <f t="shared" si="23"/>
        <v>0.18943093220509544</v>
      </c>
      <c r="W77" s="9">
        <f t="shared" si="23"/>
        <v>0.41945423736363258</v>
      </c>
      <c r="X77" s="8">
        <v>95.1</v>
      </c>
      <c r="Y77" s="8"/>
      <c r="Z77" s="8"/>
      <c r="AA77" s="8"/>
    </row>
    <row r="78" spans="1:27" x14ac:dyDescent="0.35">
      <c r="A78" s="1">
        <v>18</v>
      </c>
      <c r="B78" s="12" t="s">
        <v>122</v>
      </c>
      <c r="C78" s="25" t="s">
        <v>47</v>
      </c>
      <c r="D78" s="1" t="s">
        <v>96</v>
      </c>
      <c r="E78" t="s">
        <v>116</v>
      </c>
      <c r="F78" s="1" t="s">
        <v>43</v>
      </c>
      <c r="K78" s="8">
        <v>11</v>
      </c>
      <c r="L78" s="8">
        <v>649</v>
      </c>
      <c r="M78" s="8">
        <v>13782</v>
      </c>
      <c r="N78" s="8">
        <v>14431</v>
      </c>
      <c r="O78" s="8" t="s">
        <v>9</v>
      </c>
      <c r="P78" s="8">
        <v>2.2000000000000002</v>
      </c>
      <c r="Q78" s="8">
        <v>1.6</v>
      </c>
      <c r="R78" s="8">
        <v>3</v>
      </c>
      <c r="S78" s="10"/>
      <c r="T78" s="8" t="s">
        <v>37</v>
      </c>
      <c r="U78" s="9">
        <f t="shared" si="23"/>
        <v>0.43469932558923957</v>
      </c>
      <c r="V78" s="9">
        <f t="shared" si="23"/>
        <v>0.2591265817636913</v>
      </c>
      <c r="W78" s="9">
        <f t="shared" si="23"/>
        <v>0.60569669962550787</v>
      </c>
      <c r="X78" s="8"/>
      <c r="Y78" s="8"/>
      <c r="Z78" s="8"/>
      <c r="AA78" s="8"/>
    </row>
    <row r="79" spans="1:27" x14ac:dyDescent="0.35">
      <c r="A79" s="1">
        <v>18</v>
      </c>
      <c r="B79" s="12" t="s">
        <v>128</v>
      </c>
      <c r="C79" s="25" t="s">
        <v>48</v>
      </c>
      <c r="D79" s="1" t="s">
        <v>96</v>
      </c>
      <c r="E79" t="s">
        <v>116</v>
      </c>
      <c r="F79" s="1" t="s">
        <v>45</v>
      </c>
      <c r="K79" s="8">
        <v>16</v>
      </c>
      <c r="L79" s="8">
        <v>505</v>
      </c>
      <c r="M79" s="8">
        <v>14765</v>
      </c>
      <c r="N79" s="8">
        <v>15270</v>
      </c>
      <c r="O79" s="8" t="s">
        <v>12</v>
      </c>
      <c r="P79" s="8">
        <v>2</v>
      </c>
      <c r="Q79" s="8">
        <v>1.6</v>
      </c>
      <c r="R79" s="8">
        <v>2.5</v>
      </c>
      <c r="S79" s="10"/>
      <c r="T79" s="8" t="s">
        <v>37</v>
      </c>
      <c r="U79" s="9">
        <f t="shared" si="23"/>
        <v>0.38215206943376678</v>
      </c>
      <c r="V79" s="9">
        <f t="shared" si="23"/>
        <v>0.2591265817636913</v>
      </c>
      <c r="W79" s="9">
        <f t="shared" si="23"/>
        <v>0.50517755710384227</v>
      </c>
      <c r="X79" s="8">
        <v>84.7</v>
      </c>
      <c r="Y79" s="8"/>
      <c r="Z79" s="8">
        <v>97.8</v>
      </c>
      <c r="AA79" s="8" t="s">
        <v>13</v>
      </c>
    </row>
    <row r="80" spans="1:27" x14ac:dyDescent="0.35">
      <c r="A80" s="1">
        <v>18</v>
      </c>
      <c r="B80" s="12" t="s">
        <v>128</v>
      </c>
      <c r="C80" s="25" t="s">
        <v>49</v>
      </c>
      <c r="D80" s="1" t="s">
        <v>96</v>
      </c>
      <c r="E80" t="s">
        <v>116</v>
      </c>
      <c r="F80" s="1" t="s">
        <v>45</v>
      </c>
      <c r="K80" s="8">
        <v>5</v>
      </c>
      <c r="L80" s="8">
        <v>51</v>
      </c>
      <c r="M80" s="8">
        <v>8843</v>
      </c>
      <c r="N80" s="8">
        <v>8894</v>
      </c>
      <c r="O80" s="8" t="s">
        <v>12</v>
      </c>
      <c r="P80" s="8">
        <v>2</v>
      </c>
      <c r="Q80" s="8">
        <v>1</v>
      </c>
      <c r="R80" s="8">
        <v>4</v>
      </c>
      <c r="S80" s="10"/>
      <c r="T80" s="8" t="s">
        <v>37</v>
      </c>
      <c r="U80" s="9">
        <f t="shared" si="23"/>
        <v>0.38215206943376678</v>
      </c>
      <c r="V80" s="9">
        <f t="shared" si="23"/>
        <v>0</v>
      </c>
      <c r="W80" s="9">
        <f t="shared" si="23"/>
        <v>0.76430413886753357</v>
      </c>
      <c r="X80" s="8">
        <v>73.8</v>
      </c>
      <c r="Y80" s="8"/>
      <c r="Z80" s="8">
        <v>15.3</v>
      </c>
      <c r="AA80" s="8" t="s">
        <v>13</v>
      </c>
    </row>
    <row r="81" spans="1:32" x14ac:dyDescent="0.35">
      <c r="A81" s="1" t="s">
        <v>105</v>
      </c>
      <c r="B81" s="20" t="s">
        <v>130</v>
      </c>
      <c r="C81" s="23"/>
      <c r="D81" s="1" t="s">
        <v>69</v>
      </c>
      <c r="E81" t="s">
        <v>116</v>
      </c>
      <c r="F81" s="1" t="s">
        <v>45</v>
      </c>
      <c r="K81" s="1">
        <v>5</v>
      </c>
      <c r="L81" s="13"/>
      <c r="M81" s="13"/>
      <c r="N81" s="1">
        <v>5411</v>
      </c>
      <c r="O81" s="1" t="s">
        <v>12</v>
      </c>
      <c r="P81" s="1">
        <v>2.52</v>
      </c>
      <c r="Q81" s="1">
        <v>1.28</v>
      </c>
      <c r="R81" s="1">
        <v>5.32</v>
      </c>
      <c r="S81" s="19"/>
      <c r="T81" s="18" t="s">
        <v>37</v>
      </c>
      <c r="U81" s="29">
        <f>LN(P81)*SQRT(3)/3.1415926535</f>
        <v>0.50957063927518198</v>
      </c>
      <c r="V81" s="29">
        <f t="shared" ref="V81:V82" si="24">LN(Q81)*SQRT(3)/3.1415926535</f>
        <v>0.13610109409361568</v>
      </c>
      <c r="W81" s="29">
        <f t="shared" ref="W81:W82" si="25">LN(R81)*SQRT(3)/3.1415926535</f>
        <v>0.92153153009126765</v>
      </c>
      <c r="X81" s="18">
        <v>0</v>
      </c>
      <c r="Y81" s="18"/>
    </row>
    <row r="82" spans="1:32" x14ac:dyDescent="0.35">
      <c r="A82" s="1" t="s">
        <v>105</v>
      </c>
      <c r="B82" s="20" t="s">
        <v>130</v>
      </c>
      <c r="C82" s="23"/>
      <c r="D82" s="1" t="s">
        <v>70</v>
      </c>
      <c r="E82" t="s">
        <v>116</v>
      </c>
      <c r="F82" s="1" t="s">
        <v>45</v>
      </c>
      <c r="K82" s="1">
        <v>5</v>
      </c>
      <c r="L82" s="13"/>
      <c r="M82" s="13"/>
      <c r="N82" s="1">
        <v>5411</v>
      </c>
      <c r="O82" s="1" t="s">
        <v>12</v>
      </c>
      <c r="P82" s="1">
        <v>4.51</v>
      </c>
      <c r="Q82" s="1">
        <v>2.25</v>
      </c>
      <c r="R82" s="1">
        <v>8.58</v>
      </c>
      <c r="S82" s="19"/>
      <c r="T82" s="18" t="s">
        <v>37</v>
      </c>
      <c r="U82" s="29">
        <f>LN(P82)*SQRT(3)/3.1415926535</f>
        <v>0.83046514584792319</v>
      </c>
      <c r="V82" s="29">
        <f t="shared" si="24"/>
        <v>0.44708926038348223</v>
      </c>
      <c r="W82" s="29">
        <f t="shared" si="25"/>
        <v>1.1850450253458944</v>
      </c>
      <c r="X82" s="18">
        <v>0</v>
      </c>
      <c r="Y82" s="18"/>
    </row>
    <row r="83" spans="1:32" ht="130.5" x14ac:dyDescent="0.35">
      <c r="A83" s="1">
        <v>19</v>
      </c>
      <c r="B83" s="12" t="s">
        <v>131</v>
      </c>
      <c r="C83" s="1"/>
      <c r="D83" s="25" t="s">
        <v>112</v>
      </c>
      <c r="E83" s="1" t="s">
        <v>117</v>
      </c>
      <c r="F83" s="1" t="s">
        <v>52</v>
      </c>
      <c r="J83" t="s">
        <v>111</v>
      </c>
      <c r="K83" s="8">
        <v>18</v>
      </c>
      <c r="L83" s="8">
        <v>2078</v>
      </c>
      <c r="M83" s="8">
        <v>1980</v>
      </c>
      <c r="N83" s="8">
        <v>4058</v>
      </c>
      <c r="O83" s="8" t="s">
        <v>16</v>
      </c>
      <c r="P83" s="8">
        <v>2.72</v>
      </c>
      <c r="Q83" s="8">
        <v>1.91</v>
      </c>
      <c r="R83" s="8">
        <v>3.88</v>
      </c>
      <c r="S83" s="10"/>
      <c r="T83" s="8" t="s">
        <v>37</v>
      </c>
      <c r="U83" s="9">
        <f>LN(P83)*SQRT(3)/3.1415926535</f>
        <v>0.55167726930975669</v>
      </c>
      <c r="V83" s="9">
        <f t="shared" ref="V83:W83" si="26">LN(Q83)*SQRT(3)/3.1415926535</f>
        <v>0.35676671567819163</v>
      </c>
      <c r="W83" s="9">
        <f t="shared" si="26"/>
        <v>0.74751109764908596</v>
      </c>
      <c r="X83" s="8"/>
      <c r="Y83" s="8"/>
      <c r="Z83" s="8"/>
      <c r="AA83" s="8"/>
      <c r="AC83" s="36" t="s">
        <v>173</v>
      </c>
      <c r="AD83" s="35" t="s">
        <v>172</v>
      </c>
      <c r="AE83">
        <v>45</v>
      </c>
      <c r="AF83" t="s">
        <v>171</v>
      </c>
    </row>
    <row r="84" spans="1:32" x14ac:dyDescent="0.35">
      <c r="B84" s="12" t="s">
        <v>132</v>
      </c>
      <c r="C84" s="1"/>
      <c r="D84" s="25" t="s">
        <v>51</v>
      </c>
      <c r="E84" s="1" t="s">
        <v>112</v>
      </c>
      <c r="F84" s="1" t="s">
        <v>45</v>
      </c>
      <c r="J84" t="s">
        <v>113</v>
      </c>
      <c r="K84" s="8">
        <v>5</v>
      </c>
      <c r="L84" s="8"/>
      <c r="M84" s="8"/>
      <c r="N84" s="8">
        <v>59836</v>
      </c>
      <c r="O84" s="8" t="s">
        <v>16</v>
      </c>
      <c r="P84" s="8">
        <v>3.12</v>
      </c>
      <c r="Q84" s="8">
        <v>1.54</v>
      </c>
      <c r="R84" s="8">
        <v>6.3</v>
      </c>
      <c r="S84" s="10" t="s">
        <v>13</v>
      </c>
      <c r="T84" s="8" t="s">
        <v>37</v>
      </c>
      <c r="U84" s="9">
        <f>LN(P84)*SQRT(3)/3.1415926535</f>
        <v>0.62732021208657951</v>
      </c>
      <c r="V84" s="9">
        <f t="shared" ref="V84" si="27">LN(Q84)*SQRT(3)/3.1415926535</f>
        <v>0.23805412271724807</v>
      </c>
      <c r="W84" s="9">
        <f t="shared" ref="W84" si="28">LN(R84)*SQRT(3)/3.1415926535</f>
        <v>1.0147481963790244</v>
      </c>
      <c r="X84" s="8"/>
      <c r="Y84" s="8"/>
      <c r="Z84" s="8"/>
      <c r="AA84" s="8"/>
    </row>
    <row r="85" spans="1:32" x14ac:dyDescent="0.35">
      <c r="A85" s="1" t="s">
        <v>104</v>
      </c>
      <c r="B85" s="18" t="s">
        <v>131</v>
      </c>
      <c r="C85" s="1"/>
      <c r="D85" s="21" t="s">
        <v>51</v>
      </c>
      <c r="E85" s="1" t="s">
        <v>112</v>
      </c>
      <c r="F85" s="1" t="s">
        <v>52</v>
      </c>
      <c r="H85" s="1" t="s">
        <v>106</v>
      </c>
      <c r="K85" s="1">
        <v>10</v>
      </c>
      <c r="L85" s="13"/>
      <c r="M85" s="13"/>
      <c r="N85" s="13"/>
      <c r="O85" s="1" t="s">
        <v>16</v>
      </c>
      <c r="P85" s="1">
        <v>2.5299999999999998</v>
      </c>
      <c r="Q85" s="1">
        <v>2</v>
      </c>
      <c r="R85" s="1">
        <v>3.19</v>
      </c>
      <c r="S85" s="2"/>
      <c r="T85" s="1" t="s">
        <v>37</v>
      </c>
      <c r="U85" s="11">
        <f t="shared" ref="U85:U87" si="29">LN(P85)*SQRT(3)/3.1415926535</f>
        <v>0.51175412290314215</v>
      </c>
      <c r="V85" s="11">
        <f t="shared" ref="V85:V87" si="30">LN(Q85)*SQRT(3)/3.1415926535</f>
        <v>0.38215206943376678</v>
      </c>
      <c r="W85" s="11">
        <f t="shared" ref="W85:W87" si="31">LN(R85)*SQRT(3)/3.1415926535</f>
        <v>0.63955305074200819</v>
      </c>
    </row>
    <row r="86" spans="1:32" x14ac:dyDescent="0.35">
      <c r="A86" s="1" t="s">
        <v>104</v>
      </c>
      <c r="B86" s="18" t="s">
        <v>131</v>
      </c>
      <c r="C86" s="1"/>
      <c r="D86" s="21" t="s">
        <v>51</v>
      </c>
      <c r="E86" s="1" t="s">
        <v>112</v>
      </c>
      <c r="F86" s="1" t="s">
        <v>52</v>
      </c>
      <c r="G86" s="1" t="s">
        <v>106</v>
      </c>
      <c r="I86" s="1" t="s">
        <v>106</v>
      </c>
      <c r="K86" s="1">
        <v>9</v>
      </c>
      <c r="L86" s="13"/>
      <c r="M86" s="13"/>
      <c r="N86" s="13"/>
      <c r="O86" s="1" t="s">
        <v>16</v>
      </c>
      <c r="P86" s="1">
        <v>2.57</v>
      </c>
      <c r="Q86" s="1">
        <v>2</v>
      </c>
      <c r="R86" s="1">
        <v>3.31</v>
      </c>
      <c r="S86" s="2" t="s">
        <v>14</v>
      </c>
      <c r="T86" s="1" t="s">
        <v>37</v>
      </c>
      <c r="U86" s="11">
        <f>LN(P86)*SQRT(3)/3.1415926535</f>
        <v>0.52040259664145494</v>
      </c>
      <c r="V86" s="11">
        <f t="shared" si="30"/>
        <v>0.38215206943376678</v>
      </c>
      <c r="W86" s="11">
        <f t="shared" si="31"/>
        <v>0.65991212315179726</v>
      </c>
    </row>
    <row r="87" spans="1:32" x14ac:dyDescent="0.35">
      <c r="A87" s="1" t="s">
        <v>104</v>
      </c>
      <c r="B87" s="18" t="s">
        <v>131</v>
      </c>
      <c r="C87" s="1"/>
      <c r="D87" s="21" t="s">
        <v>51</v>
      </c>
      <c r="E87" s="1" t="s">
        <v>112</v>
      </c>
      <c r="F87" s="1" t="s">
        <v>52</v>
      </c>
      <c r="K87" s="1">
        <v>6</v>
      </c>
      <c r="L87" s="13"/>
      <c r="M87" s="13"/>
      <c r="N87" s="13"/>
      <c r="O87" s="1" t="s">
        <v>16</v>
      </c>
      <c r="P87" s="1">
        <v>3.01</v>
      </c>
      <c r="Q87" s="1">
        <v>1.98</v>
      </c>
      <c r="R87" s="1">
        <v>4.58</v>
      </c>
      <c r="S87" s="2" t="s">
        <v>14</v>
      </c>
      <c r="T87" s="1" t="s">
        <v>37</v>
      </c>
      <c r="U87" s="11">
        <f t="shared" si="29"/>
        <v>0.60753140646155024</v>
      </c>
      <c r="V87" s="11">
        <f t="shared" si="30"/>
        <v>0.37661102886887937</v>
      </c>
      <c r="W87" s="11">
        <f t="shared" si="31"/>
        <v>0.83895662782528579</v>
      </c>
    </row>
    <row r="88" spans="1:32" x14ac:dyDescent="0.35">
      <c r="A88" s="1" t="s">
        <v>104</v>
      </c>
      <c r="B88" s="18" t="s">
        <v>131</v>
      </c>
      <c r="C88" s="1"/>
      <c r="D88" s="21" t="s">
        <v>51</v>
      </c>
      <c r="E88" s="1" t="s">
        <v>112</v>
      </c>
      <c r="F88" s="1" t="s">
        <v>52</v>
      </c>
      <c r="G88" s="1" t="s">
        <v>106</v>
      </c>
      <c r="H88" s="1" t="s">
        <v>106</v>
      </c>
      <c r="I88" s="1" t="s">
        <v>106</v>
      </c>
      <c r="K88" s="1">
        <v>12</v>
      </c>
      <c r="L88" s="13"/>
      <c r="M88" s="13"/>
      <c r="N88" s="13"/>
      <c r="O88" s="1" t="s">
        <v>16</v>
      </c>
      <c r="P88" s="1">
        <v>2.72</v>
      </c>
      <c r="Q88" s="1">
        <v>2.08</v>
      </c>
      <c r="R88" s="1">
        <v>3.68</v>
      </c>
      <c r="S88" s="2" t="s">
        <v>14</v>
      </c>
      <c r="T88" s="1" t="s">
        <v>37</v>
      </c>
      <c r="U88" s="11">
        <f>LN(P88)*SQRT(3)/3.1415926535</f>
        <v>0.55167726930975669</v>
      </c>
      <c r="V88" s="11">
        <f t="shared" ref="V88:W88" si="32">LN(Q88)*SQRT(3)/3.1415926535</f>
        <v>0.40377558189483836</v>
      </c>
      <c r="W88" s="11">
        <f t="shared" si="32"/>
        <v>0.71833344851136083</v>
      </c>
    </row>
    <row r="89" spans="1:32" x14ac:dyDescent="0.35">
      <c r="A89" s="1" t="s">
        <v>104</v>
      </c>
      <c r="B89" s="18" t="s">
        <v>133</v>
      </c>
      <c r="C89" s="1"/>
      <c r="D89" s="21" t="s">
        <v>51</v>
      </c>
      <c r="E89" s="1" t="s">
        <v>112</v>
      </c>
      <c r="F89" s="1" t="s">
        <v>57</v>
      </c>
      <c r="K89" s="1">
        <v>20</v>
      </c>
      <c r="L89" s="13"/>
      <c r="M89" s="13"/>
      <c r="N89" s="1">
        <v>1192</v>
      </c>
      <c r="O89" s="1" t="s">
        <v>18</v>
      </c>
      <c r="P89" s="1">
        <v>0.39</v>
      </c>
      <c r="Q89" s="1">
        <v>0.31</v>
      </c>
      <c r="R89" s="1">
        <v>0.46</v>
      </c>
      <c r="S89" s="2" t="s">
        <v>14</v>
      </c>
      <c r="T89" s="1" t="s">
        <v>37</v>
      </c>
      <c r="U89" s="11">
        <f t="shared" ref="U89:W93" si="33">(2*P89)/SQRT((1-P89*P89))</f>
        <v>0.8470758203687988</v>
      </c>
      <c r="V89" s="11">
        <f t="shared" si="33"/>
        <v>0.65212597087494495</v>
      </c>
      <c r="W89" s="11">
        <f t="shared" si="33"/>
        <v>1.0361306468792117</v>
      </c>
      <c r="X89" s="1">
        <v>64.400000000000006</v>
      </c>
      <c r="Y89" s="1" t="s">
        <v>14</v>
      </c>
      <c r="Z89" s="1">
        <v>50.6</v>
      </c>
    </row>
    <row r="90" spans="1:32" ht="87" x14ac:dyDescent="0.35">
      <c r="A90" s="1" t="s">
        <v>104</v>
      </c>
      <c r="B90" s="18" t="s">
        <v>134</v>
      </c>
      <c r="C90" s="1"/>
      <c r="D90" s="21" t="s">
        <v>51</v>
      </c>
      <c r="E90" s="1" t="s">
        <v>112</v>
      </c>
      <c r="F90" s="1" t="s">
        <v>53</v>
      </c>
      <c r="K90" s="1">
        <v>12</v>
      </c>
      <c r="L90" s="13"/>
      <c r="M90" s="13"/>
      <c r="N90" s="1">
        <v>2408</v>
      </c>
      <c r="O90" s="1" t="s">
        <v>18</v>
      </c>
      <c r="P90" s="1">
        <v>0.19900000000000001</v>
      </c>
      <c r="Q90" s="1">
        <v>0.11899999999999999</v>
      </c>
      <c r="R90" s="1">
        <v>0.27600000000000002</v>
      </c>
      <c r="S90" s="2" t="s">
        <v>14</v>
      </c>
      <c r="T90" s="1" t="s">
        <v>37</v>
      </c>
      <c r="U90" s="11">
        <f t="shared" si="33"/>
        <v>0.40612266041376832</v>
      </c>
      <c r="V90" s="11">
        <f t="shared" si="33"/>
        <v>0.2397032705104977</v>
      </c>
      <c r="W90" s="11">
        <f t="shared" si="33"/>
        <v>0.57430745977113729</v>
      </c>
      <c r="X90" s="1">
        <v>42.518000000000001</v>
      </c>
      <c r="Z90" s="1">
        <v>19.135999999999999</v>
      </c>
      <c r="AA90" s="1">
        <v>5.8999999999999997E-2</v>
      </c>
      <c r="AC90" s="31" t="s">
        <v>174</v>
      </c>
    </row>
    <row r="91" spans="1:32" x14ac:dyDescent="0.35">
      <c r="A91" s="1" t="s">
        <v>104</v>
      </c>
      <c r="B91" s="18" t="s">
        <v>134</v>
      </c>
      <c r="C91" s="1"/>
      <c r="D91" s="21" t="s">
        <v>51</v>
      </c>
      <c r="E91" s="1" t="s">
        <v>112</v>
      </c>
      <c r="F91" s="1" t="s">
        <v>54</v>
      </c>
      <c r="K91" s="1">
        <v>10</v>
      </c>
      <c r="L91" s="13"/>
      <c r="M91" s="13"/>
      <c r="N91" s="1">
        <v>2288</v>
      </c>
      <c r="O91" s="1" t="s">
        <v>18</v>
      </c>
      <c r="P91" s="1">
        <v>0.17199999999999999</v>
      </c>
      <c r="Q91" s="1">
        <v>8.2000000000000003E-2</v>
      </c>
      <c r="R91" s="1">
        <v>0.25900000000000001</v>
      </c>
      <c r="S91" s="2" t="s">
        <v>14</v>
      </c>
      <c r="T91" s="1" t="s">
        <v>37</v>
      </c>
      <c r="U91" s="11">
        <f t="shared" si="33"/>
        <v>0.34920420793039259</v>
      </c>
      <c r="V91" s="11">
        <f t="shared" si="33"/>
        <v>0.16455416422139105</v>
      </c>
      <c r="W91" s="11">
        <f t="shared" si="33"/>
        <v>0.53629999226790748</v>
      </c>
      <c r="X91" s="1">
        <v>48.835000000000001</v>
      </c>
      <c r="Z91" s="1">
        <v>17.59</v>
      </c>
      <c r="AA91" s="1">
        <v>0.04</v>
      </c>
      <c r="AC91" s="1" t="s">
        <v>175</v>
      </c>
    </row>
    <row r="92" spans="1:32" x14ac:dyDescent="0.35">
      <c r="A92" s="1" t="s">
        <v>104</v>
      </c>
      <c r="B92" s="18" t="s">
        <v>134</v>
      </c>
      <c r="C92" s="1"/>
      <c r="D92" s="21" t="s">
        <v>51</v>
      </c>
      <c r="E92" s="1" t="s">
        <v>112</v>
      </c>
      <c r="F92" s="1" t="s">
        <v>55</v>
      </c>
      <c r="K92" s="1">
        <v>18</v>
      </c>
      <c r="L92" s="13"/>
      <c r="M92" s="13"/>
      <c r="N92" s="1">
        <v>3857</v>
      </c>
      <c r="O92" s="1" t="s">
        <v>18</v>
      </c>
      <c r="P92" s="1">
        <v>0.14199999999999999</v>
      </c>
      <c r="Q92" s="1">
        <v>9.1999999999999998E-2</v>
      </c>
      <c r="R92" s="1">
        <v>0.191</v>
      </c>
      <c r="S92" s="2" t="s">
        <v>14</v>
      </c>
      <c r="T92" s="1" t="s">
        <v>37</v>
      </c>
      <c r="U92" s="11">
        <f t="shared" si="33"/>
        <v>0.28690733018897646</v>
      </c>
      <c r="V92" s="11">
        <f t="shared" si="33"/>
        <v>0.18478366623703218</v>
      </c>
      <c r="W92" s="11">
        <f t="shared" si="33"/>
        <v>0.38916450427076599</v>
      </c>
      <c r="X92" s="1">
        <v>40.426000000000002</v>
      </c>
      <c r="Z92" s="1">
        <v>28.536000000000001</v>
      </c>
      <c r="AA92" s="1">
        <v>3.9E-2</v>
      </c>
    </row>
    <row r="93" spans="1:32" x14ac:dyDescent="0.35">
      <c r="A93" s="1" t="s">
        <v>104</v>
      </c>
      <c r="B93" s="18" t="s">
        <v>134</v>
      </c>
      <c r="C93" s="1"/>
      <c r="D93" s="21" t="s">
        <v>51</v>
      </c>
      <c r="E93" s="1" t="s">
        <v>112</v>
      </c>
      <c r="F93" s="1" t="s">
        <v>56</v>
      </c>
      <c r="K93" s="1">
        <v>15</v>
      </c>
      <c r="L93" s="13"/>
      <c r="M93" s="13"/>
      <c r="N93" s="1">
        <v>3712</v>
      </c>
      <c r="O93" s="1" t="s">
        <v>18</v>
      </c>
      <c r="P93" s="1">
        <v>4.9000000000000002E-2</v>
      </c>
      <c r="Q93" s="1">
        <v>-8.9999999999999993E-3</v>
      </c>
      <c r="R93" s="1">
        <v>0.106</v>
      </c>
      <c r="S93" s="2">
        <v>9.5000000000000001E-2</v>
      </c>
      <c r="T93" s="1" t="s">
        <v>37</v>
      </c>
      <c r="U93" s="11">
        <f t="shared" si="33"/>
        <v>9.8117861281218646E-2</v>
      </c>
      <c r="V93" s="11">
        <f t="shared" si="33"/>
        <v>-1.8000729044289739E-2</v>
      </c>
      <c r="W93" s="11">
        <f t="shared" si="33"/>
        <v>0.21320114760209743</v>
      </c>
      <c r="X93" s="1">
        <v>52.106999999999999</v>
      </c>
      <c r="Z93" s="1">
        <v>29.231999999999999</v>
      </c>
      <c r="AA93" s="1">
        <v>0.01</v>
      </c>
      <c r="AC93" s="1" t="s">
        <v>175</v>
      </c>
    </row>
    <row r="94" spans="1:32" x14ac:dyDescent="0.35">
      <c r="A94" s="1">
        <v>20</v>
      </c>
      <c r="B94" s="12" t="s">
        <v>133</v>
      </c>
      <c r="C94" s="1"/>
      <c r="D94" s="25" t="s">
        <v>58</v>
      </c>
      <c r="E94" s="1" t="s">
        <v>112</v>
      </c>
      <c r="F94" s="1" t="s">
        <v>57</v>
      </c>
      <c r="K94" s="8">
        <v>13</v>
      </c>
      <c r="L94" s="8"/>
      <c r="M94" s="8"/>
      <c r="N94" s="8"/>
      <c r="O94" s="8" t="s">
        <v>18</v>
      </c>
      <c r="P94" s="8">
        <v>0.3</v>
      </c>
      <c r="Q94" s="8">
        <v>0.18</v>
      </c>
      <c r="R94" s="8">
        <v>0.41</v>
      </c>
      <c r="S94" s="10" t="s">
        <v>14</v>
      </c>
      <c r="T94" s="8" t="s">
        <v>37</v>
      </c>
      <c r="U94" s="9">
        <f t="shared" ref="U94" si="34">(2*P94)/SQRT((1-P94*P94))</f>
        <v>0.62897090203315098</v>
      </c>
      <c r="V94" s="9">
        <f>(2*Q94)/SQRT((1-Q94*Q94))</f>
        <v>0.36597765571301011</v>
      </c>
      <c r="W94" s="9">
        <f t="shared" ref="W94" si="35">(2*R94)/SQRT((1-R94*R94))</f>
        <v>0.89903850016928244</v>
      </c>
      <c r="X94" s="8">
        <v>68.09</v>
      </c>
      <c r="Y94" s="8" t="s">
        <v>14</v>
      </c>
      <c r="Z94" s="8">
        <v>37.6</v>
      </c>
      <c r="AA94" s="8"/>
    </row>
    <row r="95" spans="1:32" x14ac:dyDescent="0.35">
      <c r="A95" s="1">
        <v>20</v>
      </c>
      <c r="B95" s="12" t="s">
        <v>131</v>
      </c>
      <c r="C95" s="1"/>
      <c r="D95" s="25" t="s">
        <v>58</v>
      </c>
      <c r="E95" s="1" t="s">
        <v>112</v>
      </c>
      <c r="F95" s="1" t="s">
        <v>52</v>
      </c>
      <c r="K95" s="8">
        <v>20</v>
      </c>
      <c r="L95" s="8" t="s">
        <v>19</v>
      </c>
      <c r="M95" s="8" t="s">
        <v>20</v>
      </c>
      <c r="N95" s="8">
        <v>43408</v>
      </c>
      <c r="O95" s="8" t="s">
        <v>16</v>
      </c>
      <c r="P95" s="8">
        <v>2.38</v>
      </c>
      <c r="Q95" s="8">
        <v>1.98</v>
      </c>
      <c r="R95" s="8">
        <v>2.87</v>
      </c>
      <c r="S95" s="10" t="s">
        <v>14</v>
      </c>
      <c r="T95" s="8" t="s">
        <v>37</v>
      </c>
      <c r="U95" s="9">
        <f>LN(P95)*SQRT(3)/3.1415926535</f>
        <v>0.47805755410784079</v>
      </c>
      <c r="V95" s="9">
        <f t="shared" ref="V95:W95" si="36">LN(Q95)*SQRT(3)/3.1415926535</f>
        <v>0.37661102886887937</v>
      </c>
      <c r="W95" s="9">
        <f t="shared" si="36"/>
        <v>0.58127268682045907</v>
      </c>
      <c r="X95" s="8">
        <v>44.9</v>
      </c>
      <c r="Y95" s="8"/>
      <c r="Z95" s="8">
        <v>34.5</v>
      </c>
      <c r="AA95" s="8" t="s">
        <v>11</v>
      </c>
    </row>
    <row r="96" spans="1:32" x14ac:dyDescent="0.35">
      <c r="A96" s="1" t="s">
        <v>104</v>
      </c>
      <c r="B96" s="18" t="s">
        <v>134</v>
      </c>
      <c r="C96" s="1"/>
      <c r="D96" s="21" t="s">
        <v>58</v>
      </c>
      <c r="E96" s="1" t="s">
        <v>112</v>
      </c>
      <c r="F96" s="1" t="s">
        <v>53</v>
      </c>
      <c r="K96" s="1">
        <v>8</v>
      </c>
      <c r="L96" s="13"/>
      <c r="M96" s="13"/>
      <c r="N96" s="1">
        <v>573</v>
      </c>
      <c r="O96" s="1" t="s">
        <v>18</v>
      </c>
      <c r="P96" s="1">
        <v>0.23699999999999999</v>
      </c>
      <c r="Q96" s="1">
        <v>0.157</v>
      </c>
      <c r="R96" s="1">
        <v>0.314</v>
      </c>
      <c r="S96" s="2" t="s">
        <v>14</v>
      </c>
      <c r="T96" s="18" t="s">
        <v>37</v>
      </c>
      <c r="U96" s="29">
        <f t="shared" ref="U96" si="37">(2*P96)/SQRT((1-P96*P96))</f>
        <v>0.48790045473128163</v>
      </c>
      <c r="V96" s="29">
        <f t="shared" ref="V96" si="38">(2*Q96)/SQRT((1-Q96*Q96))</f>
        <v>0.31794293668541662</v>
      </c>
      <c r="W96" s="29">
        <f t="shared" ref="W96" si="39">(2*R96)/SQRT((1-R96*R96))</f>
        <v>0.66145439016188556</v>
      </c>
      <c r="X96" s="1">
        <v>0</v>
      </c>
      <c r="Z96" s="1">
        <v>6.5880000000000001</v>
      </c>
      <c r="AA96" s="1">
        <v>0.47299999999999998</v>
      </c>
      <c r="AC96" s="1" t="s">
        <v>175</v>
      </c>
    </row>
    <row r="97" spans="1:29" x14ac:dyDescent="0.35">
      <c r="A97" s="1" t="s">
        <v>104</v>
      </c>
      <c r="B97" s="18" t="s">
        <v>134</v>
      </c>
      <c r="C97" s="1"/>
      <c r="D97" s="21" t="s">
        <v>58</v>
      </c>
      <c r="E97" s="1" t="s">
        <v>112</v>
      </c>
      <c r="F97" s="1" t="s">
        <v>54</v>
      </c>
      <c r="K97" s="1">
        <v>7</v>
      </c>
      <c r="L97" s="13"/>
      <c r="M97" s="13"/>
      <c r="N97" s="1">
        <v>544</v>
      </c>
      <c r="O97" s="1" t="s">
        <v>18</v>
      </c>
      <c r="P97" s="1">
        <v>0.13900000000000001</v>
      </c>
      <c r="Q97" s="1">
        <v>1.7999999999999999E-2</v>
      </c>
      <c r="R97" s="1">
        <v>0.25600000000000001</v>
      </c>
      <c r="S97" s="2">
        <v>2.5000000000000001E-2</v>
      </c>
      <c r="T97" s="1" t="s">
        <v>37</v>
      </c>
      <c r="U97" s="29">
        <f t="shared" ref="U97:U98" si="40">(2*P97)/SQRT((1-P97*P97))</f>
        <v>0.28072517300433425</v>
      </c>
      <c r="V97" s="29">
        <f t="shared" ref="V97:V99" si="41">(2*Q97)/SQRT((1-Q97*Q97))</f>
        <v>3.6005833417558746E-2</v>
      </c>
      <c r="W97" s="29">
        <f t="shared" ref="W97:W99" si="42">(2*R97)/SQRT((1-R97*R97))</f>
        <v>0.52964963033012857</v>
      </c>
      <c r="X97" s="1">
        <v>41.999000000000002</v>
      </c>
      <c r="Z97" s="1">
        <v>10.353999999999999</v>
      </c>
      <c r="AA97" s="1">
        <v>0.111</v>
      </c>
      <c r="AC97" s="1" t="s">
        <v>175</v>
      </c>
    </row>
    <row r="98" spans="1:29" x14ac:dyDescent="0.35">
      <c r="A98" s="1" t="s">
        <v>104</v>
      </c>
      <c r="B98" s="18" t="s">
        <v>134</v>
      </c>
      <c r="C98" s="1"/>
      <c r="D98" s="21" t="s">
        <v>58</v>
      </c>
      <c r="E98" s="1" t="s">
        <v>112</v>
      </c>
      <c r="F98" s="1" t="s">
        <v>55</v>
      </c>
      <c r="K98" s="1">
        <v>10</v>
      </c>
      <c r="L98" s="13"/>
      <c r="M98" s="13"/>
      <c r="N98" s="1">
        <v>829</v>
      </c>
      <c r="O98" s="1" t="s">
        <v>18</v>
      </c>
      <c r="P98" s="1">
        <v>0.20100000000000001</v>
      </c>
      <c r="Q98" s="1">
        <v>0.108</v>
      </c>
      <c r="R98" s="1">
        <v>0.28999999999999998</v>
      </c>
      <c r="S98" s="2" t="s">
        <v>14</v>
      </c>
      <c r="T98" s="1" t="s">
        <v>37</v>
      </c>
      <c r="U98" s="29">
        <f t="shared" si="40"/>
        <v>0.41037524944909359</v>
      </c>
      <c r="V98" s="29">
        <f t="shared" si="41"/>
        <v>0.21727084017939854</v>
      </c>
      <c r="W98" s="29">
        <f t="shared" si="42"/>
        <v>0.6060437322090948</v>
      </c>
      <c r="X98" s="1">
        <v>40.131999999999998</v>
      </c>
      <c r="Z98" s="1">
        <v>15.032999999999999</v>
      </c>
      <c r="AA98" s="1">
        <v>0.09</v>
      </c>
    </row>
    <row r="99" spans="1:29" x14ac:dyDescent="0.35">
      <c r="A99" s="1" t="s">
        <v>104</v>
      </c>
      <c r="B99" s="18" t="s">
        <v>134</v>
      </c>
      <c r="C99" s="1"/>
      <c r="D99" s="21" t="s">
        <v>58</v>
      </c>
      <c r="E99" s="1" t="s">
        <v>112</v>
      </c>
      <c r="F99" s="1" t="s">
        <v>56</v>
      </c>
      <c r="K99" s="1">
        <v>9</v>
      </c>
      <c r="L99" s="13"/>
      <c r="M99" s="13"/>
      <c r="N99" s="1">
        <v>746</v>
      </c>
      <c r="O99" s="1" t="s">
        <v>18</v>
      </c>
      <c r="P99" s="1">
        <v>9.1999999999999998E-2</v>
      </c>
      <c r="Q99" s="1">
        <v>2.8000000000000001E-2</v>
      </c>
      <c r="R99" s="1">
        <v>0.20899999999999999</v>
      </c>
      <c r="S99" s="2">
        <v>0.13300000000000001</v>
      </c>
      <c r="T99" s="1" t="s">
        <v>37</v>
      </c>
      <c r="U99" s="29">
        <f>(2*P99)/SQRT((1-P99*P99))</f>
        <v>0.18478366623703218</v>
      </c>
      <c r="V99" s="29">
        <f t="shared" si="41"/>
        <v>5.6021964916214875E-2</v>
      </c>
      <c r="W99" s="29">
        <f t="shared" si="42"/>
        <v>0.4274397327073845</v>
      </c>
      <c r="X99" s="1">
        <v>57.012999999999998</v>
      </c>
      <c r="Z99" s="1">
        <v>18.61</v>
      </c>
      <c r="AA99" s="1">
        <v>1.7000000000000001E-2</v>
      </c>
      <c r="AC99" s="1" t="s">
        <v>175</v>
      </c>
    </row>
    <row r="100" spans="1:29" x14ac:dyDescent="0.35">
      <c r="A100" s="1">
        <v>21</v>
      </c>
      <c r="B100" s="12" t="s">
        <v>133</v>
      </c>
      <c r="C100" s="1"/>
      <c r="D100" s="25" t="s">
        <v>59</v>
      </c>
      <c r="E100" s="1" t="s">
        <v>112</v>
      </c>
      <c r="F100" s="1" t="s">
        <v>57</v>
      </c>
      <c r="K100" s="8">
        <v>13</v>
      </c>
      <c r="L100" s="13"/>
      <c r="M100" s="13"/>
      <c r="N100" s="13"/>
      <c r="O100" s="8" t="s">
        <v>18</v>
      </c>
      <c r="P100" s="8">
        <v>0.32</v>
      </c>
      <c r="Q100" s="8">
        <v>0.24</v>
      </c>
      <c r="R100" s="8">
        <v>0.4</v>
      </c>
      <c r="S100" s="10" t="s">
        <v>14</v>
      </c>
      <c r="T100" s="8" t="s">
        <v>37</v>
      </c>
      <c r="U100" s="9">
        <f t="shared" ref="U100" si="43">(2*P100)/SQRT((1-P100*P100))</f>
        <v>0.67552052947319852</v>
      </c>
      <c r="V100" s="9">
        <f t="shared" ref="V100" si="44">(2*Q100)/SQRT((1-Q100*Q100))</f>
        <v>0.4944513860581975</v>
      </c>
      <c r="W100" s="9">
        <f t="shared" ref="W100" si="45">(2*R100)/SQRT((1-R100*R100))</f>
        <v>0.87287156094396956</v>
      </c>
      <c r="X100" s="8">
        <v>37.450000000000003</v>
      </c>
      <c r="Y100" s="8" t="s">
        <v>14</v>
      </c>
      <c r="Z100" s="8">
        <v>19.18</v>
      </c>
      <c r="AA100" s="8"/>
    </row>
    <row r="101" spans="1:29" x14ac:dyDescent="0.35">
      <c r="A101" s="1">
        <v>21</v>
      </c>
      <c r="B101" s="12" t="s">
        <v>131</v>
      </c>
      <c r="C101" s="1"/>
      <c r="D101" s="25" t="s">
        <v>59</v>
      </c>
      <c r="E101" s="1" t="s">
        <v>112</v>
      </c>
      <c r="F101" s="1" t="s">
        <v>52</v>
      </c>
      <c r="K101" s="8">
        <v>13</v>
      </c>
      <c r="L101" s="8" t="s">
        <v>21</v>
      </c>
      <c r="M101" s="8" t="s">
        <v>22</v>
      </c>
      <c r="N101" s="8">
        <v>43272</v>
      </c>
      <c r="O101" s="8" t="s">
        <v>16</v>
      </c>
      <c r="P101" s="8">
        <v>2.95</v>
      </c>
      <c r="Q101" s="8">
        <v>2.25</v>
      </c>
      <c r="R101" s="8">
        <v>3.88</v>
      </c>
      <c r="S101" s="10" t="s">
        <v>14</v>
      </c>
      <c r="T101" s="8" t="s">
        <v>37</v>
      </c>
      <c r="U101" s="9">
        <f>LN(P101)*SQRT(3)/3.1415926535</f>
        <v>0.59643044964864922</v>
      </c>
      <c r="V101" s="9">
        <f t="shared" ref="V101" si="46">LN(Q101)*SQRT(3)/3.1415926535</f>
        <v>0.44708926038348223</v>
      </c>
      <c r="W101" s="9">
        <f>LN(R101)*SQRT(3)/3.1415926535</f>
        <v>0.74751109764908596</v>
      </c>
      <c r="X101" s="8">
        <v>74.900000000000006</v>
      </c>
      <c r="Y101" s="8"/>
      <c r="Z101" s="8">
        <v>47.8</v>
      </c>
      <c r="AA101" s="8" t="s">
        <v>14</v>
      </c>
      <c r="AB101" s="18"/>
    </row>
    <row r="102" spans="1:29" x14ac:dyDescent="0.35">
      <c r="A102" s="1">
        <v>22</v>
      </c>
      <c r="B102" s="12" t="s">
        <v>133</v>
      </c>
      <c r="C102" s="1"/>
      <c r="D102" s="25" t="s">
        <v>60</v>
      </c>
      <c r="E102" s="1" t="s">
        <v>112</v>
      </c>
      <c r="F102" s="1" t="s">
        <v>57</v>
      </c>
      <c r="K102" s="8">
        <v>12</v>
      </c>
      <c r="L102" s="13"/>
      <c r="M102" s="13"/>
      <c r="N102" s="13"/>
      <c r="O102" s="8" t="s">
        <v>18</v>
      </c>
      <c r="P102" s="8">
        <v>0.41</v>
      </c>
      <c r="Q102" s="8">
        <v>0.27</v>
      </c>
      <c r="R102" s="8">
        <v>0.54</v>
      </c>
      <c r="S102" s="10" t="s">
        <v>14</v>
      </c>
      <c r="T102" s="8" t="s">
        <v>37</v>
      </c>
      <c r="U102" s="9">
        <f t="shared" ref="U102" si="47">(2*P102)/SQRT((1-P102*P102))</f>
        <v>0.89903850016928244</v>
      </c>
      <c r="V102" s="9">
        <f t="shared" ref="V102" si="48">(2*Q102)/SQRT((1-Q102*Q102))</f>
        <v>0.56082900870368635</v>
      </c>
      <c r="W102" s="9">
        <f t="shared" ref="W102" si="49">(2*R102)/SQRT((1-R102*R102))</f>
        <v>1.2831708326087454</v>
      </c>
      <c r="X102" s="8">
        <v>76.650000000000006</v>
      </c>
      <c r="Y102" s="8" t="s">
        <v>14</v>
      </c>
      <c r="Z102" s="8">
        <v>47.11</v>
      </c>
      <c r="AA102" s="8"/>
    </row>
    <row r="103" spans="1:29" x14ac:dyDescent="0.35">
      <c r="A103" s="1">
        <v>22</v>
      </c>
      <c r="B103" s="12" t="s">
        <v>131</v>
      </c>
      <c r="C103" s="1"/>
      <c r="D103" s="25" t="s">
        <v>60</v>
      </c>
      <c r="E103" s="1" t="s">
        <v>112</v>
      </c>
      <c r="F103" s="1" t="s">
        <v>52</v>
      </c>
      <c r="K103" s="8">
        <v>6</v>
      </c>
      <c r="L103" s="8">
        <v>914</v>
      </c>
      <c r="M103" s="8">
        <v>6597</v>
      </c>
      <c r="N103" s="8">
        <v>7511</v>
      </c>
      <c r="O103" s="8" t="s">
        <v>16</v>
      </c>
      <c r="P103" s="8">
        <v>3.4</v>
      </c>
      <c r="Q103" s="8">
        <v>2.06</v>
      </c>
      <c r="R103" s="8">
        <v>5.62</v>
      </c>
      <c r="S103" s="10" t="s">
        <v>14</v>
      </c>
      <c r="T103" s="8" t="s">
        <v>37</v>
      </c>
      <c r="U103" s="9">
        <f>LN(P103)*SQRT(3)/3.1415926535</f>
        <v>0.67470275697983217</v>
      </c>
      <c r="V103" s="9">
        <f t="shared" ref="V103:W103" si="50">LN(Q103)*SQRT(3)/3.1415926535</f>
        <v>0.39844869122405446</v>
      </c>
      <c r="W103" s="9">
        <f t="shared" si="50"/>
        <v>0.9517765294199424</v>
      </c>
      <c r="X103" s="8">
        <v>78.3</v>
      </c>
      <c r="Y103" s="8"/>
      <c r="Z103" s="8">
        <v>23.1</v>
      </c>
      <c r="AA103" s="8" t="s">
        <v>14</v>
      </c>
    </row>
    <row r="104" spans="1:29" x14ac:dyDescent="0.35">
      <c r="A104" s="1" t="s">
        <v>104</v>
      </c>
      <c r="B104" s="18" t="s">
        <v>133</v>
      </c>
      <c r="C104" s="1"/>
      <c r="D104" s="21" t="s">
        <v>61</v>
      </c>
      <c r="E104" s="1" t="s">
        <v>112</v>
      </c>
      <c r="F104" s="1" t="s">
        <v>57</v>
      </c>
      <c r="K104" s="1">
        <v>11</v>
      </c>
      <c r="L104" s="13"/>
      <c r="M104" s="13"/>
      <c r="N104" s="13"/>
      <c r="O104" s="1" t="s">
        <v>18</v>
      </c>
      <c r="P104" s="1">
        <v>0.3</v>
      </c>
      <c r="Q104" s="1">
        <v>0.23</v>
      </c>
      <c r="R104" s="1">
        <v>0.37</v>
      </c>
      <c r="S104" s="2" t="s">
        <v>14</v>
      </c>
      <c r="T104" s="1" t="s">
        <v>37</v>
      </c>
      <c r="U104" s="11">
        <f t="shared" ref="U104" si="51">(2*P104)/SQRT((1-P104*P104))</f>
        <v>0.62897090203315098</v>
      </c>
      <c r="V104" s="11">
        <f t="shared" ref="V104" si="52">(2*Q104)/SQRT((1-Q104*Q104))</f>
        <v>0.472672040177118</v>
      </c>
      <c r="W104" s="11">
        <f t="shared" ref="W104" si="53">(2*R104)/SQRT((1-R104*R104))</f>
        <v>0.79652820992210605</v>
      </c>
      <c r="X104" s="1">
        <v>0</v>
      </c>
      <c r="Y104" s="1">
        <v>0.46700000000000003</v>
      </c>
      <c r="Z104" s="1">
        <v>9.4670000000000005</v>
      </c>
    </row>
    <row r="105" spans="1:29" ht="12" customHeight="1" x14ac:dyDescent="0.35">
      <c r="A105" s="1" t="s">
        <v>104</v>
      </c>
      <c r="B105" s="18" t="s">
        <v>133</v>
      </c>
      <c r="C105" s="1"/>
      <c r="D105" s="21" t="s">
        <v>62</v>
      </c>
      <c r="E105" s="1" t="s">
        <v>112</v>
      </c>
      <c r="F105" s="1" t="s">
        <v>57</v>
      </c>
      <c r="K105" s="1">
        <v>11</v>
      </c>
      <c r="L105" s="13"/>
      <c r="M105" s="13"/>
      <c r="N105" s="13"/>
      <c r="O105" s="1" t="s">
        <v>18</v>
      </c>
      <c r="P105" s="1">
        <v>0.11</v>
      </c>
      <c r="Q105" s="1">
        <v>0.02</v>
      </c>
      <c r="R105" s="1">
        <v>0.2</v>
      </c>
      <c r="S105" s="2">
        <v>1.4E-2</v>
      </c>
      <c r="T105" s="1" t="s">
        <v>37</v>
      </c>
      <c r="U105" s="11">
        <f t="shared" ref="U105" si="54">(2*P105)/SQRT((1-P105*P105))</f>
        <v>0.22134320192352161</v>
      </c>
      <c r="V105" s="11">
        <f t="shared" ref="V105" si="55">(2*Q105)/SQRT((1-Q105*Q105))</f>
        <v>4.0008002400800283E-2</v>
      </c>
      <c r="W105" s="11">
        <f t="shared" ref="W105" si="56">(2*R105)/SQRT((1-R105*R105))</f>
        <v>0.40824829046386307</v>
      </c>
      <c r="X105" s="1">
        <v>20.46</v>
      </c>
      <c r="Y105" s="1">
        <v>0.249</v>
      </c>
      <c r="Z105" s="1">
        <v>12.57</v>
      </c>
    </row>
    <row r="106" spans="1:29" x14ac:dyDescent="0.35">
      <c r="A106" s="1">
        <v>23</v>
      </c>
      <c r="B106" s="12" t="s">
        <v>133</v>
      </c>
      <c r="C106" s="1"/>
      <c r="D106" s="25" t="s">
        <v>63</v>
      </c>
      <c r="E106" s="1" t="s">
        <v>112</v>
      </c>
      <c r="F106" s="1" t="s">
        <v>57</v>
      </c>
      <c r="K106" s="8">
        <v>23</v>
      </c>
      <c r="L106" s="8"/>
      <c r="M106" s="8"/>
      <c r="N106" s="8"/>
      <c r="O106" s="8" t="s">
        <v>18</v>
      </c>
      <c r="P106" s="8">
        <v>0.22</v>
      </c>
      <c r="Q106" s="8">
        <v>0.15</v>
      </c>
      <c r="R106" s="8">
        <v>0.28000000000000003</v>
      </c>
      <c r="S106" s="10" t="s">
        <v>14</v>
      </c>
      <c r="T106" s="8" t="s">
        <v>37</v>
      </c>
      <c r="U106" s="9">
        <f t="shared" ref="U106" si="57">(2*P106)/SQRT((1-P106*P106))</f>
        <v>0.45105080245760132</v>
      </c>
      <c r="V106" s="9">
        <f t="shared" ref="V106" si="58">(2*Q106)/SQRT((1-Q106*Q106))</f>
        <v>0.30343304245450414</v>
      </c>
      <c r="W106" s="9">
        <f t="shared" ref="W106" si="59">(2*R106)/SQRT((1-R106*R106))</f>
        <v>0.58333333333333337</v>
      </c>
      <c r="X106" s="8">
        <v>36.53</v>
      </c>
      <c r="Y106" s="8"/>
      <c r="Z106" s="8">
        <v>34.659999999999997</v>
      </c>
      <c r="AA106" s="8">
        <v>4.2000000000000003E-2</v>
      </c>
    </row>
    <row r="107" spans="1:29" x14ac:dyDescent="0.35">
      <c r="A107" s="1">
        <v>23</v>
      </c>
      <c r="B107" s="12" t="s">
        <v>131</v>
      </c>
      <c r="C107" s="1"/>
      <c r="D107" s="25" t="s">
        <v>63</v>
      </c>
      <c r="E107" s="1" t="s">
        <v>112</v>
      </c>
      <c r="F107" s="1" t="s">
        <v>52</v>
      </c>
      <c r="K107" s="8">
        <v>7</v>
      </c>
      <c r="L107" s="8" t="s">
        <v>23</v>
      </c>
      <c r="M107" s="8" t="s">
        <v>24</v>
      </c>
      <c r="N107" s="8">
        <v>7637</v>
      </c>
      <c r="O107" s="8" t="s">
        <v>16</v>
      </c>
      <c r="P107" s="8">
        <v>2.9</v>
      </c>
      <c r="Q107" s="8">
        <v>1.71</v>
      </c>
      <c r="R107" s="8">
        <v>4.92</v>
      </c>
      <c r="S107" s="10" t="s">
        <v>14</v>
      </c>
      <c r="T107" s="8" t="s">
        <v>37</v>
      </c>
      <c r="U107" s="9">
        <f>LN(P107)*SQRT(3)/3.1415926535</f>
        <v>0.58700579458653535</v>
      </c>
      <c r="V107" s="9">
        <f t="shared" ref="V107" si="60">LN(Q107)*SQRT(3)/3.1415926535</f>
        <v>0.29578429737536532</v>
      </c>
      <c r="W107" s="9">
        <f t="shared" ref="W107" si="61">LN(R107)*SQRT(3)/3.1415926535</f>
        <v>0.87843703221411606</v>
      </c>
      <c r="X107" s="8">
        <v>81.8</v>
      </c>
      <c r="Y107" s="8"/>
      <c r="Z107" s="8">
        <v>32.9</v>
      </c>
      <c r="AA107" s="8" t="s">
        <v>14</v>
      </c>
    </row>
    <row r="108" spans="1:29" x14ac:dyDescent="0.35">
      <c r="A108" s="1" t="s">
        <v>104</v>
      </c>
      <c r="B108" s="18" t="s">
        <v>134</v>
      </c>
      <c r="C108" s="1"/>
      <c r="D108" s="21" t="s">
        <v>63</v>
      </c>
      <c r="E108" s="1" t="s">
        <v>112</v>
      </c>
      <c r="F108" s="1" t="s">
        <v>53</v>
      </c>
      <c r="K108" s="1">
        <v>5</v>
      </c>
      <c r="L108" s="13"/>
      <c r="M108" s="13"/>
      <c r="N108" s="1">
        <v>347</v>
      </c>
      <c r="O108" s="1" t="s">
        <v>18</v>
      </c>
      <c r="P108" s="1">
        <v>0.14099999999999999</v>
      </c>
      <c r="Q108" s="1">
        <v>0.02</v>
      </c>
      <c r="R108" s="1">
        <v>0.249</v>
      </c>
      <c r="S108" s="2">
        <v>1.2999999999999999E-2</v>
      </c>
      <c r="T108" s="1" t="s">
        <v>37</v>
      </c>
      <c r="U108" s="11">
        <f t="shared" ref="U108" si="62">(2*P108)/SQRT((1-P108*P108))</f>
        <v>0.28484572388402979</v>
      </c>
      <c r="V108" s="11">
        <f t="shared" ref="V108" si="63">(2*Q108)/SQRT((1-Q108*Q108))</f>
        <v>4.0008002400800283E-2</v>
      </c>
      <c r="W108" s="11">
        <f t="shared" ref="W108" si="64">(2*R108)/SQRT((1-R108*R108))</f>
        <v>0.51419536205525695</v>
      </c>
      <c r="X108" s="1">
        <v>2.7789999999999999</v>
      </c>
      <c r="Z108" s="1">
        <v>4.1139999999999999</v>
      </c>
      <c r="AA108" s="1">
        <v>0.39100000000000001</v>
      </c>
      <c r="AC108" s="1" t="s">
        <v>175</v>
      </c>
    </row>
    <row r="109" spans="1:29" x14ac:dyDescent="0.35">
      <c r="A109" s="1" t="s">
        <v>104</v>
      </c>
      <c r="B109" s="18" t="s">
        <v>134</v>
      </c>
      <c r="C109" s="1"/>
      <c r="D109" s="21" t="s">
        <v>63</v>
      </c>
      <c r="E109" s="1" t="s">
        <v>112</v>
      </c>
      <c r="F109" s="1" t="s">
        <v>54</v>
      </c>
      <c r="K109" s="1">
        <v>5</v>
      </c>
      <c r="L109" s="13"/>
      <c r="M109" s="13"/>
      <c r="N109" s="1">
        <v>361</v>
      </c>
      <c r="O109" s="1" t="s">
        <v>18</v>
      </c>
      <c r="P109" s="1">
        <v>6.0999999999999999E-2</v>
      </c>
      <c r="Q109" s="1">
        <v>4.8000000000000001E-2</v>
      </c>
      <c r="R109" s="1">
        <v>0.17</v>
      </c>
      <c r="S109" s="2">
        <v>0.27200000000000002</v>
      </c>
      <c r="T109" s="1" t="s">
        <v>37</v>
      </c>
      <c r="U109" s="11">
        <f t="shared" ref="U109" si="65">(2*P109)/SQRT((1-P109*P109))</f>
        <v>0.12222761641785675</v>
      </c>
      <c r="V109" s="11">
        <f t="shared" ref="V109" si="66">(2*Q109)/SQRT((1-Q109*Q109))</f>
        <v>9.6110783470634953E-2</v>
      </c>
      <c r="W109" s="11">
        <f t="shared" ref="W109" si="67">(2*R109)/SQRT((1-R109*R109))</f>
        <v>0.34502212047719039</v>
      </c>
      <c r="X109" s="1">
        <v>0</v>
      </c>
      <c r="Z109" s="1">
        <v>3.0830000000000002</v>
      </c>
      <c r="AA109" s="1">
        <v>0.54400000000000004</v>
      </c>
      <c r="AC109" s="1" t="s">
        <v>175</v>
      </c>
    </row>
    <row r="110" spans="1:29" x14ac:dyDescent="0.35">
      <c r="A110" s="1" t="s">
        <v>104</v>
      </c>
      <c r="B110" s="18" t="s">
        <v>134</v>
      </c>
      <c r="C110" s="1"/>
      <c r="D110" s="21" t="s">
        <v>63</v>
      </c>
      <c r="E110" s="1" t="s">
        <v>112</v>
      </c>
      <c r="F110" s="1" t="s">
        <v>55</v>
      </c>
      <c r="K110" s="1">
        <v>5</v>
      </c>
      <c r="L110" s="13"/>
      <c r="M110" s="13"/>
      <c r="N110" s="1">
        <v>628</v>
      </c>
      <c r="O110" s="1" t="s">
        <v>18</v>
      </c>
      <c r="P110" s="1">
        <v>0.127</v>
      </c>
      <c r="Q110" s="1">
        <v>1.7999999999999999E-2</v>
      </c>
      <c r="R110" s="1">
        <v>0.26700000000000002</v>
      </c>
      <c r="S110" s="2">
        <v>8.5999999999999993E-2</v>
      </c>
      <c r="T110" s="1" t="s">
        <v>37</v>
      </c>
      <c r="U110" s="11">
        <f t="shared" ref="U110" si="68">(2*P110)/SQRT((1-P110*P110))</f>
        <v>0.25607349959397785</v>
      </c>
      <c r="V110" s="11">
        <f t="shared" ref="V110" si="69">(2*Q110)/SQRT((1-Q110*Q110))</f>
        <v>3.6005833417558746E-2</v>
      </c>
      <c r="W110" s="11">
        <f t="shared" ref="W110" si="70">(2*R110)/SQRT((1-R110*R110))</f>
        <v>0.55411634672590093</v>
      </c>
      <c r="X110" s="1">
        <v>63.12</v>
      </c>
      <c r="Z110" s="1">
        <v>10.846</v>
      </c>
      <c r="AA110" s="1">
        <v>2.8000000000000001E-2</v>
      </c>
    </row>
    <row r="111" spans="1:29" x14ac:dyDescent="0.35">
      <c r="A111" s="1" t="s">
        <v>104</v>
      </c>
      <c r="B111" s="18" t="s">
        <v>134</v>
      </c>
      <c r="C111" s="1"/>
      <c r="D111" s="21" t="s">
        <v>63</v>
      </c>
      <c r="E111" s="1" t="s">
        <v>112</v>
      </c>
      <c r="F111" s="1" t="s">
        <v>56</v>
      </c>
      <c r="K111" s="1">
        <v>8</v>
      </c>
      <c r="L111" s="13"/>
      <c r="M111" s="13"/>
      <c r="N111" s="1">
        <v>1274</v>
      </c>
      <c r="O111" s="1" t="s">
        <v>18</v>
      </c>
      <c r="P111" s="1">
        <v>0.14199999999999999</v>
      </c>
      <c r="Q111" s="1">
        <v>4.2999999999999997E-2</v>
      </c>
      <c r="R111" s="1">
        <v>0.23799999999999999</v>
      </c>
      <c r="S111" s="2">
        <v>5.0000000000000001E-3</v>
      </c>
      <c r="T111" s="1" t="s">
        <v>37</v>
      </c>
      <c r="U111" s="11">
        <f t="shared" ref="U111" si="71">(2*P111)/SQRT((1-P111*P111))</f>
        <v>0.28690733018897646</v>
      </c>
      <c r="V111" s="11">
        <f t="shared" ref="V111" si="72">(2*Q111)/SQRT((1-Q111*Q111))</f>
        <v>8.6079617426494184E-2</v>
      </c>
      <c r="W111" s="11">
        <f t="shared" ref="W111" si="73">(2*R111)/SQRT((1-R111*R111))</f>
        <v>0.49008244338005807</v>
      </c>
      <c r="X111" s="1">
        <v>61.6</v>
      </c>
      <c r="Z111" s="1">
        <v>18.228999999999999</v>
      </c>
      <c r="AA111" s="1">
        <v>1.0999999999999999E-2</v>
      </c>
      <c r="AC111" s="1" t="s">
        <v>175</v>
      </c>
    </row>
    <row r="112" spans="1:29" x14ac:dyDescent="0.35">
      <c r="A112" s="1">
        <v>24</v>
      </c>
      <c r="B112" s="12" t="s">
        <v>132</v>
      </c>
      <c r="C112" s="1"/>
      <c r="D112" s="25" t="s">
        <v>64</v>
      </c>
      <c r="E112" s="1" t="s">
        <v>112</v>
      </c>
      <c r="F112" s="1" t="s">
        <v>45</v>
      </c>
      <c r="J112" t="s">
        <v>113</v>
      </c>
      <c r="K112" s="8">
        <v>8</v>
      </c>
      <c r="L112" s="13"/>
      <c r="M112" s="13"/>
      <c r="N112" s="8">
        <v>85036</v>
      </c>
      <c r="O112" s="8" t="s">
        <v>16</v>
      </c>
      <c r="P112" s="8">
        <v>2.2799999999999998</v>
      </c>
      <c r="Q112" s="8">
        <v>1.64</v>
      </c>
      <c r="R112" s="8">
        <v>4.34</v>
      </c>
      <c r="S112" s="10"/>
      <c r="T112" s="8" t="s">
        <v>37</v>
      </c>
      <c r="U112" s="9">
        <v>0.45439173661739102</v>
      </c>
      <c r="V112" s="9">
        <v>0.27274033258860808</v>
      </c>
      <c r="W112" s="9">
        <v>0.80928154298587585</v>
      </c>
      <c r="X112" s="8">
        <v>91.95</v>
      </c>
      <c r="Y112" s="8"/>
      <c r="Z112" s="8">
        <v>86.98</v>
      </c>
      <c r="AA112" s="8" t="s">
        <v>14</v>
      </c>
    </row>
    <row r="113" spans="1:27" x14ac:dyDescent="0.35">
      <c r="A113" s="1">
        <v>24</v>
      </c>
      <c r="B113" s="12" t="s">
        <v>131</v>
      </c>
      <c r="C113" s="1"/>
      <c r="D113" s="25" t="s">
        <v>64</v>
      </c>
      <c r="E113" s="1" t="s">
        <v>112</v>
      </c>
      <c r="F113" s="1" t="s">
        <v>52</v>
      </c>
      <c r="K113" s="8">
        <v>6</v>
      </c>
      <c r="L113" s="13"/>
      <c r="M113" s="13"/>
      <c r="N113" s="8">
        <v>23197</v>
      </c>
      <c r="O113" s="8" t="s">
        <v>16</v>
      </c>
      <c r="P113" s="8">
        <v>2.39</v>
      </c>
      <c r="Q113" s="8">
        <v>1.83</v>
      </c>
      <c r="R113" s="8">
        <v>3.11</v>
      </c>
      <c r="S113" s="10" t="s">
        <v>14</v>
      </c>
      <c r="T113" s="8" t="s">
        <v>37</v>
      </c>
      <c r="U113" s="9">
        <v>0.48036920904765057</v>
      </c>
      <c r="V113" s="9">
        <v>0.33317685450052131</v>
      </c>
      <c r="W113" s="9">
        <v>0.62555029436930465</v>
      </c>
      <c r="X113" s="8">
        <v>73.900000000000006</v>
      </c>
      <c r="Y113" s="8"/>
      <c r="Z113" s="8">
        <v>19.100000000000001</v>
      </c>
      <c r="AA113" s="8" t="s">
        <v>13</v>
      </c>
    </row>
    <row r="114" spans="1:27" x14ac:dyDescent="0.35">
      <c r="A114" s="1">
        <v>25</v>
      </c>
      <c r="B114" s="12" t="s">
        <v>132</v>
      </c>
      <c r="C114" s="1"/>
      <c r="D114" s="25" t="s">
        <v>66</v>
      </c>
      <c r="E114" s="1" t="s">
        <v>112</v>
      </c>
      <c r="F114" s="1" t="s">
        <v>45</v>
      </c>
      <c r="J114" t="s">
        <v>113</v>
      </c>
      <c r="K114" s="8">
        <v>4</v>
      </c>
      <c r="L114" s="13"/>
      <c r="M114" s="13"/>
      <c r="N114" s="8">
        <v>46324</v>
      </c>
      <c r="O114" s="8" t="s">
        <v>16</v>
      </c>
      <c r="P114" s="8">
        <v>1.24</v>
      </c>
      <c r="Q114" s="8">
        <v>1.06</v>
      </c>
      <c r="R114" s="8">
        <v>1.44</v>
      </c>
      <c r="S114" s="10"/>
      <c r="T114" s="8" t="s">
        <v>37</v>
      </c>
      <c r="U114" s="9">
        <v>0.11859711932025808</v>
      </c>
      <c r="V114" s="9">
        <v>3.2125332754343684E-2</v>
      </c>
      <c r="W114" s="9">
        <v>0.20103828504333113</v>
      </c>
      <c r="X114" s="8">
        <v>0</v>
      </c>
      <c r="Y114" s="8"/>
      <c r="Z114" s="8">
        <v>3.12</v>
      </c>
      <c r="AA114" s="8"/>
    </row>
    <row r="115" spans="1:27" x14ac:dyDescent="0.35">
      <c r="A115" s="1">
        <v>25</v>
      </c>
      <c r="B115" s="12" t="s">
        <v>131</v>
      </c>
      <c r="C115" s="1"/>
      <c r="D115" s="25" t="s">
        <v>66</v>
      </c>
      <c r="E115" s="1" t="s">
        <v>112</v>
      </c>
      <c r="F115" s="1" t="s">
        <v>52</v>
      </c>
      <c r="K115" s="8">
        <v>8</v>
      </c>
      <c r="L115" s="8" t="s">
        <v>25</v>
      </c>
      <c r="M115" s="8" t="s">
        <v>26</v>
      </c>
      <c r="N115" s="8">
        <v>13690</v>
      </c>
      <c r="O115" s="8" t="s">
        <v>16</v>
      </c>
      <c r="P115" s="8">
        <v>1.7</v>
      </c>
      <c r="Q115" s="8">
        <v>0.82</v>
      </c>
      <c r="R115" s="8">
        <v>3.53</v>
      </c>
      <c r="S115" s="10">
        <v>0.154</v>
      </c>
      <c r="T115" s="8" t="s">
        <v>37</v>
      </c>
      <c r="U115" s="9">
        <v>0.29255068754606539</v>
      </c>
      <c r="V115" s="9">
        <v>-0.10941173684515872</v>
      </c>
      <c r="W115" s="9">
        <v>0.69538996200595371</v>
      </c>
      <c r="X115" s="8">
        <v>80.2</v>
      </c>
      <c r="Y115" s="8"/>
      <c r="Z115" s="8">
        <v>35.4</v>
      </c>
      <c r="AA115" s="8" t="s">
        <v>14</v>
      </c>
    </row>
    <row r="116" spans="1:27" x14ac:dyDescent="0.35">
      <c r="A116" s="1" t="s">
        <v>105</v>
      </c>
      <c r="B116" s="20" t="s">
        <v>135</v>
      </c>
      <c r="C116" s="1"/>
      <c r="D116" s="23" t="s">
        <v>102</v>
      </c>
      <c r="E116" s="1" t="s">
        <v>112</v>
      </c>
      <c r="F116" s="1" t="s">
        <v>45</v>
      </c>
      <c r="K116" s="1">
        <v>19</v>
      </c>
      <c r="L116" s="1">
        <v>864</v>
      </c>
      <c r="M116" s="1">
        <v>847</v>
      </c>
      <c r="N116" s="1">
        <v>1711</v>
      </c>
      <c r="O116" s="1" t="s">
        <v>27</v>
      </c>
      <c r="P116" s="1">
        <v>0.97</v>
      </c>
      <c r="Q116" s="1">
        <v>0.76</v>
      </c>
      <c r="R116" s="1">
        <v>1.18</v>
      </c>
      <c r="S116" s="2" t="s">
        <v>14</v>
      </c>
      <c r="T116" s="1" t="s">
        <v>37</v>
      </c>
      <c r="U116" s="11">
        <v>0.97</v>
      </c>
      <c r="V116" s="11">
        <v>0.76</v>
      </c>
      <c r="W116" s="11">
        <v>1.18</v>
      </c>
      <c r="X116" s="1">
        <v>46.47</v>
      </c>
      <c r="Z116" s="1">
        <v>33.630000000000003</v>
      </c>
      <c r="AA116" s="1" t="s">
        <v>14</v>
      </c>
    </row>
    <row r="117" spans="1:27" x14ac:dyDescent="0.35">
      <c r="A117" s="1" t="s">
        <v>105</v>
      </c>
      <c r="B117" s="20" t="s">
        <v>136</v>
      </c>
      <c r="C117" s="23"/>
      <c r="D117" s="1" t="s">
        <v>68</v>
      </c>
      <c r="F117" s="1" t="s">
        <v>67</v>
      </c>
      <c r="K117" s="1">
        <v>13</v>
      </c>
      <c r="L117" s="1">
        <v>2218</v>
      </c>
      <c r="M117" s="1">
        <v>19389</v>
      </c>
      <c r="N117" s="1">
        <v>21607</v>
      </c>
      <c r="O117" s="1" t="s">
        <v>16</v>
      </c>
      <c r="P117" s="1">
        <v>3.19</v>
      </c>
      <c r="Q117" s="1">
        <v>2.15</v>
      </c>
      <c r="R117" s="1">
        <v>4.75</v>
      </c>
      <c r="S117" s="19"/>
      <c r="T117" s="18" t="s">
        <v>37</v>
      </c>
      <c r="U117" s="29">
        <f>LN(P117)*SQRT(3)/3.1415926535</f>
        <v>0.63955305074200819</v>
      </c>
      <c r="V117" s="29">
        <f t="shared" ref="V117" si="74">LN(Q117)*SQRT(3)/3.1415926535</f>
        <v>0.4220245398997749</v>
      </c>
      <c r="W117" s="29">
        <f t="shared" ref="W117" si="75">LN(R117)*SQRT(3)/3.1415926535</f>
        <v>0.85905015119956785</v>
      </c>
      <c r="X117" s="18">
        <v>87.27</v>
      </c>
      <c r="Y117" s="18"/>
    </row>
    <row r="118" spans="1:27" x14ac:dyDescent="0.35">
      <c r="A118" s="1" t="s">
        <v>105</v>
      </c>
      <c r="B118" s="20" t="s">
        <v>124</v>
      </c>
      <c r="C118" s="1"/>
      <c r="D118" s="23" t="s">
        <v>71</v>
      </c>
      <c r="F118" s="1" t="s">
        <v>42</v>
      </c>
      <c r="K118" s="1">
        <v>9</v>
      </c>
      <c r="L118" s="13"/>
      <c r="M118" s="13"/>
      <c r="N118" s="1">
        <v>803</v>
      </c>
      <c r="O118" s="1" t="s">
        <v>12</v>
      </c>
      <c r="P118" s="1">
        <v>1.022</v>
      </c>
      <c r="Q118" s="1">
        <v>1.0169999999999999</v>
      </c>
      <c r="R118" s="1">
        <v>1.028</v>
      </c>
      <c r="S118" s="19" t="s">
        <v>14</v>
      </c>
      <c r="T118" s="18" t="s">
        <v>37</v>
      </c>
      <c r="U118" s="29">
        <f>LN(P118)*SQRT(3)/3.1415926535</f>
        <v>1.1997739226974728E-2</v>
      </c>
      <c r="V118" s="29">
        <f t="shared" ref="V118" si="76">LN(Q118)*SQRT(3)/3.1415926535</f>
        <v>9.2938157324923623E-3</v>
      </c>
      <c r="W118" s="29">
        <f t="shared" ref="W118" si="77">LN(R118)*SQRT(3)/3.1415926535</f>
        <v>1.5225039537612669E-2</v>
      </c>
      <c r="X118" s="18"/>
      <c r="Y118" s="18"/>
    </row>
    <row r="119" spans="1:27" x14ac:dyDescent="0.35">
      <c r="A119" s="1" t="s">
        <v>105</v>
      </c>
      <c r="B119" s="20" t="s">
        <v>124</v>
      </c>
      <c r="C119" s="1"/>
      <c r="D119" s="23" t="s">
        <v>71</v>
      </c>
      <c r="F119" s="1" t="s">
        <v>43</v>
      </c>
      <c r="K119" s="1">
        <v>15</v>
      </c>
      <c r="L119" s="13"/>
      <c r="M119" s="13"/>
      <c r="N119" s="1">
        <v>2305</v>
      </c>
      <c r="O119" s="1" t="s">
        <v>12</v>
      </c>
      <c r="P119" s="1">
        <v>1.03</v>
      </c>
      <c r="Q119" s="1">
        <v>1.01</v>
      </c>
      <c r="R119" s="1">
        <v>1.03</v>
      </c>
      <c r="S119" s="19">
        <v>0.01</v>
      </c>
      <c r="T119" s="18" t="s">
        <v>37</v>
      </c>
      <c r="U119" s="29">
        <f>LN(P119)*SQRT(3)/3.1415926535</f>
        <v>1.6296621790287673E-2</v>
      </c>
      <c r="V119" s="29">
        <f t="shared" ref="V119" si="78">LN(Q119)*SQRT(3)/3.1415926535</f>
        <v>5.48590491851534E-3</v>
      </c>
      <c r="W119" s="29">
        <f t="shared" ref="W119" si="79">LN(R119)*SQRT(3)/3.1415926535</f>
        <v>1.6296621790287673E-2</v>
      </c>
      <c r="X119" s="18"/>
      <c r="Y119" s="18"/>
    </row>
    <row r="120" spans="1:27" x14ac:dyDescent="0.35">
      <c r="A120" s="1" t="s">
        <v>104</v>
      </c>
      <c r="B120" s="1" t="s">
        <v>137</v>
      </c>
      <c r="C120" s="1"/>
      <c r="D120" s="32" t="s">
        <v>138</v>
      </c>
      <c r="F120" s="1" t="s">
        <v>43</v>
      </c>
      <c r="K120" s="1">
        <v>2</v>
      </c>
      <c r="L120" s="1">
        <v>237</v>
      </c>
      <c r="M120" s="1">
        <v>1909</v>
      </c>
      <c r="N120" s="1">
        <v>2146</v>
      </c>
      <c r="O120" s="21" t="s">
        <v>28</v>
      </c>
      <c r="P120" s="1">
        <v>7.6</v>
      </c>
      <c r="Q120" s="1">
        <v>1.37</v>
      </c>
      <c r="R120" s="1">
        <v>43.9</v>
      </c>
      <c r="S120" s="19" t="s">
        <v>29</v>
      </c>
      <c r="T120" s="18" t="s">
        <v>37</v>
      </c>
      <c r="U120" s="29">
        <f>LN(P120)*SQRT(3)/3.1415926535</f>
        <v>1.1181767329632588</v>
      </c>
      <c r="V120" s="29">
        <f t="shared" ref="V120" si="80">LN(Q120)*SQRT(3)/3.1415926535</f>
        <v>0.17356425746788368</v>
      </c>
      <c r="W120" s="29">
        <f t="shared" ref="W120" si="81">LN(R120)*SQRT(3)/3.1415926535</f>
        <v>2.0850786447297804</v>
      </c>
    </row>
    <row r="121" spans="1:27" x14ac:dyDescent="0.35">
      <c r="A121" s="1" t="s">
        <v>104</v>
      </c>
      <c r="B121" s="1" t="s">
        <v>137</v>
      </c>
      <c r="C121" s="1"/>
      <c r="D121" s="32" t="s">
        <v>139</v>
      </c>
      <c r="F121" s="1" t="s">
        <v>43</v>
      </c>
      <c r="K121" s="1">
        <v>2</v>
      </c>
      <c r="L121" s="1">
        <v>308</v>
      </c>
      <c r="M121" s="21">
        <v>508352</v>
      </c>
      <c r="N121" s="1">
        <v>508660</v>
      </c>
      <c r="O121" s="21" t="s">
        <v>28</v>
      </c>
      <c r="P121" s="1">
        <v>4.04</v>
      </c>
      <c r="Q121" s="21">
        <v>0.89</v>
      </c>
      <c r="R121" s="1">
        <v>18.12</v>
      </c>
      <c r="S121" s="33">
        <v>7.0000000000000007E-2</v>
      </c>
      <c r="T121" s="18" t="s">
        <v>37</v>
      </c>
      <c r="U121" s="29">
        <f>LN(P121)*SQRT(3)/3.1415926535</f>
        <v>0.76979004378604887</v>
      </c>
      <c r="V121" s="29">
        <f t="shared" ref="V121:V122" si="82">LN(Q121)*SQRT(3)/3.1415926535</f>
        <v>-6.4248460197516163E-2</v>
      </c>
      <c r="W121" s="29">
        <f t="shared" ref="W121:W122" si="83">LN(R121)*SQRT(3)/3.1415926535</f>
        <v>1.5972087970825537</v>
      </c>
    </row>
    <row r="122" spans="1:27" x14ac:dyDescent="0.35">
      <c r="A122" s="1" t="s">
        <v>104</v>
      </c>
      <c r="B122" s="1" t="s">
        <v>137</v>
      </c>
      <c r="C122" s="1"/>
      <c r="D122" s="32" t="s">
        <v>140</v>
      </c>
      <c r="F122" s="1" t="s">
        <v>43</v>
      </c>
      <c r="K122" s="1">
        <v>2</v>
      </c>
      <c r="L122" s="21">
        <v>504</v>
      </c>
      <c r="M122" s="21">
        <v>10926</v>
      </c>
      <c r="N122" s="1">
        <v>11430</v>
      </c>
      <c r="O122" s="1" t="s">
        <v>28</v>
      </c>
      <c r="P122" s="1">
        <v>3.89</v>
      </c>
      <c r="Q122" s="1">
        <v>1.4</v>
      </c>
      <c r="R122" s="1">
        <v>10.84</v>
      </c>
      <c r="S122" s="19">
        <v>8.9999999999999993E-3</v>
      </c>
      <c r="T122" s="18" t="s">
        <v>37</v>
      </c>
      <c r="U122" s="29">
        <f t="shared" ref="U122:U149" si="84">LN(P122)*SQRT(3)/3.1415926535</f>
        <v>0.74893022042859647</v>
      </c>
      <c r="V122" s="29">
        <f t="shared" si="82"/>
        <v>0.18550686656177531</v>
      </c>
      <c r="W122" s="29">
        <f t="shared" si="83"/>
        <v>1.313950728550298</v>
      </c>
    </row>
    <row r="123" spans="1:27" x14ac:dyDescent="0.35">
      <c r="A123" s="1" t="s">
        <v>104</v>
      </c>
      <c r="B123" s="1" t="s">
        <v>137</v>
      </c>
      <c r="C123" s="1"/>
      <c r="D123" s="32" t="s">
        <v>141</v>
      </c>
      <c r="F123" s="1" t="s">
        <v>43</v>
      </c>
      <c r="K123" s="1">
        <v>3</v>
      </c>
      <c r="L123" s="21">
        <v>818</v>
      </c>
      <c r="M123" s="21">
        <v>507863</v>
      </c>
      <c r="O123" s="1" t="s">
        <v>16</v>
      </c>
      <c r="P123" s="21">
        <v>3.24</v>
      </c>
      <c r="Q123" s="21">
        <v>1.4</v>
      </c>
      <c r="R123" s="21">
        <v>7.5</v>
      </c>
      <c r="S123" s="33">
        <v>6.0000000000000001E-3</v>
      </c>
      <c r="T123" s="18" t="s">
        <v>37</v>
      </c>
      <c r="U123" s="29">
        <f t="shared" si="84"/>
        <v>0.6481275454268135</v>
      </c>
      <c r="V123" s="29">
        <f t="shared" ref="V123:V149" si="85">LN(Q123)*SQRT(3)/3.1415926535</f>
        <v>0.18550686656177531</v>
      </c>
      <c r="W123" s="29">
        <f t="shared" ref="W123:W149" si="86">LN(R123)*SQRT(3)/3.1415926535</f>
        <v>1.1108742567293501</v>
      </c>
    </row>
    <row r="124" spans="1:27" x14ac:dyDescent="0.35">
      <c r="A124" s="1" t="s">
        <v>104</v>
      </c>
      <c r="B124" s="1" t="s">
        <v>137</v>
      </c>
      <c r="C124" s="1"/>
      <c r="D124" s="32" t="s">
        <v>142</v>
      </c>
      <c r="F124" s="1" t="s">
        <v>43</v>
      </c>
      <c r="K124" s="1">
        <v>3</v>
      </c>
      <c r="L124" s="21">
        <v>737</v>
      </c>
      <c r="M124" s="21">
        <v>508781</v>
      </c>
      <c r="O124" s="1" t="s">
        <v>16</v>
      </c>
      <c r="P124" s="1">
        <v>2.35</v>
      </c>
      <c r="Q124" s="1">
        <v>1.21</v>
      </c>
      <c r="R124" s="1">
        <v>4.57</v>
      </c>
      <c r="S124" s="19" t="s">
        <v>30</v>
      </c>
      <c r="T124" s="18" t="s">
        <v>37</v>
      </c>
      <c r="U124" s="29">
        <f t="shared" si="84"/>
        <v>0.47106385911719667</v>
      </c>
      <c r="V124" s="29">
        <f t="shared" si="85"/>
        <v>0.10509451231094544</v>
      </c>
      <c r="W124" s="29">
        <f t="shared" si="86"/>
        <v>0.83775153686365922</v>
      </c>
    </row>
    <row r="125" spans="1:27" x14ac:dyDescent="0.35">
      <c r="A125" s="1" t="s">
        <v>104</v>
      </c>
      <c r="B125" s="1" t="s">
        <v>137</v>
      </c>
      <c r="C125" s="1"/>
      <c r="D125" s="32" t="s">
        <v>143</v>
      </c>
      <c r="F125" s="1" t="s">
        <v>43</v>
      </c>
      <c r="K125" s="1">
        <v>2</v>
      </c>
      <c r="L125" s="21">
        <v>659</v>
      </c>
      <c r="M125" s="21">
        <v>507703</v>
      </c>
      <c r="O125" s="1" t="s">
        <v>16</v>
      </c>
      <c r="P125" s="1">
        <v>2.29</v>
      </c>
      <c r="Q125" s="21">
        <v>1.51</v>
      </c>
      <c r="R125" s="1">
        <v>3.5</v>
      </c>
      <c r="S125" s="19" t="s">
        <v>14</v>
      </c>
      <c r="T125" s="18" t="s">
        <v>37</v>
      </c>
      <c r="U125" s="29">
        <f t="shared" si="84"/>
        <v>0.45680455839151907</v>
      </c>
      <c r="V125" s="29">
        <f t="shared" si="85"/>
        <v>0.22720795858951229</v>
      </c>
      <c r="W125" s="29">
        <f t="shared" si="86"/>
        <v>0.69068442366561766</v>
      </c>
      <c r="Y125" s="18"/>
    </row>
    <row r="126" spans="1:27" x14ac:dyDescent="0.35">
      <c r="A126" s="1" t="s">
        <v>104</v>
      </c>
      <c r="B126" s="1" t="s">
        <v>137</v>
      </c>
      <c r="C126" s="1"/>
      <c r="D126" s="32" t="s">
        <v>144</v>
      </c>
      <c r="F126" s="1" t="s">
        <v>43</v>
      </c>
      <c r="K126" s="1">
        <v>3</v>
      </c>
      <c r="L126" s="21">
        <v>759</v>
      </c>
      <c r="M126" s="21">
        <v>17537</v>
      </c>
      <c r="O126" s="1" t="s">
        <v>16</v>
      </c>
      <c r="P126" s="21">
        <v>2</v>
      </c>
      <c r="Q126" s="21">
        <v>1.01</v>
      </c>
      <c r="R126" s="21">
        <v>3.96</v>
      </c>
      <c r="S126" s="19" t="s">
        <v>11</v>
      </c>
      <c r="T126" s="18" t="s">
        <v>37</v>
      </c>
      <c r="U126" s="29">
        <f t="shared" si="84"/>
        <v>0.38215206943376678</v>
      </c>
      <c r="V126" s="29">
        <f t="shared" si="85"/>
        <v>5.48590491851534E-3</v>
      </c>
      <c r="W126" s="29">
        <f t="shared" si="86"/>
        <v>0.75876309830264621</v>
      </c>
      <c r="Y126" s="18"/>
    </row>
    <row r="127" spans="1:27" x14ac:dyDescent="0.35">
      <c r="A127" s="1" t="s">
        <v>104</v>
      </c>
      <c r="B127" s="1" t="s">
        <v>137</v>
      </c>
      <c r="C127" s="1"/>
      <c r="D127" s="32" t="s">
        <v>145</v>
      </c>
      <c r="F127" s="1" t="s">
        <v>43</v>
      </c>
      <c r="K127" s="1">
        <v>2</v>
      </c>
      <c r="L127" s="21">
        <v>308</v>
      </c>
      <c r="M127" s="21">
        <v>508352</v>
      </c>
      <c r="O127" s="21" t="s">
        <v>16</v>
      </c>
      <c r="P127" s="1">
        <v>1.98</v>
      </c>
      <c r="Q127" s="21">
        <v>0.79</v>
      </c>
      <c r="R127" s="1">
        <v>4.9000000000000004</v>
      </c>
      <c r="S127" s="19">
        <v>0.14000000000000001</v>
      </c>
      <c r="T127" s="18" t="s">
        <v>37</v>
      </c>
      <c r="U127" s="29">
        <f t="shared" si="84"/>
        <v>0.37661102886887937</v>
      </c>
      <c r="V127" s="29">
        <f t="shared" si="85"/>
        <v>-0.12996053377013322</v>
      </c>
      <c r="W127" s="29">
        <f t="shared" si="86"/>
        <v>0.87619129022739306</v>
      </c>
    </row>
    <row r="128" spans="1:27" x14ac:dyDescent="0.35">
      <c r="A128" s="1" t="s">
        <v>104</v>
      </c>
      <c r="B128" s="1" t="s">
        <v>137</v>
      </c>
      <c r="C128" s="1"/>
      <c r="D128" s="32" t="s">
        <v>146</v>
      </c>
      <c r="F128" s="1" t="s">
        <v>43</v>
      </c>
      <c r="K128" s="1">
        <v>3</v>
      </c>
      <c r="L128" s="21">
        <v>1109</v>
      </c>
      <c r="M128" s="21">
        <v>2297</v>
      </c>
      <c r="O128" s="1" t="s">
        <v>16</v>
      </c>
      <c r="P128" s="1">
        <v>1.74</v>
      </c>
      <c r="Q128" s="21">
        <v>1.1499999999999999</v>
      </c>
      <c r="R128" s="1">
        <v>2.62</v>
      </c>
      <c r="S128" s="19">
        <v>8.0000000000000002E-3</v>
      </c>
      <c r="T128" s="18" t="s">
        <v>37</v>
      </c>
      <c r="U128" s="29">
        <f t="shared" si="84"/>
        <v>0.30537286767443422</v>
      </c>
      <c r="V128" s="29">
        <f t="shared" si="85"/>
        <v>7.7054797313902731E-2</v>
      </c>
      <c r="W128" s="29">
        <f t="shared" si="86"/>
        <v>0.53102583273160708</v>
      </c>
      <c r="Y128" s="18"/>
    </row>
    <row r="129" spans="1:25" x14ac:dyDescent="0.35">
      <c r="A129" s="1" t="s">
        <v>104</v>
      </c>
      <c r="B129" s="1" t="s">
        <v>137</v>
      </c>
      <c r="C129" s="1"/>
      <c r="D129" s="32" t="s">
        <v>147</v>
      </c>
      <c r="F129" s="1" t="s">
        <v>43</v>
      </c>
      <c r="K129" s="1">
        <v>6</v>
      </c>
      <c r="L129" s="21">
        <v>1223</v>
      </c>
      <c r="M129" s="21">
        <v>524972</v>
      </c>
      <c r="O129" s="1" t="s">
        <v>16</v>
      </c>
      <c r="P129" s="1">
        <v>1.69</v>
      </c>
      <c r="Q129" s="21">
        <v>1.1399999999999999</v>
      </c>
      <c r="R129" s="1">
        <v>2.52</v>
      </c>
      <c r="S129" s="19">
        <v>8.9999999999999993E-3</v>
      </c>
      <c r="T129" s="18" t="s">
        <v>37</v>
      </c>
      <c r="U129" s="29">
        <f t="shared" si="84"/>
        <v>0.28929800026229424</v>
      </c>
      <c r="V129" s="29">
        <f t="shared" si="85"/>
        <v>7.2239667183624193E-2</v>
      </c>
      <c r="W129" s="29">
        <f t="shared" si="86"/>
        <v>0.50957063927518198</v>
      </c>
      <c r="Y129" s="18"/>
    </row>
    <row r="130" spans="1:25" x14ac:dyDescent="0.35">
      <c r="A130" s="1" t="s">
        <v>104</v>
      </c>
      <c r="B130" s="1" t="s">
        <v>137</v>
      </c>
      <c r="C130" s="1"/>
      <c r="D130" s="32" t="s">
        <v>148</v>
      </c>
      <c r="F130" s="1" t="s">
        <v>43</v>
      </c>
      <c r="K130" s="1">
        <v>5</v>
      </c>
      <c r="L130" s="21">
        <v>1294</v>
      </c>
      <c r="M130" s="21">
        <v>536045</v>
      </c>
      <c r="O130" s="1" t="s">
        <v>16</v>
      </c>
      <c r="P130" s="1">
        <v>1.67</v>
      </c>
      <c r="Q130" s="21">
        <v>1.22</v>
      </c>
      <c r="R130" s="1">
        <v>2.29</v>
      </c>
      <c r="S130" s="19">
        <v>2E-3</v>
      </c>
      <c r="T130" s="18" t="s">
        <v>37</v>
      </c>
      <c r="U130" s="29">
        <f t="shared" si="84"/>
        <v>0.28273448351319402</v>
      </c>
      <c r="V130" s="29">
        <f t="shared" si="85"/>
        <v>0.10963222430878022</v>
      </c>
      <c r="W130" s="29">
        <f t="shared" si="86"/>
        <v>0.45680455839151907</v>
      </c>
      <c r="Y130" s="18"/>
    </row>
    <row r="131" spans="1:25" x14ac:dyDescent="0.35">
      <c r="A131" s="1" t="s">
        <v>104</v>
      </c>
      <c r="B131" s="1" t="s">
        <v>137</v>
      </c>
      <c r="C131" s="1"/>
      <c r="D131" s="32" t="s">
        <v>149</v>
      </c>
      <c r="F131" s="1" t="s">
        <v>43</v>
      </c>
      <c r="K131" s="1">
        <v>2</v>
      </c>
      <c r="L131" s="21">
        <v>758</v>
      </c>
      <c r="M131" s="21">
        <v>508315</v>
      </c>
      <c r="O131" s="1" t="s">
        <v>16</v>
      </c>
      <c r="P131" s="1">
        <v>1.38</v>
      </c>
      <c r="Q131" s="21">
        <v>0.97</v>
      </c>
      <c r="R131" s="1">
        <v>1.91</v>
      </c>
      <c r="S131" s="19">
        <v>0.08</v>
      </c>
      <c r="T131" s="18" t="s">
        <v>37</v>
      </c>
      <c r="U131" s="29">
        <f t="shared" si="84"/>
        <v>0.17757393983556827</v>
      </c>
      <c r="V131" s="29">
        <f t="shared" si="85"/>
        <v>-1.6793041218447539E-2</v>
      </c>
      <c r="W131" s="29">
        <f t="shared" si="86"/>
        <v>0.35676671567819163</v>
      </c>
    </row>
    <row r="132" spans="1:25" x14ac:dyDescent="0.35">
      <c r="A132" s="1" t="s">
        <v>104</v>
      </c>
      <c r="B132" s="1" t="s">
        <v>137</v>
      </c>
      <c r="C132" s="1"/>
      <c r="D132" s="32" t="s">
        <v>150</v>
      </c>
      <c r="F132" s="1" t="s">
        <v>43</v>
      </c>
      <c r="K132" s="1">
        <v>2</v>
      </c>
      <c r="L132" s="21">
        <v>105</v>
      </c>
      <c r="M132" s="21">
        <v>17886</v>
      </c>
      <c r="O132" s="1" t="s">
        <v>16</v>
      </c>
      <c r="P132" s="1">
        <v>1.38</v>
      </c>
      <c r="Q132" s="21">
        <v>0.88</v>
      </c>
      <c r="R132" s="1">
        <v>2.14</v>
      </c>
      <c r="S132" s="19">
        <v>0.16</v>
      </c>
      <c r="T132" s="18" t="s">
        <v>37</v>
      </c>
      <c r="U132" s="29">
        <f t="shared" si="84"/>
        <v>0.17757393983556827</v>
      </c>
      <c r="V132" s="29">
        <f t="shared" si="85"/>
        <v>-7.0478231514602821E-2</v>
      </c>
      <c r="W132" s="29">
        <f t="shared" si="86"/>
        <v>0.41945423736363258</v>
      </c>
    </row>
    <row r="133" spans="1:25" x14ac:dyDescent="0.35">
      <c r="A133" s="1" t="s">
        <v>104</v>
      </c>
      <c r="B133" s="1" t="s">
        <v>137</v>
      </c>
      <c r="C133" s="1"/>
      <c r="D133" s="32" t="s">
        <v>151</v>
      </c>
      <c r="F133" s="1" t="s">
        <v>43</v>
      </c>
      <c r="K133" s="1">
        <v>6</v>
      </c>
      <c r="L133" s="21">
        <v>1712</v>
      </c>
      <c r="M133" s="21">
        <v>510275</v>
      </c>
      <c r="O133" s="1" t="s">
        <v>16</v>
      </c>
      <c r="P133" s="1">
        <v>1.36</v>
      </c>
      <c r="Q133" s="21">
        <v>0.99</v>
      </c>
      <c r="R133" s="1">
        <v>1.85</v>
      </c>
      <c r="S133" s="19">
        <v>0.05</v>
      </c>
      <c r="T133" s="18" t="s">
        <v>37</v>
      </c>
      <c r="U133" s="29">
        <f t="shared" si="84"/>
        <v>0.16952519987598993</v>
      </c>
      <c r="V133" s="29">
        <f t="shared" si="85"/>
        <v>-5.5410405648873623E-3</v>
      </c>
      <c r="W133" s="29">
        <f t="shared" si="86"/>
        <v>0.33916961888866182</v>
      </c>
      <c r="Y133" s="18"/>
    </row>
    <row r="134" spans="1:25" x14ac:dyDescent="0.35">
      <c r="A134" s="1" t="s">
        <v>104</v>
      </c>
      <c r="B134" s="1" t="s">
        <v>137</v>
      </c>
      <c r="C134" s="1"/>
      <c r="D134" s="32" t="s">
        <v>152</v>
      </c>
      <c r="F134" s="1" t="s">
        <v>43</v>
      </c>
      <c r="K134" s="1">
        <v>3</v>
      </c>
      <c r="L134" s="21">
        <v>522</v>
      </c>
      <c r="M134" s="21">
        <v>1526</v>
      </c>
      <c r="O134" s="1" t="s">
        <v>16</v>
      </c>
      <c r="P134" s="1">
        <v>1.26</v>
      </c>
      <c r="Q134" s="21">
        <v>0.69</v>
      </c>
      <c r="R134" s="1">
        <v>2.2799999999999998</v>
      </c>
      <c r="S134" s="19">
        <v>0.45</v>
      </c>
      <c r="T134" s="18" t="s">
        <v>37</v>
      </c>
      <c r="U134" s="29">
        <f t="shared" si="84"/>
        <v>0.12741856984141525</v>
      </c>
      <c r="V134" s="29">
        <f t="shared" si="85"/>
        <v>-0.20457812959819846</v>
      </c>
      <c r="W134" s="29">
        <f t="shared" si="86"/>
        <v>0.45439173661739102</v>
      </c>
      <c r="Y134" s="18"/>
    </row>
    <row r="135" spans="1:25" ht="46" customHeight="1" x14ac:dyDescent="0.35">
      <c r="A135" s="1" t="s">
        <v>104</v>
      </c>
      <c r="B135" s="1" t="s">
        <v>137</v>
      </c>
      <c r="C135" s="1"/>
      <c r="D135" s="32" t="s">
        <v>153</v>
      </c>
      <c r="F135" s="1" t="s">
        <v>43</v>
      </c>
      <c r="K135" s="1">
        <v>5</v>
      </c>
      <c r="L135" s="21">
        <v>1290</v>
      </c>
      <c r="M135" s="21">
        <v>536051</v>
      </c>
      <c r="O135" s="1" t="s">
        <v>16</v>
      </c>
      <c r="P135" s="1">
        <v>1.22</v>
      </c>
      <c r="Q135" s="21">
        <v>0.9</v>
      </c>
      <c r="R135" s="1">
        <v>1.65</v>
      </c>
      <c r="S135" s="19">
        <v>0.2</v>
      </c>
      <c r="T135" s="18" t="s">
        <v>37</v>
      </c>
      <c r="U135" s="29">
        <f t="shared" si="84"/>
        <v>0.10963222430878022</v>
      </c>
      <c r="V135" s="29">
        <f t="shared" si="85"/>
        <v>-5.8088296720360068E-2</v>
      </c>
      <c r="W135" s="29">
        <f t="shared" si="86"/>
        <v>0.27609188634721377</v>
      </c>
      <c r="Y135" s="18"/>
    </row>
    <row r="136" spans="1:25" ht="30" customHeight="1" x14ac:dyDescent="0.35">
      <c r="A136" s="1" t="s">
        <v>104</v>
      </c>
      <c r="B136" s="1" t="s">
        <v>137</v>
      </c>
      <c r="C136" s="1"/>
      <c r="D136" s="32" t="s">
        <v>154</v>
      </c>
      <c r="F136" s="1" t="s">
        <v>43</v>
      </c>
      <c r="K136" s="1">
        <v>5</v>
      </c>
      <c r="L136" s="21">
        <v>1272</v>
      </c>
      <c r="M136" s="21">
        <v>519229</v>
      </c>
      <c r="O136" s="1" t="s">
        <v>16</v>
      </c>
      <c r="P136" s="1">
        <v>1.21</v>
      </c>
      <c r="Q136" s="21">
        <v>0.91</v>
      </c>
      <c r="R136" s="1">
        <v>1.61</v>
      </c>
      <c r="S136" s="19">
        <v>0.19</v>
      </c>
      <c r="T136" s="18" t="s">
        <v>37</v>
      </c>
      <c r="U136" s="29">
        <f t="shared" si="84"/>
        <v>0.10509451231094544</v>
      </c>
      <c r="V136" s="29">
        <f t="shared" si="85"/>
        <v>-5.1996202740844294E-2</v>
      </c>
      <c r="W136" s="29">
        <f t="shared" si="86"/>
        <v>0.26256166387567814</v>
      </c>
    </row>
    <row r="137" spans="1:25" ht="41.5" customHeight="1" x14ac:dyDescent="0.35">
      <c r="A137" s="1" t="s">
        <v>104</v>
      </c>
      <c r="B137" s="1" t="s">
        <v>137</v>
      </c>
      <c r="C137" s="1"/>
      <c r="D137" s="32" t="s">
        <v>155</v>
      </c>
      <c r="F137" s="1" t="s">
        <v>43</v>
      </c>
      <c r="K137" s="1">
        <v>4</v>
      </c>
      <c r="L137" s="21">
        <v>689</v>
      </c>
      <c r="M137" s="21">
        <v>2361</v>
      </c>
      <c r="O137" s="1" t="s">
        <v>16</v>
      </c>
      <c r="P137" s="1">
        <v>1.18</v>
      </c>
      <c r="Q137" s="21">
        <v>0.89</v>
      </c>
      <c r="R137" s="1">
        <v>1.56</v>
      </c>
      <c r="S137" s="19">
        <v>0.25</v>
      </c>
      <c r="T137" s="18" t="s">
        <v>37</v>
      </c>
      <c r="U137" s="29">
        <f t="shared" si="84"/>
        <v>9.1252892544806855E-2</v>
      </c>
      <c r="V137" s="29">
        <f t="shared" si="85"/>
        <v>-6.4248460197516163E-2</v>
      </c>
      <c r="W137" s="29">
        <f t="shared" si="86"/>
        <v>0.24516814265281273</v>
      </c>
    </row>
    <row r="138" spans="1:25" ht="46" customHeight="1" x14ac:dyDescent="0.35">
      <c r="A138" s="1" t="s">
        <v>104</v>
      </c>
      <c r="B138" s="1" t="s">
        <v>137</v>
      </c>
      <c r="C138" s="1"/>
      <c r="D138" s="32" t="s">
        <v>156</v>
      </c>
      <c r="F138" s="1" t="s">
        <v>43</v>
      </c>
      <c r="K138" s="1">
        <v>3</v>
      </c>
      <c r="L138" s="21">
        <v>1187</v>
      </c>
      <c r="M138" s="21">
        <v>508747</v>
      </c>
      <c r="O138" s="1" t="s">
        <v>16</v>
      </c>
      <c r="P138" s="1">
        <v>1.08</v>
      </c>
      <c r="Q138" s="21">
        <v>0.69</v>
      </c>
      <c r="R138" s="1">
        <v>1.68</v>
      </c>
      <c r="S138" s="19">
        <v>0.72</v>
      </c>
      <c r="T138" s="18" t="s">
        <v>37</v>
      </c>
      <c r="U138" s="29">
        <f t="shared" si="84"/>
        <v>4.2430845801305524E-2</v>
      </c>
      <c r="V138" s="29">
        <f t="shared" si="85"/>
        <v>-0.20457812959819846</v>
      </c>
      <c r="W138" s="29">
        <f t="shared" si="86"/>
        <v>0.28602600908344084</v>
      </c>
      <c r="Y138" s="18"/>
    </row>
    <row r="139" spans="1:25" ht="40" customHeight="1" x14ac:dyDescent="0.35">
      <c r="A139" s="1" t="s">
        <v>104</v>
      </c>
      <c r="B139" s="1" t="s">
        <v>137</v>
      </c>
      <c r="C139" s="1"/>
      <c r="D139" s="32" t="s">
        <v>157</v>
      </c>
      <c r="F139" s="1" t="s">
        <v>43</v>
      </c>
      <c r="K139" s="1">
        <v>3</v>
      </c>
      <c r="L139" s="21">
        <v>973</v>
      </c>
      <c r="M139" s="21">
        <v>1488</v>
      </c>
      <c r="O139" s="1" t="s">
        <v>16</v>
      </c>
      <c r="P139" s="1">
        <v>1.07</v>
      </c>
      <c r="Q139" s="21">
        <v>0.79</v>
      </c>
      <c r="R139" s="1">
        <v>1.44</v>
      </c>
      <c r="S139" s="19">
        <v>0.65</v>
      </c>
      <c r="T139" s="18" t="s">
        <v>37</v>
      </c>
      <c r="U139" s="29">
        <f t="shared" si="84"/>
        <v>3.7302167929865841E-2</v>
      </c>
      <c r="V139" s="29">
        <f t="shared" si="85"/>
        <v>-0.12996053377013322</v>
      </c>
      <c r="W139" s="29">
        <f t="shared" si="86"/>
        <v>0.20103828504333113</v>
      </c>
    </row>
    <row r="140" spans="1:25" ht="30.5" customHeight="1" x14ac:dyDescent="0.35">
      <c r="A140" s="1" t="s">
        <v>104</v>
      </c>
      <c r="B140" s="1" t="s">
        <v>137</v>
      </c>
      <c r="C140" s="1"/>
      <c r="D140" s="32" t="s">
        <v>158</v>
      </c>
      <c r="F140" s="1" t="s">
        <v>43</v>
      </c>
      <c r="K140" s="1">
        <v>7</v>
      </c>
      <c r="L140" s="21">
        <v>1724</v>
      </c>
      <c r="M140" s="21">
        <v>527058</v>
      </c>
      <c r="O140" s="1" t="s">
        <v>16</v>
      </c>
      <c r="P140" s="1">
        <v>1.07</v>
      </c>
      <c r="Q140" s="21">
        <v>0.85</v>
      </c>
      <c r="R140" s="1">
        <v>1.35</v>
      </c>
      <c r="S140" s="19">
        <v>0.48</v>
      </c>
      <c r="T140" s="18" t="s">
        <v>37</v>
      </c>
      <c r="U140" s="29">
        <f t="shared" si="84"/>
        <v>3.7302167929865841E-2</v>
      </c>
      <c r="V140" s="29">
        <f t="shared" si="85"/>
        <v>-8.9601381887701351E-2</v>
      </c>
      <c r="W140" s="29">
        <f t="shared" si="86"/>
        <v>0.16545633347138108</v>
      </c>
    </row>
    <row r="141" spans="1:25" ht="44" customHeight="1" x14ac:dyDescent="0.35">
      <c r="A141" s="1" t="s">
        <v>104</v>
      </c>
      <c r="B141" s="1" t="s">
        <v>137</v>
      </c>
      <c r="C141" s="1"/>
      <c r="D141" s="32" t="s">
        <v>159</v>
      </c>
      <c r="F141" s="1" t="s">
        <v>43</v>
      </c>
      <c r="K141" s="1">
        <v>3</v>
      </c>
      <c r="L141" s="21">
        <v>761</v>
      </c>
      <c r="M141" s="21">
        <v>51320</v>
      </c>
      <c r="O141" s="1" t="s">
        <v>16</v>
      </c>
      <c r="P141" s="1">
        <v>1.06</v>
      </c>
      <c r="Q141" s="21">
        <v>0.86</v>
      </c>
      <c r="R141" s="1">
        <v>1.31</v>
      </c>
      <c r="S141" s="19">
        <v>0.59</v>
      </c>
      <c r="T141" s="18" t="s">
        <v>37</v>
      </c>
      <c r="U141" s="29">
        <f t="shared" si="84"/>
        <v>3.2125332754343684E-2</v>
      </c>
      <c r="V141" s="29">
        <f t="shared" si="85"/>
        <v>-8.3153017204067439E-2</v>
      </c>
      <c r="W141" s="29">
        <f t="shared" si="86"/>
        <v>0.14887376329784027</v>
      </c>
    </row>
    <row r="142" spans="1:25" ht="88" customHeight="1" x14ac:dyDescent="0.35">
      <c r="A142" s="1" t="s">
        <v>104</v>
      </c>
      <c r="B142" s="1" t="s">
        <v>137</v>
      </c>
      <c r="C142" s="1"/>
      <c r="D142" s="32" t="s">
        <v>160</v>
      </c>
      <c r="F142" s="1" t="s">
        <v>43</v>
      </c>
      <c r="K142" s="1">
        <v>2</v>
      </c>
      <c r="L142" s="21">
        <v>662</v>
      </c>
      <c r="M142" s="21">
        <v>2338</v>
      </c>
      <c r="O142" s="1" t="s">
        <v>16</v>
      </c>
      <c r="P142" s="1">
        <v>1.04</v>
      </c>
      <c r="Q142" s="21">
        <v>0.28000000000000003</v>
      </c>
      <c r="R142" s="1">
        <v>3.82</v>
      </c>
      <c r="S142" s="19">
        <v>0.95</v>
      </c>
      <c r="T142" s="18" t="s">
        <v>37</v>
      </c>
      <c r="U142" s="29">
        <f t="shared" si="84"/>
        <v>2.1623512461071588E-2</v>
      </c>
      <c r="V142" s="29">
        <f t="shared" si="85"/>
        <v>-0.70182275997583365</v>
      </c>
      <c r="W142" s="29">
        <f t="shared" si="86"/>
        <v>0.73891878511195841</v>
      </c>
    </row>
    <row r="143" spans="1:25" ht="73.5" customHeight="1" x14ac:dyDescent="0.35">
      <c r="A143" s="1" t="s">
        <v>104</v>
      </c>
      <c r="B143" s="1" t="s">
        <v>137</v>
      </c>
      <c r="C143" s="1"/>
      <c r="D143" s="32" t="s">
        <v>161</v>
      </c>
      <c r="F143" s="1" t="s">
        <v>43</v>
      </c>
      <c r="K143" s="1">
        <v>2</v>
      </c>
      <c r="L143" s="21">
        <v>893</v>
      </c>
      <c r="M143" s="21">
        <v>1345</v>
      </c>
      <c r="O143" s="1" t="s">
        <v>16</v>
      </c>
      <c r="P143" s="1">
        <v>1.03</v>
      </c>
      <c r="Q143" s="21">
        <v>0.81</v>
      </c>
      <c r="R143" s="1">
        <v>1.31</v>
      </c>
      <c r="S143" s="19">
        <v>0.83</v>
      </c>
      <c r="T143" s="18" t="s">
        <v>37</v>
      </c>
      <c r="U143" s="29">
        <f t="shared" si="84"/>
        <v>1.6296621790287673E-2</v>
      </c>
      <c r="V143" s="29">
        <f t="shared" si="85"/>
        <v>-0.11617659344072012</v>
      </c>
      <c r="W143" s="29">
        <f t="shared" si="86"/>
        <v>0.14887376329784027</v>
      </c>
    </row>
    <row r="144" spans="1:25" ht="45.5" customHeight="1" x14ac:dyDescent="0.35">
      <c r="A144" s="1" t="s">
        <v>104</v>
      </c>
      <c r="B144" s="1" t="s">
        <v>137</v>
      </c>
      <c r="C144" s="1"/>
      <c r="D144" s="32" t="s">
        <v>162</v>
      </c>
      <c r="F144" s="1" t="s">
        <v>43</v>
      </c>
      <c r="K144" s="1">
        <v>5</v>
      </c>
      <c r="L144" s="21">
        <v>1214</v>
      </c>
      <c r="M144" s="21">
        <v>526045</v>
      </c>
      <c r="O144" s="1" t="s">
        <v>16</v>
      </c>
      <c r="P144" s="1">
        <v>0.99</v>
      </c>
      <c r="Q144" s="21">
        <v>0.7</v>
      </c>
      <c r="R144" s="1">
        <v>1.41</v>
      </c>
      <c r="S144" s="19">
        <v>0.98</v>
      </c>
      <c r="T144" s="18" t="s">
        <v>37</v>
      </c>
      <c r="U144" s="29">
        <f t="shared" si="84"/>
        <v>-5.5410405648873623E-3</v>
      </c>
      <c r="V144" s="29">
        <f t="shared" si="85"/>
        <v>-0.1966452028719915</v>
      </c>
      <c r="W144" s="29">
        <f t="shared" si="86"/>
        <v>0.18943093220509544</v>
      </c>
    </row>
    <row r="145" spans="1:25" ht="58.5" customHeight="1" x14ac:dyDescent="0.35">
      <c r="A145" s="1" t="s">
        <v>104</v>
      </c>
      <c r="B145" s="1" t="s">
        <v>137</v>
      </c>
      <c r="C145" s="1"/>
      <c r="D145" s="32" t="s">
        <v>163</v>
      </c>
      <c r="F145" s="1" t="s">
        <v>43</v>
      </c>
      <c r="K145" s="1">
        <v>4</v>
      </c>
      <c r="L145" s="21">
        <v>954</v>
      </c>
      <c r="M145" s="21">
        <v>11376</v>
      </c>
      <c r="O145" s="1" t="s">
        <v>16</v>
      </c>
      <c r="P145" s="1">
        <v>0.96</v>
      </c>
      <c r="Q145" s="21">
        <v>0.62</v>
      </c>
      <c r="R145" s="1">
        <v>1.46</v>
      </c>
      <c r="S145" s="19">
        <v>0.84</v>
      </c>
      <c r="T145" s="18" t="s">
        <v>37</v>
      </c>
      <c r="U145" s="29">
        <f t="shared" si="84"/>
        <v>-2.2506345148410007E-2</v>
      </c>
      <c r="V145" s="29">
        <f t="shared" si="85"/>
        <v>-0.26355495011350866</v>
      </c>
      <c r="W145" s="29">
        <f t="shared" si="86"/>
        <v>0.20864294209896614</v>
      </c>
    </row>
    <row r="146" spans="1:25" ht="34" customHeight="1" x14ac:dyDescent="0.35">
      <c r="A146" s="1" t="s">
        <v>104</v>
      </c>
      <c r="B146" s="1" t="s">
        <v>137</v>
      </c>
      <c r="C146" s="1"/>
      <c r="D146" s="32" t="s">
        <v>164</v>
      </c>
      <c r="F146" s="1" t="s">
        <v>43</v>
      </c>
      <c r="K146" s="1">
        <v>6</v>
      </c>
      <c r="L146" s="21">
        <v>1167</v>
      </c>
      <c r="M146" s="21">
        <v>510208</v>
      </c>
      <c r="O146" s="1" t="s">
        <v>16</v>
      </c>
      <c r="P146" s="1">
        <v>0.89</v>
      </c>
      <c r="Q146" s="21">
        <v>0.67</v>
      </c>
      <c r="R146" s="1">
        <v>1.2</v>
      </c>
      <c r="S146" s="19">
        <v>0.45</v>
      </c>
      <c r="T146" s="18" t="s">
        <v>37</v>
      </c>
      <c r="U146" s="29">
        <f t="shared" si="84"/>
        <v>-6.4248460197516163E-2</v>
      </c>
      <c r="V146" s="29">
        <f t="shared" si="85"/>
        <v>-0.220794854439511</v>
      </c>
      <c r="W146" s="29">
        <f t="shared" si="86"/>
        <v>0.10051914252166555</v>
      </c>
    </row>
    <row r="147" spans="1:25" ht="36" customHeight="1" x14ac:dyDescent="0.35">
      <c r="A147" s="1" t="s">
        <v>104</v>
      </c>
      <c r="B147" s="1" t="s">
        <v>137</v>
      </c>
      <c r="C147" s="1"/>
      <c r="D147" s="32" t="s">
        <v>165</v>
      </c>
      <c r="F147" s="1" t="s">
        <v>43</v>
      </c>
      <c r="K147" s="1">
        <v>3</v>
      </c>
      <c r="L147" s="21">
        <v>464</v>
      </c>
      <c r="M147" s="21">
        <v>508508</v>
      </c>
      <c r="O147" s="1" t="s">
        <v>16</v>
      </c>
      <c r="P147" s="1">
        <v>0.87</v>
      </c>
      <c r="Q147" s="21">
        <v>0.38</v>
      </c>
      <c r="R147" s="1">
        <v>1.97</v>
      </c>
      <c r="S147" s="19">
        <v>0.74</v>
      </c>
      <c r="T147" s="18" t="s">
        <v>37</v>
      </c>
      <c r="U147" s="29">
        <f t="shared" si="84"/>
        <v>-7.6779201759332505E-2</v>
      </c>
      <c r="V147" s="29">
        <f t="shared" si="85"/>
        <v>-0.53345703244188358</v>
      </c>
      <c r="W147" s="29">
        <f t="shared" si="86"/>
        <v>0.3738194841939097</v>
      </c>
    </row>
    <row r="148" spans="1:25" ht="41" customHeight="1" x14ac:dyDescent="0.35">
      <c r="A148" s="1" t="s">
        <v>104</v>
      </c>
      <c r="B148" s="1" t="s">
        <v>137</v>
      </c>
      <c r="C148" s="1"/>
      <c r="D148" s="32" t="s">
        <v>166</v>
      </c>
      <c r="F148" s="1" t="s">
        <v>43</v>
      </c>
      <c r="K148" s="1">
        <v>3</v>
      </c>
      <c r="L148" s="21">
        <v>690</v>
      </c>
      <c r="M148" s="21">
        <v>507730</v>
      </c>
      <c r="O148" s="1" t="s">
        <v>16</v>
      </c>
      <c r="P148" s="1">
        <v>0.86</v>
      </c>
      <c r="Q148" s="21">
        <v>0.48</v>
      </c>
      <c r="R148" s="1">
        <v>1.55</v>
      </c>
      <c r="S148" s="19">
        <v>0.63</v>
      </c>
      <c r="T148" s="18" t="s">
        <v>37</v>
      </c>
      <c r="U148" s="29">
        <f t="shared" si="84"/>
        <v>-8.3153017204067439E-2</v>
      </c>
      <c r="V148" s="29">
        <f t="shared" si="85"/>
        <v>-0.40465841458217672</v>
      </c>
      <c r="W148" s="29">
        <f t="shared" si="86"/>
        <v>0.24162260699033369</v>
      </c>
    </row>
    <row r="149" spans="1:25" ht="45" customHeight="1" x14ac:dyDescent="0.35">
      <c r="A149" s="1" t="s">
        <v>104</v>
      </c>
      <c r="B149" s="1" t="s">
        <v>137</v>
      </c>
      <c r="C149" s="1"/>
      <c r="D149" s="32" t="s">
        <v>167</v>
      </c>
      <c r="F149" s="1" t="s">
        <v>43</v>
      </c>
      <c r="K149" s="1">
        <v>2</v>
      </c>
      <c r="L149" s="21">
        <v>331</v>
      </c>
      <c r="M149" s="21">
        <v>17108</v>
      </c>
      <c r="O149" s="1" t="s">
        <v>16</v>
      </c>
      <c r="P149" s="1">
        <v>0.63</v>
      </c>
      <c r="Q149" s="21">
        <v>0.39</v>
      </c>
      <c r="R149" s="1">
        <v>1.01</v>
      </c>
      <c r="S149" s="19" t="s">
        <v>31</v>
      </c>
      <c r="T149" s="18" t="s">
        <v>37</v>
      </c>
      <c r="U149" s="29">
        <f t="shared" si="84"/>
        <v>-0.25473349959235153</v>
      </c>
      <c r="V149" s="29">
        <f t="shared" si="85"/>
        <v>-0.51913599621472084</v>
      </c>
      <c r="W149" s="29">
        <f t="shared" si="86"/>
        <v>5.48590491851534E-3</v>
      </c>
      <c r="Y149" s="1" t="s">
        <v>168</v>
      </c>
    </row>
    <row r="150" spans="1:25" ht="49" customHeight="1" x14ac:dyDescent="0.35">
      <c r="C150" s="1"/>
      <c r="O150" s="1"/>
      <c r="Q150" s="1"/>
      <c r="R150" s="1"/>
      <c r="S150" s="19"/>
      <c r="T150" s="1"/>
      <c r="W150" s="11"/>
    </row>
    <row r="151" spans="1:25" ht="59.5" customHeight="1" x14ac:dyDescent="0.35">
      <c r="C151" s="1"/>
      <c r="O151" s="1"/>
      <c r="Q151" s="1"/>
      <c r="R151" s="1"/>
      <c r="S151" s="19"/>
      <c r="T151" s="1"/>
      <c r="W151" s="11"/>
    </row>
    <row r="152" spans="1:25" ht="58.5" customHeight="1" x14ac:dyDescent="0.35">
      <c r="C152" s="1"/>
      <c r="O152" s="1"/>
      <c r="Q152" s="1"/>
      <c r="R152" s="1"/>
      <c r="S152" s="19"/>
      <c r="T152" s="1"/>
      <c r="W152" s="11"/>
    </row>
    <row r="153" spans="1:25" x14ac:dyDescent="0.35">
      <c r="C153" s="1"/>
      <c r="O153" s="1"/>
      <c r="Q153" s="1"/>
      <c r="R153" s="1"/>
      <c r="S153" s="19"/>
      <c r="T153" s="1"/>
      <c r="W153" s="11"/>
    </row>
    <row r="154" spans="1:25" x14ac:dyDescent="0.35">
      <c r="C154" s="1"/>
      <c r="O154" s="1"/>
      <c r="Q154" s="1"/>
      <c r="R154" s="1"/>
      <c r="S154" s="19"/>
      <c r="T154" s="1"/>
      <c r="W154" s="11"/>
    </row>
    <row r="155" spans="1:25" x14ac:dyDescent="0.35">
      <c r="C155" s="1"/>
      <c r="O155" s="1"/>
      <c r="Q155" s="1"/>
      <c r="R155" s="1"/>
      <c r="S155" s="19"/>
      <c r="T155" s="1"/>
      <c r="W155" s="11"/>
    </row>
    <row r="156" spans="1:25" x14ac:dyDescent="0.35">
      <c r="C156" s="1"/>
      <c r="O156" s="1"/>
      <c r="Q156" s="1"/>
      <c r="R156" s="1"/>
      <c r="S156" s="19"/>
      <c r="T156" s="1"/>
      <c r="W156" s="11"/>
    </row>
    <row r="157" spans="1:25" x14ac:dyDescent="0.35">
      <c r="C157" s="1"/>
      <c r="O157" s="1"/>
      <c r="Q157" s="1"/>
      <c r="R157" s="2"/>
      <c r="S157" s="18"/>
    </row>
    <row r="158" spans="1:25" x14ac:dyDescent="0.35">
      <c r="S158" s="34"/>
    </row>
    <row r="159" spans="1:25" x14ac:dyDescent="0.35">
      <c r="C159" s="1"/>
      <c r="O159" s="1"/>
      <c r="Q159" s="1"/>
      <c r="R159" s="1"/>
      <c r="S159" s="18"/>
      <c r="T159" s="1"/>
      <c r="U159" s="1"/>
      <c r="V159" s="1"/>
    </row>
    <row r="160" spans="1:25" x14ac:dyDescent="0.35">
      <c r="C160" s="1"/>
      <c r="O160" s="1"/>
      <c r="Q160" s="1"/>
      <c r="R160" s="1"/>
      <c r="S160" s="18"/>
      <c r="T160" s="1"/>
      <c r="U160" s="1"/>
      <c r="V160" s="1"/>
    </row>
    <row r="161" spans="3:22" x14ac:dyDescent="0.35">
      <c r="C161" s="1"/>
      <c r="O161" s="1"/>
      <c r="Q161" s="1"/>
      <c r="R161" s="1"/>
      <c r="S161" s="18"/>
      <c r="T161" s="1"/>
      <c r="U161" s="1"/>
      <c r="V161" s="1"/>
    </row>
    <row r="162" spans="3:22" x14ac:dyDescent="0.35">
      <c r="C162" s="1"/>
      <c r="O162" s="1"/>
      <c r="Q162" s="1"/>
      <c r="R162" s="1"/>
      <c r="S162" s="18"/>
      <c r="T162" s="1"/>
      <c r="U162" s="1"/>
      <c r="V162" s="1"/>
    </row>
    <row r="163" spans="3:22" x14ac:dyDescent="0.35">
      <c r="C163" s="1"/>
      <c r="O163" s="1"/>
      <c r="Q163" s="1"/>
      <c r="R163" s="1"/>
      <c r="S163" s="18"/>
      <c r="T163" s="1"/>
      <c r="U163" s="1"/>
      <c r="V163" s="1"/>
    </row>
    <row r="164" spans="3:22" x14ac:dyDescent="0.35">
      <c r="C164" s="1"/>
      <c r="O164" s="1"/>
      <c r="Q164" s="1"/>
      <c r="R164" s="1"/>
      <c r="S164" s="18"/>
      <c r="T164" s="1"/>
      <c r="U164" s="1"/>
      <c r="V164" s="1"/>
    </row>
    <row r="165" spans="3:22" x14ac:dyDescent="0.35">
      <c r="C165" s="1"/>
      <c r="O165" s="1"/>
      <c r="Q165" s="1"/>
      <c r="R165" s="1"/>
      <c r="S165" s="18"/>
      <c r="T165" s="1"/>
      <c r="U165" s="1"/>
      <c r="V165" s="1"/>
    </row>
    <row r="166" spans="3:22" x14ac:dyDescent="0.35">
      <c r="C166" s="1"/>
      <c r="O166" s="1"/>
      <c r="Q166" s="1"/>
      <c r="R166" s="1"/>
      <c r="S166" s="18"/>
      <c r="T166" s="1"/>
      <c r="U166" s="1"/>
      <c r="V166" s="1"/>
    </row>
    <row r="167" spans="3:22" x14ac:dyDescent="0.35">
      <c r="C167" s="1"/>
      <c r="O167" s="1"/>
      <c r="Q167" s="1"/>
      <c r="R167" s="1"/>
      <c r="S167" s="18"/>
      <c r="T167" s="1"/>
      <c r="U167" s="1"/>
      <c r="V167" s="1"/>
    </row>
    <row r="168" spans="3:22" x14ac:dyDescent="0.35">
      <c r="C168" s="1"/>
      <c r="O168" s="1"/>
      <c r="Q168" s="1"/>
      <c r="R168" s="1"/>
      <c r="S168" s="18"/>
      <c r="T168" s="1"/>
      <c r="U168" s="1"/>
      <c r="V168" s="1"/>
    </row>
    <row r="169" spans="3:22" x14ac:dyDescent="0.35">
      <c r="C169" s="1"/>
      <c r="O169" s="1"/>
      <c r="Q169" s="1"/>
      <c r="R169" s="1"/>
      <c r="S169" s="18"/>
      <c r="T169" s="1"/>
      <c r="U169" s="1"/>
      <c r="V169" s="1"/>
    </row>
    <row r="170" spans="3:22" x14ac:dyDescent="0.35">
      <c r="C170" s="1"/>
      <c r="O170" s="1"/>
      <c r="Q170" s="1"/>
      <c r="R170" s="1"/>
      <c r="S170" s="18"/>
      <c r="T170" s="1"/>
      <c r="U170" s="1"/>
      <c r="V170" s="1"/>
    </row>
    <row r="171" spans="3:22" x14ac:dyDescent="0.35">
      <c r="C171" s="1"/>
      <c r="O171" s="1"/>
      <c r="Q171" s="1"/>
      <c r="R171" s="1"/>
      <c r="S171" s="18"/>
      <c r="T171" s="1"/>
      <c r="U171" s="1"/>
      <c r="V171" s="1"/>
    </row>
    <row r="172" spans="3:22" x14ac:dyDescent="0.35">
      <c r="C172" s="1"/>
      <c r="O172" s="1"/>
      <c r="Q172" s="1"/>
      <c r="R172" s="1"/>
      <c r="S172" s="18"/>
      <c r="T172" s="1"/>
      <c r="U172" s="1"/>
      <c r="V172" s="1"/>
    </row>
    <row r="173" spans="3:22" x14ac:dyDescent="0.35">
      <c r="C173" s="1"/>
      <c r="O173" s="1"/>
      <c r="Q173" s="1"/>
      <c r="R173" s="1"/>
      <c r="S173" s="18"/>
      <c r="T173" s="1"/>
      <c r="U173" s="1"/>
      <c r="V173" s="1"/>
    </row>
    <row r="174" spans="3:22" x14ac:dyDescent="0.35">
      <c r="C174" s="1"/>
      <c r="O174" s="1"/>
      <c r="Q174" s="1"/>
      <c r="R174" s="1"/>
      <c r="S174" s="18"/>
      <c r="T174" s="1"/>
      <c r="U174" s="1"/>
      <c r="V174" s="1"/>
    </row>
    <row r="175" spans="3:22" x14ac:dyDescent="0.35">
      <c r="C175" s="1"/>
      <c r="O175" s="1"/>
      <c r="Q175" s="1"/>
      <c r="R175" s="1"/>
      <c r="S175" s="18"/>
      <c r="T175" s="1"/>
      <c r="U175" s="1"/>
      <c r="V175" s="1"/>
    </row>
    <row r="176" spans="3:22" x14ac:dyDescent="0.35">
      <c r="C176" s="1"/>
      <c r="O176" s="1"/>
      <c r="Q176" s="1"/>
      <c r="R176" s="1"/>
      <c r="S176" s="1"/>
      <c r="T176" s="1"/>
      <c r="U176" s="1"/>
      <c r="V176" s="1"/>
    </row>
    <row r="177" spans="3:22" x14ac:dyDescent="0.35">
      <c r="C177" s="1"/>
      <c r="O177" s="1"/>
      <c r="Q177" s="1"/>
      <c r="R177" s="1"/>
      <c r="S177" s="1"/>
      <c r="T177" s="1"/>
      <c r="U177" s="1"/>
      <c r="V177" s="1"/>
    </row>
    <row r="178" spans="3:22" x14ac:dyDescent="0.35">
      <c r="C178" s="1"/>
      <c r="O178" s="1"/>
      <c r="Q178" s="1"/>
      <c r="R178" s="1"/>
      <c r="S178" s="1"/>
      <c r="T178" s="1"/>
      <c r="U178" s="1"/>
      <c r="V178" s="1"/>
    </row>
    <row r="179" spans="3:22" x14ac:dyDescent="0.35">
      <c r="C179" s="1"/>
      <c r="O179" s="1"/>
      <c r="Q179" s="1"/>
      <c r="R179" s="1"/>
      <c r="S179" s="1"/>
      <c r="T179" s="1"/>
      <c r="U179" s="1"/>
      <c r="V179" s="1"/>
    </row>
    <row r="183" spans="3:22" x14ac:dyDescent="0.35">
      <c r="C183" s="1"/>
      <c r="O183" s="1"/>
      <c r="Q183" s="1"/>
      <c r="R183" s="1"/>
      <c r="S183" s="1"/>
    </row>
  </sheetData>
  <phoneticPr fontId="5" type="noConversion"/>
  <pageMargins left="0.70866141732283472" right="0.70866141732283472" top="0.78740157480314965" bottom="0.78740157480314965" header="0.31496062992125984" footer="0.31496062992125984"/>
  <pageSetup paperSize="9" scale="36" fitToHeight="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</dc:creator>
  <cp:lastModifiedBy>Leonie</cp:lastModifiedBy>
  <cp:lastPrinted>2021-01-19T12:11:42Z</cp:lastPrinted>
  <dcterms:created xsi:type="dcterms:W3CDTF">2021-01-17T19:20:52Z</dcterms:created>
  <dcterms:modified xsi:type="dcterms:W3CDTF">2021-01-31T19:23:15Z</dcterms:modified>
</cp:coreProperties>
</file>