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Git\excel\"/>
    </mc:Choice>
  </mc:AlternateContent>
  <xr:revisionPtr revIDLastSave="0" documentId="8_{8339BB6F-B293-41F7-A913-C6DA99CAC247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imulação" sheetId="1" r:id="rId1"/>
    <sheet name="calculos" sheetId="2" r:id="rId2"/>
  </sheets>
  <calcPr calcId="181029"/>
  <customWorkbookViews>
    <customWorkbookView name="J. Ricardo Cardoso - Modo de exibição pessoal" guid="{501E8045-01C5-4EFE-8E98-AD67CAEAD372}" mergeInterval="0" personalView="1" yWindow="50" windowWidth="1920" windowHeight="1030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  <c r="A8" i="1"/>
  <c r="E2" i="2"/>
  <c r="D2" i="2"/>
  <c r="P6" i="2"/>
  <c r="C2" i="2"/>
  <c r="O6" i="2"/>
  <c r="B2" i="2"/>
  <c r="N6" i="2"/>
  <c r="Q6" i="2"/>
  <c r="A2" i="2"/>
  <c r="B12" i="1"/>
  <c r="H12" i="1"/>
  <c r="O7" i="2"/>
  <c r="O8" i="2"/>
  <c r="O9" i="2"/>
  <c r="O10" i="2"/>
  <c r="O11" i="2"/>
  <c r="P7" i="2"/>
  <c r="P8" i="2"/>
  <c r="P9" i="2"/>
  <c r="P10" i="2"/>
  <c r="P11" i="2"/>
  <c r="P12" i="2"/>
  <c r="P13" i="2"/>
  <c r="P14" i="2"/>
  <c r="P15" i="2"/>
  <c r="P16" i="2"/>
  <c r="P17" i="2"/>
  <c r="B6" i="2"/>
  <c r="E6" i="2"/>
  <c r="H6" i="2"/>
  <c r="K6" i="2"/>
  <c r="C6" i="2"/>
  <c r="D6" i="2"/>
  <c r="I6" i="2"/>
  <c r="J6" i="2"/>
  <c r="C12" i="1"/>
  <c r="I12" i="1"/>
  <c r="D12" i="1"/>
  <c r="J12" i="1"/>
  <c r="Q7" i="2"/>
  <c r="Q10" i="2"/>
  <c r="Q9" i="2"/>
  <c r="Q11" i="2"/>
  <c r="Q8" i="2"/>
  <c r="Q15" i="2"/>
  <c r="Q12" i="2"/>
  <c r="Q16" i="2"/>
  <c r="Q14" i="2"/>
  <c r="Q17" i="2"/>
  <c r="Q13" i="2"/>
  <c r="J7" i="2"/>
  <c r="J8" i="2"/>
  <c r="J9" i="2"/>
  <c r="J10" i="2"/>
  <c r="J11" i="2"/>
  <c r="J12" i="2"/>
  <c r="J13" i="2"/>
  <c r="J14" i="2"/>
  <c r="J15" i="2"/>
  <c r="J16" i="2"/>
  <c r="J17" i="2"/>
  <c r="D7" i="2"/>
  <c r="D8" i="2"/>
  <c r="D9" i="2"/>
  <c r="D10" i="2"/>
  <c r="D11" i="2"/>
  <c r="D12" i="2"/>
  <c r="D13" i="2"/>
  <c r="D14" i="2"/>
  <c r="D15" i="2"/>
  <c r="D16" i="2"/>
  <c r="D17" i="2"/>
  <c r="C7" i="2"/>
  <c r="C8" i="2"/>
  <c r="C9" i="2"/>
  <c r="C10" i="2"/>
  <c r="C11" i="2"/>
  <c r="I7" i="2"/>
  <c r="I8" i="2"/>
  <c r="I9" i="2"/>
  <c r="I10" i="2"/>
  <c r="I11" i="2"/>
  <c r="B20" i="1"/>
  <c r="H20" i="1"/>
  <c r="B14" i="1"/>
  <c r="H14" i="1"/>
  <c r="B13" i="1"/>
  <c r="H13" i="1"/>
  <c r="B22" i="1"/>
  <c r="H22" i="1"/>
  <c r="B17" i="1"/>
  <c r="H17" i="1"/>
  <c r="B19" i="1"/>
  <c r="H19" i="1"/>
  <c r="B18" i="1"/>
  <c r="H18" i="1"/>
  <c r="B15" i="1"/>
  <c r="H15" i="1"/>
  <c r="B23" i="1"/>
  <c r="H23" i="1"/>
  <c r="B21" i="1"/>
  <c r="H21" i="1"/>
  <c r="B16" i="1"/>
  <c r="H16" i="1"/>
  <c r="K8" i="2"/>
  <c r="K7" i="2"/>
  <c r="K15" i="2"/>
  <c r="E17" i="2"/>
  <c r="E16" i="2"/>
  <c r="E12" i="2"/>
  <c r="E13" i="2"/>
  <c r="E14" i="2"/>
  <c r="E15" i="2"/>
  <c r="E10" i="2"/>
  <c r="E11" i="2"/>
  <c r="K16" i="2"/>
  <c r="K17" i="2"/>
  <c r="K10" i="2"/>
  <c r="K9" i="2"/>
  <c r="K11" i="2"/>
  <c r="E7" i="2"/>
  <c r="K13" i="2"/>
  <c r="K12" i="2"/>
  <c r="E9" i="2"/>
  <c r="E8" i="2"/>
  <c r="K14" i="2"/>
  <c r="C18" i="1"/>
  <c r="I18" i="1"/>
  <c r="C15" i="1"/>
  <c r="I15" i="1"/>
  <c r="D17" i="1"/>
  <c r="J17" i="1"/>
  <c r="D19" i="1"/>
  <c r="J19" i="1"/>
  <c r="C21" i="1"/>
  <c r="I21" i="1"/>
  <c r="C20" i="1"/>
  <c r="I20" i="1"/>
  <c r="C19" i="1"/>
  <c r="I19" i="1"/>
  <c r="C16" i="1"/>
  <c r="I16" i="1"/>
  <c r="D16" i="1"/>
  <c r="J16" i="1"/>
  <c r="D18" i="1"/>
  <c r="J18" i="1"/>
  <c r="C13" i="1"/>
  <c r="I13" i="1"/>
  <c r="D14" i="1"/>
  <c r="J14" i="1"/>
  <c r="D13" i="1"/>
  <c r="J13" i="1"/>
  <c r="C23" i="1"/>
  <c r="I23" i="1"/>
  <c r="D21" i="1"/>
  <c r="J21" i="1"/>
  <c r="D22" i="1"/>
  <c r="J22" i="1"/>
  <c r="C14" i="1"/>
  <c r="I14" i="1"/>
  <c r="D15" i="1"/>
  <c r="J15" i="1"/>
  <c r="C17" i="1"/>
  <c r="I17" i="1"/>
  <c r="C22" i="1"/>
  <c r="I22" i="1"/>
  <c r="D20" i="1"/>
  <c r="J20" i="1"/>
  <c r="D23" i="1"/>
  <c r="J23" i="1"/>
</calcChain>
</file>

<file path=xl/sharedStrings.xml><?xml version="1.0" encoding="utf-8"?>
<sst xmlns="http://schemas.openxmlformats.org/spreadsheetml/2006/main" count="41" uniqueCount="22">
  <si>
    <t>Débito</t>
  </si>
  <si>
    <t>Crédito à vista</t>
  </si>
  <si>
    <t>Crédito de 2 a 6X</t>
  </si>
  <si>
    <t>Crédito de 7 a 12X</t>
  </si>
  <si>
    <t>Taxa de Antecipação</t>
  </si>
  <si>
    <t>VALOR</t>
  </si>
  <si>
    <t>SEM ANTECIPAÇÃO</t>
  </si>
  <si>
    <t>COM ANTECIPAÇÃO  (R$)</t>
  </si>
  <si>
    <t>COM ANTECIPAÇÃO   (%)</t>
  </si>
  <si>
    <t>D+30</t>
  </si>
  <si>
    <t>D+15</t>
  </si>
  <si>
    <t>D+2</t>
  </si>
  <si>
    <t xml:space="preserve">A VISTA </t>
  </si>
  <si>
    <t>DEBITO</t>
  </si>
  <si>
    <t>CRED A VISTA</t>
  </si>
  <si>
    <t>CRED 2 -6</t>
  </si>
  <si>
    <t>CRED 7 -16</t>
  </si>
  <si>
    <t>ANTECIPAÇÃO</t>
  </si>
  <si>
    <t>A VISTA</t>
  </si>
  <si>
    <t>2x - 6x</t>
  </si>
  <si>
    <t>7x -12x</t>
  </si>
  <si>
    <t>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</si>
</sst>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16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2" fontId="7" fillId="10" borderId="1" xfId="0" applyNumberFormat="1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44" fontId="5" fillId="8" borderId="1" xfId="1" applyFont="1" applyFill="1" applyBorder="1" applyAlignment="1">
      <alignment horizontal="center" vertical="center"/>
    </xf>
    <xf numFmtId="10" fontId="5" fillId="8" borderId="1" xfId="2" applyNumberFormat="1" applyFont="1" applyFill="1" applyBorder="1" applyAlignment="1">
      <alignment horizontal="center" vertical="center"/>
    </xf>
    <xf numFmtId="44" fontId="5" fillId="9" borderId="1" xfId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2" fontId="7" fillId="10" borderId="1" xfId="0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4" fontId="4" fillId="10" borderId="1" xfId="1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J27"/>
  <sheetViews>
    <sheetView tabSelected="1" zoomScale="97" zoomScaleNormal="100" workbookViewId="0">
      <selection activeCell="B12" sqref="B12"/>
    </sheetView>
  </sheetViews>
  <sheetFormatPr defaultRowHeight="15" x14ac:dyDescent="0.25"/>
  <cols>
    <col min="1" max="1" width="15.28515625" customWidth="1"/>
    <col min="2" max="2" width="19.28515625" customWidth="1"/>
    <col min="3" max="3" width="19.28515625" bestFit="1" customWidth="1"/>
    <col min="4" max="4" width="25.140625" customWidth="1"/>
    <col min="5" max="5" width="23.140625" bestFit="1" customWidth="1"/>
    <col min="7" max="10" width="12.7109375" customWidth="1"/>
  </cols>
  <sheetData>
    <row r="1" spans="1:10" ht="18.7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8"/>
      <c r="G1" s="8"/>
      <c r="H1" s="8"/>
      <c r="I1" s="8"/>
      <c r="J1" s="8"/>
    </row>
    <row r="2" spans="1:10" ht="21" x14ac:dyDescent="0.25">
      <c r="A2" s="22">
        <v>1.79</v>
      </c>
      <c r="B2" s="22">
        <v>2.59</v>
      </c>
      <c r="C2" s="22">
        <v>2.79</v>
      </c>
      <c r="D2" s="22">
        <v>2.99</v>
      </c>
      <c r="E2" s="16">
        <v>2.25</v>
      </c>
      <c r="F2" s="8"/>
      <c r="G2" s="8"/>
      <c r="H2" s="8"/>
      <c r="I2" s="8"/>
      <c r="J2" s="8"/>
    </row>
    <row r="3" spans="1:10" x14ac:dyDescent="0.25">
      <c r="A3" s="9"/>
      <c r="B3" s="9"/>
      <c r="C3" s="9"/>
      <c r="D3" s="9"/>
      <c r="E3" s="9"/>
      <c r="F3" s="8"/>
      <c r="G3" s="8"/>
      <c r="H3" s="8"/>
      <c r="I3" s="8"/>
      <c r="J3" s="8"/>
    </row>
    <row r="4" spans="1:10" ht="26.25" x14ac:dyDescent="0.25">
      <c r="A4" s="25" t="s">
        <v>5</v>
      </c>
      <c r="B4" s="25"/>
      <c r="C4" s="26">
        <v>100</v>
      </c>
      <c r="D4" s="26"/>
      <c r="E4" s="9"/>
      <c r="F4" s="8"/>
      <c r="G4" s="8"/>
      <c r="H4" s="8"/>
      <c r="I4" s="8"/>
      <c r="J4" s="8"/>
    </row>
    <row r="5" spans="1:10" x14ac:dyDescent="0.25">
      <c r="A5" s="9"/>
      <c r="B5" s="9"/>
      <c r="C5" s="9"/>
      <c r="D5" s="9"/>
      <c r="E5" s="9"/>
      <c r="F5" s="8"/>
      <c r="G5" s="8"/>
      <c r="H5" s="8"/>
      <c r="I5" s="8"/>
      <c r="J5" s="8"/>
    </row>
    <row r="6" spans="1:10" ht="23.25" x14ac:dyDescent="0.25">
      <c r="A6" s="27" t="s">
        <v>6</v>
      </c>
      <c r="B6" s="27"/>
      <c r="C6" s="27"/>
      <c r="D6" s="27"/>
      <c r="E6" s="11"/>
      <c r="F6" s="12"/>
      <c r="G6" s="12"/>
      <c r="H6" s="12"/>
      <c r="I6" s="12"/>
      <c r="J6" s="12"/>
    </row>
    <row r="7" spans="1:10" ht="18.75" x14ac:dyDescent="0.25">
      <c r="A7" s="15" t="s">
        <v>0</v>
      </c>
      <c r="B7" s="15" t="s">
        <v>1</v>
      </c>
      <c r="C7" s="15" t="s">
        <v>2</v>
      </c>
      <c r="D7" s="15" t="s">
        <v>3</v>
      </c>
      <c r="E7" s="11"/>
      <c r="F7" s="12"/>
      <c r="G7" s="12"/>
      <c r="H7" s="12"/>
      <c r="I7" s="12"/>
      <c r="J7" s="12"/>
    </row>
    <row r="8" spans="1:10" ht="15.75" x14ac:dyDescent="0.25">
      <c r="A8" s="20">
        <f>C4-(C4*(A2/100))</f>
        <v>98.21</v>
      </c>
      <c r="B8" s="20">
        <f>C4-(C4*(B2/100))</f>
        <v>97.41</v>
      </c>
      <c r="C8" s="20">
        <f>C4-(C4*(C2/100))</f>
        <v>97.21</v>
      </c>
      <c r="D8" s="21">
        <f>C4-(C4*(D2/100))</f>
        <v>97.01</v>
      </c>
      <c r="E8" s="11"/>
      <c r="F8" s="12"/>
      <c r="G8" s="12"/>
      <c r="H8" s="12"/>
      <c r="I8" s="12"/>
      <c r="J8" s="12"/>
    </row>
    <row r="9" spans="1:10" ht="15.75" x14ac:dyDescent="0.25">
      <c r="A9" s="11"/>
      <c r="B9" s="11"/>
      <c r="C9" s="11"/>
      <c r="D9" s="11"/>
      <c r="E9" s="11"/>
      <c r="F9" s="12"/>
      <c r="G9" s="12"/>
      <c r="H9" s="12"/>
      <c r="I9" s="12"/>
      <c r="J9" s="12"/>
    </row>
    <row r="10" spans="1:10" ht="23.25" x14ac:dyDescent="0.25">
      <c r="A10" s="24" t="s">
        <v>7</v>
      </c>
      <c r="B10" s="24"/>
      <c r="C10" s="24"/>
      <c r="D10" s="24"/>
      <c r="E10" s="11"/>
      <c r="F10" s="12"/>
      <c r="G10" s="24" t="s">
        <v>8</v>
      </c>
      <c r="H10" s="24"/>
      <c r="I10" s="24"/>
      <c r="J10" s="24"/>
    </row>
    <row r="11" spans="1:10" ht="15.75" x14ac:dyDescent="0.25">
      <c r="A11" s="17"/>
      <c r="B11" s="13" t="s">
        <v>9</v>
      </c>
      <c r="C11" s="13" t="s">
        <v>10</v>
      </c>
      <c r="D11" s="13" t="s">
        <v>11</v>
      </c>
      <c r="E11" s="11"/>
      <c r="F11" s="12"/>
      <c r="G11" s="14"/>
      <c r="H11" s="13" t="s">
        <v>9</v>
      </c>
      <c r="I11" s="13" t="s">
        <v>10</v>
      </c>
      <c r="J11" s="13" t="s">
        <v>11</v>
      </c>
    </row>
    <row r="12" spans="1:10" ht="15.75" x14ac:dyDescent="0.25">
      <c r="A12" s="14" t="s">
        <v>12</v>
      </c>
      <c r="B12" s="18">
        <f>$C$4-($C$4*(calculos!Q6/100))</f>
        <v>97.41</v>
      </c>
      <c r="C12" s="18">
        <f>$C$4-($C$4*(calculos!K6/100))</f>
        <v>96.284999999999997</v>
      </c>
      <c r="D12" s="18">
        <f>$C$4-($C$4*(calculos!E6/100))</f>
        <v>95.31</v>
      </c>
      <c r="E12" s="11"/>
      <c r="F12" s="12"/>
      <c r="G12" s="14" t="s">
        <v>12</v>
      </c>
      <c r="H12" s="19">
        <f>calculos!Q6/100</f>
        <v>2.5899999999999999E-2</v>
      </c>
      <c r="I12" s="19">
        <f>calculos!K6/100</f>
        <v>3.7149999999999996E-2</v>
      </c>
      <c r="J12" s="19">
        <f>calculos!E6/100</f>
        <v>4.6899999999999997E-2</v>
      </c>
    </row>
    <row r="13" spans="1:10" ht="15.75" x14ac:dyDescent="0.25">
      <c r="A13" s="14">
        <v>2</v>
      </c>
      <c r="B13" s="18">
        <f>$C$4-($C$4*(calculos!Q7/100))</f>
        <v>96.084999999999994</v>
      </c>
      <c r="C13" s="18">
        <f>$C$4-($C$4*(calculos!K7/100))</f>
        <v>94.96</v>
      </c>
      <c r="D13" s="18">
        <f>$C$4-($C$4*(calculos!E7/100))</f>
        <v>93.984999999999999</v>
      </c>
      <c r="E13" s="11"/>
      <c r="F13" s="12"/>
      <c r="G13" s="14">
        <v>2</v>
      </c>
      <c r="H13" s="19">
        <f>calculos!Q7/100</f>
        <v>3.9149999999999997E-2</v>
      </c>
      <c r="I13" s="19">
        <f>calculos!K7/100</f>
        <v>5.04E-2</v>
      </c>
      <c r="J13" s="19">
        <f>calculos!E7/100</f>
        <v>6.0150000000000009E-2</v>
      </c>
    </row>
    <row r="14" spans="1:10" ht="15.75" x14ac:dyDescent="0.25">
      <c r="A14" s="14">
        <v>3</v>
      </c>
      <c r="B14" s="18">
        <f>$C$4-($C$4*(calculos!Q8/100))</f>
        <v>94.96</v>
      </c>
      <c r="C14" s="18">
        <f>$C$4-($C$4*(calculos!K8/100))</f>
        <v>93.835000000000008</v>
      </c>
      <c r="D14" s="18">
        <f>$C$4-($C$4*(calculos!E8/100))</f>
        <v>92.86</v>
      </c>
      <c r="E14" s="11"/>
      <c r="F14" s="12"/>
      <c r="G14" s="14">
        <v>3</v>
      </c>
      <c r="H14" s="19">
        <f>calculos!Q8/100</f>
        <v>5.04E-2</v>
      </c>
      <c r="I14" s="19">
        <f>calculos!K8/100</f>
        <v>6.164999999999999E-2</v>
      </c>
      <c r="J14" s="19">
        <f>calculos!E8/100</f>
        <v>7.1400000000000005E-2</v>
      </c>
    </row>
    <row r="15" spans="1:10" ht="15.75" x14ac:dyDescent="0.25">
      <c r="A15" s="14">
        <v>4</v>
      </c>
      <c r="B15" s="18">
        <f>$C$4-($C$4*(calculos!Q9/100))</f>
        <v>93.834999999999994</v>
      </c>
      <c r="C15" s="18">
        <f>$C$4-($C$4*(calculos!K9/100))</f>
        <v>92.710000000000008</v>
      </c>
      <c r="D15" s="18">
        <f>$C$4-($C$4*(calculos!E9/100))</f>
        <v>91.734999999999999</v>
      </c>
      <c r="E15" s="11"/>
      <c r="F15" s="12"/>
      <c r="G15" s="14">
        <v>4</v>
      </c>
      <c r="H15" s="19">
        <f>calculos!Q9/100</f>
        <v>6.1650000000000003E-2</v>
      </c>
      <c r="I15" s="19">
        <f>calculos!K9/100</f>
        <v>7.2899999999999993E-2</v>
      </c>
      <c r="J15" s="19">
        <f>calculos!E9/100</f>
        <v>8.2650000000000001E-2</v>
      </c>
    </row>
    <row r="16" spans="1:10" ht="15.75" x14ac:dyDescent="0.25">
      <c r="A16" s="14">
        <v>5</v>
      </c>
      <c r="B16" s="18">
        <f>$C$4-($C$4*(calculos!Q10/100))</f>
        <v>92.71</v>
      </c>
      <c r="C16" s="18">
        <f>$C$4-($C$4*(calculos!K10/100))</f>
        <v>91.585000000000008</v>
      </c>
      <c r="D16" s="18">
        <f>$C$4-($C$4*(calculos!E10/100))</f>
        <v>90.61</v>
      </c>
      <c r="E16" s="11"/>
      <c r="F16" s="12"/>
      <c r="G16" s="14">
        <v>5</v>
      </c>
      <c r="H16" s="19">
        <f>calculos!Q10/100</f>
        <v>7.2900000000000006E-2</v>
      </c>
      <c r="I16" s="19">
        <f>calculos!K10/100</f>
        <v>8.4149999999999989E-2</v>
      </c>
      <c r="J16" s="19">
        <f>calculos!E10/100</f>
        <v>9.3900000000000011E-2</v>
      </c>
    </row>
    <row r="17" spans="1:10" ht="15.75" x14ac:dyDescent="0.25">
      <c r="A17" s="14">
        <v>6</v>
      </c>
      <c r="B17" s="18">
        <f>$C$4-($C$4*(calculos!Q11/100))</f>
        <v>91.584999999999994</v>
      </c>
      <c r="C17" s="18">
        <f>$C$4-($C$4*(calculos!K11/100))</f>
        <v>90.460000000000008</v>
      </c>
      <c r="D17" s="18">
        <f>$C$4-($C$4*(calculos!E11/100))</f>
        <v>89.484999999999999</v>
      </c>
      <c r="E17" s="11"/>
      <c r="F17" s="12"/>
      <c r="G17" s="14">
        <v>6</v>
      </c>
      <c r="H17" s="19">
        <f>calculos!Q11/100</f>
        <v>8.4150000000000003E-2</v>
      </c>
      <c r="I17" s="19">
        <f>calculos!K11/100</f>
        <v>9.5399999999999985E-2</v>
      </c>
      <c r="J17" s="19">
        <f>calculos!E11/100</f>
        <v>0.10515000000000001</v>
      </c>
    </row>
    <row r="18" spans="1:10" ht="15.75" x14ac:dyDescent="0.25">
      <c r="A18" s="14">
        <v>7</v>
      </c>
      <c r="B18" s="18">
        <f>$C$4-($C$4*(calculos!Q12/100))</f>
        <v>90.26</v>
      </c>
      <c r="C18" s="18">
        <f>$C$4-($C$4*(calculos!K12/100))</f>
        <v>89.135000000000005</v>
      </c>
      <c r="D18" s="18">
        <f>$C$4-($C$4*(calculos!E12/100))</f>
        <v>88.16</v>
      </c>
      <c r="E18" s="11"/>
      <c r="F18" s="12"/>
      <c r="G18" s="14">
        <v>7</v>
      </c>
      <c r="H18" s="19">
        <f>calculos!Q12/100</f>
        <v>9.74E-2</v>
      </c>
      <c r="I18" s="19">
        <f>calculos!K12/100</f>
        <v>0.10865</v>
      </c>
      <c r="J18" s="19">
        <f>calculos!E12/100</f>
        <v>0.11840000000000002</v>
      </c>
    </row>
    <row r="19" spans="1:10" ht="15.75" x14ac:dyDescent="0.25">
      <c r="A19" s="14">
        <v>8</v>
      </c>
      <c r="B19" s="18">
        <f>$C$4-($C$4*(calculos!Q13/100))</f>
        <v>89.134999999999991</v>
      </c>
      <c r="C19" s="18">
        <f>$C$4-($C$4*(calculos!K13/100))</f>
        <v>88.009999999999991</v>
      </c>
      <c r="D19" s="18">
        <f>$C$4-($C$4*(calculos!E13/100))</f>
        <v>87.034999999999997</v>
      </c>
      <c r="E19" s="11"/>
      <c r="F19" s="12"/>
      <c r="G19" s="14">
        <v>8</v>
      </c>
      <c r="H19" s="19">
        <f>calculos!Q13/100</f>
        <v>0.10865000000000002</v>
      </c>
      <c r="I19" s="19">
        <f>calculos!K13/100</f>
        <v>0.11990000000000002</v>
      </c>
      <c r="J19" s="19">
        <f>calculos!E13/100</f>
        <v>0.12965000000000002</v>
      </c>
    </row>
    <row r="20" spans="1:10" ht="15.75" x14ac:dyDescent="0.25">
      <c r="A20" s="14">
        <v>9</v>
      </c>
      <c r="B20" s="18">
        <f>$C$4-($C$4*(calculos!Q14/100))</f>
        <v>88.009999999999991</v>
      </c>
      <c r="C20" s="18">
        <f>$C$4-($C$4*(calculos!K14/100))</f>
        <v>86.884999999999991</v>
      </c>
      <c r="D20" s="18">
        <f>$C$4-($C$4*(calculos!E14/100))</f>
        <v>85.91</v>
      </c>
      <c r="E20" s="11"/>
      <c r="F20" s="12"/>
      <c r="G20" s="14">
        <v>9</v>
      </c>
      <c r="H20" s="19">
        <f>calculos!Q14/100</f>
        <v>0.11990000000000002</v>
      </c>
      <c r="I20" s="19">
        <f>calculos!K14/100</f>
        <v>0.13115000000000002</v>
      </c>
      <c r="J20" s="19">
        <f>calculos!E14/100</f>
        <v>0.14090000000000003</v>
      </c>
    </row>
    <row r="21" spans="1:10" ht="15.75" x14ac:dyDescent="0.25">
      <c r="A21" s="14">
        <v>10</v>
      </c>
      <c r="B21" s="18">
        <f>$C$4-($C$4*(calculos!Q15/100))</f>
        <v>86.884999999999991</v>
      </c>
      <c r="C21" s="18">
        <f>$C$4-($C$4*(calculos!K15/100))</f>
        <v>85.759999999999991</v>
      </c>
      <c r="D21" s="18">
        <f>$C$4-($C$4*(calculos!E15/100))</f>
        <v>84.784999999999997</v>
      </c>
      <c r="E21" s="11"/>
      <c r="F21" s="12"/>
      <c r="G21" s="14">
        <v>10</v>
      </c>
      <c r="H21" s="19">
        <f>calculos!Q15/100</f>
        <v>0.13115000000000004</v>
      </c>
      <c r="I21" s="19">
        <f>calculos!K15/100</f>
        <v>0.14240000000000003</v>
      </c>
      <c r="J21" s="19">
        <f>calculos!E15/100</f>
        <v>0.15215000000000001</v>
      </c>
    </row>
    <row r="22" spans="1:10" ht="15.75" x14ac:dyDescent="0.25">
      <c r="A22" s="14">
        <v>11</v>
      </c>
      <c r="B22" s="18">
        <f>$C$4-($C$4*(calculos!Q16/100))</f>
        <v>85.759999999999991</v>
      </c>
      <c r="C22" s="18">
        <f>$C$4-($C$4*(calculos!K16/100))</f>
        <v>84.634999999999991</v>
      </c>
      <c r="D22" s="18">
        <f>$C$4-($C$4*(calculos!E16/100))</f>
        <v>83.66</v>
      </c>
      <c r="E22" s="11"/>
      <c r="F22" s="12"/>
      <c r="G22" s="14">
        <v>11</v>
      </c>
      <c r="H22" s="19">
        <f>calculos!Q16/100</f>
        <v>0.14240000000000003</v>
      </c>
      <c r="I22" s="19">
        <f>calculos!K16/100</f>
        <v>0.15365000000000004</v>
      </c>
      <c r="J22" s="19">
        <f>calculos!E16/100</f>
        <v>0.16339999999999999</v>
      </c>
    </row>
    <row r="23" spans="1:10" ht="15.75" x14ac:dyDescent="0.25">
      <c r="A23" s="14">
        <v>12</v>
      </c>
      <c r="B23" s="18">
        <f>$C$4-($C$4*(calculos!Q17/100))</f>
        <v>84.634999999999991</v>
      </c>
      <c r="C23" s="18">
        <f>$C$4-($C$4*(calculos!K17/100))</f>
        <v>83.509999999999991</v>
      </c>
      <c r="D23" s="18">
        <f>$C$4-($C$4*(calculos!E17/100))</f>
        <v>82.534999999999997</v>
      </c>
      <c r="E23" s="11"/>
      <c r="F23" s="12"/>
      <c r="G23" s="14">
        <v>12</v>
      </c>
      <c r="H23" s="19">
        <f>calculos!Q17/100</f>
        <v>0.15365000000000004</v>
      </c>
      <c r="I23" s="19">
        <f>calculos!K17/100</f>
        <v>0.16490000000000005</v>
      </c>
      <c r="J23" s="19">
        <f>calculos!E17/100</f>
        <v>0.17465</v>
      </c>
    </row>
    <row r="27" spans="1:10" x14ac:dyDescent="0.25">
      <c r="E27" s="7"/>
    </row>
  </sheetData>
  <sheetProtection selectLockedCells="1"/>
  <customSheetViews>
    <customSheetView guid="{501E8045-01C5-4EFE-8E98-AD67CAEAD372}">
      <selection sqref="A1:J24"/>
      <pageMargins left="0" right="0" top="0" bottom="0" header="0" footer="0"/>
      <pageSetup paperSize="9" orientation="portrait" horizontalDpi="360" verticalDpi="360" r:id="rId1"/>
    </customSheetView>
  </customSheetViews>
  <mergeCells count="5">
    <mergeCell ref="G10:J10"/>
    <mergeCell ref="A4:B4"/>
    <mergeCell ref="C4:D4"/>
    <mergeCell ref="A10:D10"/>
    <mergeCell ref="A6:D6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Q17"/>
  <sheetViews>
    <sheetView workbookViewId="0">
      <selection activeCell="K8" sqref="K8"/>
    </sheetView>
  </sheetViews>
  <sheetFormatPr defaultRowHeight="15" x14ac:dyDescent="0.25"/>
  <cols>
    <col min="1" max="1" width="7.140625" bestFit="1" customWidth="1"/>
    <col min="2" max="2" width="12.140625" bestFit="1" customWidth="1"/>
    <col min="3" max="3" width="8.85546875" bestFit="1" customWidth="1"/>
    <col min="4" max="4" width="9.85546875" bestFit="1" customWidth="1"/>
    <col min="5" max="5" width="12.7109375" bestFit="1" customWidth="1"/>
  </cols>
  <sheetData>
    <row r="1" spans="1:1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17" x14ac:dyDescent="0.25">
      <c r="A2" s="4">
        <f>simulação!A2</f>
        <v>1.79</v>
      </c>
      <c r="B2" s="4">
        <f>simulação!B2</f>
        <v>2.59</v>
      </c>
      <c r="C2" s="4">
        <f>simulação!C2</f>
        <v>2.79</v>
      </c>
      <c r="D2" s="4">
        <f>simulação!D2</f>
        <v>2.99</v>
      </c>
      <c r="E2" s="4">
        <f>simulação!E2</f>
        <v>2.25</v>
      </c>
    </row>
    <row r="4" spans="1:17" x14ac:dyDescent="0.25">
      <c r="B4" s="31" t="s">
        <v>11</v>
      </c>
      <c r="C4" s="31"/>
      <c r="D4" s="31"/>
      <c r="E4" s="31"/>
      <c r="H4" s="31" t="s">
        <v>10</v>
      </c>
      <c r="I4" s="31"/>
      <c r="J4" s="31"/>
      <c r="K4" s="31"/>
      <c r="N4" s="31" t="s">
        <v>9</v>
      </c>
      <c r="O4" s="31"/>
      <c r="P4" s="31"/>
      <c r="Q4" s="31"/>
    </row>
    <row r="5" spans="1:17" x14ac:dyDescent="0.25">
      <c r="A5" s="3"/>
      <c r="B5" s="23" t="s">
        <v>18</v>
      </c>
      <c r="C5" s="5" t="s">
        <v>19</v>
      </c>
      <c r="D5" s="23" t="s">
        <v>20</v>
      </c>
      <c r="E5" s="6" t="s">
        <v>21</v>
      </c>
      <c r="G5" s="3"/>
      <c r="H5" s="23" t="s">
        <v>18</v>
      </c>
      <c r="I5" s="5" t="s">
        <v>19</v>
      </c>
      <c r="J5" s="23" t="s">
        <v>20</v>
      </c>
      <c r="K5" s="6" t="s">
        <v>21</v>
      </c>
      <c r="M5" s="3"/>
      <c r="N5" s="23" t="s">
        <v>18</v>
      </c>
      <c r="O5" s="5" t="s">
        <v>19</v>
      </c>
      <c r="P5" s="23" t="s">
        <v>20</v>
      </c>
      <c r="Q5" s="6" t="s">
        <v>21</v>
      </c>
    </row>
    <row r="6" spans="1:17" x14ac:dyDescent="0.25">
      <c r="A6" s="2">
        <v>1</v>
      </c>
      <c r="B6" s="3">
        <f>B2+((E2/30)*28)</f>
        <v>4.6899999999999995</v>
      </c>
      <c r="C6" s="3">
        <f>C2+((E2/30)*28)</f>
        <v>4.8900000000000006</v>
      </c>
      <c r="D6" s="3">
        <f>D2+((E2/30)*28)</f>
        <v>5.09</v>
      </c>
      <c r="E6" s="3">
        <f>B6</f>
        <v>4.6899999999999995</v>
      </c>
      <c r="G6" s="2">
        <v>1</v>
      </c>
      <c r="H6" s="3">
        <f>B2+((E2/30)*15)</f>
        <v>3.7149999999999999</v>
      </c>
      <c r="I6" s="3">
        <f>C2+((E2/30)*15)</f>
        <v>3.915</v>
      </c>
      <c r="J6" s="3">
        <f>D2+((E2/30)*15)</f>
        <v>4.1150000000000002</v>
      </c>
      <c r="K6" s="3">
        <f>H6</f>
        <v>3.7149999999999999</v>
      </c>
      <c r="M6" s="2">
        <v>1</v>
      </c>
      <c r="N6" s="1">
        <f>B2</f>
        <v>2.59</v>
      </c>
      <c r="O6" s="1">
        <f>C2</f>
        <v>2.79</v>
      </c>
      <c r="P6" s="1">
        <f>D2</f>
        <v>2.99</v>
      </c>
      <c r="Q6" s="1">
        <f>N6</f>
        <v>2.59</v>
      </c>
    </row>
    <row r="7" spans="1:17" x14ac:dyDescent="0.25">
      <c r="A7" s="2">
        <v>2</v>
      </c>
      <c r="B7" s="28"/>
      <c r="C7" s="3">
        <f>(C6+($E$2))</f>
        <v>7.1400000000000006</v>
      </c>
      <c r="D7" s="1">
        <f>D6+$E$2</f>
        <v>7.34</v>
      </c>
      <c r="E7" s="3">
        <f>SUM($C$6:C7)/A7</f>
        <v>6.0150000000000006</v>
      </c>
      <c r="G7" s="2">
        <v>2</v>
      </c>
      <c r="H7" s="28"/>
      <c r="I7" s="1">
        <f>(I6+($E$2))</f>
        <v>6.165</v>
      </c>
      <c r="J7" s="1">
        <f>J6+$E$2</f>
        <v>6.3650000000000002</v>
      </c>
      <c r="K7" s="3">
        <f>SUM($I$6:I7)/G7</f>
        <v>5.04</v>
      </c>
      <c r="M7" s="2">
        <v>2</v>
      </c>
      <c r="N7" s="28"/>
      <c r="O7" s="1">
        <f>(O6+($E$2))</f>
        <v>5.04</v>
      </c>
      <c r="P7" s="1">
        <f>P6+$E$2</f>
        <v>5.24</v>
      </c>
      <c r="Q7" s="3">
        <f>SUM($O$6:O7)/M7</f>
        <v>3.915</v>
      </c>
    </row>
    <row r="8" spans="1:17" x14ac:dyDescent="0.25">
      <c r="A8" s="2">
        <v>3</v>
      </c>
      <c r="B8" s="29"/>
      <c r="C8" s="3">
        <f>(C7+($E$2))</f>
        <v>9.39</v>
      </c>
      <c r="D8" s="1">
        <f t="shared" ref="D8:D17" si="0">D7+$E$2</f>
        <v>9.59</v>
      </c>
      <c r="E8" s="3">
        <f>SUM($C$6:C8)/A8</f>
        <v>7.1400000000000006</v>
      </c>
      <c r="G8" s="2">
        <v>3</v>
      </c>
      <c r="H8" s="29"/>
      <c r="I8" s="1">
        <f>(I7+($E$2))</f>
        <v>8.4149999999999991</v>
      </c>
      <c r="J8" s="1">
        <f t="shared" ref="J8:J17" si="1">J7+$E$2</f>
        <v>8.6150000000000002</v>
      </c>
      <c r="K8" s="3">
        <f>SUM($I$6:I8)/G8</f>
        <v>6.1649999999999991</v>
      </c>
      <c r="M8" s="2">
        <v>3</v>
      </c>
      <c r="N8" s="29"/>
      <c r="O8" s="1">
        <f>(O7+($E$2))</f>
        <v>7.29</v>
      </c>
      <c r="P8" s="1">
        <f t="shared" ref="P8:P17" si="2">P7+$E$2</f>
        <v>7.49</v>
      </c>
      <c r="Q8" s="3">
        <f>SUM($O$6:O8)/M8</f>
        <v>5.04</v>
      </c>
    </row>
    <row r="9" spans="1:17" x14ac:dyDescent="0.25">
      <c r="A9" s="2">
        <v>4</v>
      </c>
      <c r="B9" s="29"/>
      <c r="C9" s="3">
        <f>(C8+($E$2))</f>
        <v>11.64</v>
      </c>
      <c r="D9" s="1">
        <f t="shared" si="0"/>
        <v>11.84</v>
      </c>
      <c r="E9" s="3">
        <f>SUM($C$6:C9)/A9</f>
        <v>8.2650000000000006</v>
      </c>
      <c r="G9" s="2">
        <v>4</v>
      </c>
      <c r="H9" s="29"/>
      <c r="I9" s="1">
        <f>(I8+($E$2))</f>
        <v>10.664999999999999</v>
      </c>
      <c r="J9" s="1">
        <f t="shared" si="1"/>
        <v>10.865</v>
      </c>
      <c r="K9" s="3">
        <f>SUM($I$6:I9)/G9</f>
        <v>7.2899999999999991</v>
      </c>
      <c r="M9" s="2">
        <v>4</v>
      </c>
      <c r="N9" s="29"/>
      <c r="O9" s="1">
        <f>(O8+($E$2))</f>
        <v>9.5399999999999991</v>
      </c>
      <c r="P9" s="1">
        <f t="shared" si="2"/>
        <v>9.74</v>
      </c>
      <c r="Q9" s="3">
        <f>SUM($O$6:O9)/M9</f>
        <v>6.165</v>
      </c>
    </row>
    <row r="10" spans="1:17" x14ac:dyDescent="0.25">
      <c r="A10" s="2">
        <v>5</v>
      </c>
      <c r="B10" s="29"/>
      <c r="C10" s="3">
        <f>(C9+($E$2))</f>
        <v>13.89</v>
      </c>
      <c r="D10" s="1">
        <f t="shared" si="0"/>
        <v>14.09</v>
      </c>
      <c r="E10" s="3">
        <f>SUM($C$6:C10)/A10</f>
        <v>9.39</v>
      </c>
      <c r="G10" s="2">
        <v>5</v>
      </c>
      <c r="H10" s="29"/>
      <c r="I10" s="1">
        <f>(I9+($E$2))</f>
        <v>12.914999999999999</v>
      </c>
      <c r="J10" s="1">
        <f t="shared" si="1"/>
        <v>13.115</v>
      </c>
      <c r="K10" s="3">
        <f>SUM($I$6:I10)/G10</f>
        <v>8.4149999999999991</v>
      </c>
      <c r="M10" s="2">
        <v>5</v>
      </c>
      <c r="N10" s="29"/>
      <c r="O10" s="1">
        <f>(O9+($E$2))</f>
        <v>11.79</v>
      </c>
      <c r="P10" s="1">
        <f t="shared" si="2"/>
        <v>11.99</v>
      </c>
      <c r="Q10" s="3">
        <f>SUM($O$6:O10)/M10</f>
        <v>7.2900000000000009</v>
      </c>
    </row>
    <row r="11" spans="1:17" x14ac:dyDescent="0.25">
      <c r="A11" s="2">
        <v>6</v>
      </c>
      <c r="B11" s="29"/>
      <c r="C11" s="3">
        <f>(C10+($E$2))</f>
        <v>16.14</v>
      </c>
      <c r="D11" s="1">
        <f t="shared" si="0"/>
        <v>16.34</v>
      </c>
      <c r="E11" s="3">
        <f>SUM($C$6:C11)/A11</f>
        <v>10.515000000000001</v>
      </c>
      <c r="G11" s="2">
        <v>6</v>
      </c>
      <c r="H11" s="29"/>
      <c r="I11" s="1">
        <f>(I10+($E$2))</f>
        <v>15.164999999999999</v>
      </c>
      <c r="J11" s="1">
        <f t="shared" si="1"/>
        <v>15.365</v>
      </c>
      <c r="K11" s="3">
        <f>SUM($I$6:I11)/G11</f>
        <v>9.5399999999999991</v>
      </c>
      <c r="M11" s="2">
        <v>6</v>
      </c>
      <c r="N11" s="29"/>
      <c r="O11" s="1">
        <f>(O10+($E$2))</f>
        <v>14.04</v>
      </c>
      <c r="P11" s="1">
        <f t="shared" si="2"/>
        <v>14.24</v>
      </c>
      <c r="Q11" s="3">
        <f>SUM($O$6:O11)/M11</f>
        <v>8.4150000000000009</v>
      </c>
    </row>
    <row r="12" spans="1:17" x14ac:dyDescent="0.25">
      <c r="A12" s="2">
        <v>7</v>
      </c>
      <c r="B12" s="29"/>
      <c r="C12" s="28"/>
      <c r="D12" s="1">
        <f t="shared" si="0"/>
        <v>18.59</v>
      </c>
      <c r="E12" s="3">
        <f>SUM($D$6:D12)/A12</f>
        <v>11.840000000000002</v>
      </c>
      <c r="G12" s="2">
        <v>7</v>
      </c>
      <c r="H12" s="29"/>
      <c r="I12" s="28"/>
      <c r="J12" s="1">
        <f t="shared" si="1"/>
        <v>17.615000000000002</v>
      </c>
      <c r="K12" s="3">
        <f>SUM($J$6:J12)/G12</f>
        <v>10.865</v>
      </c>
      <c r="M12" s="2">
        <v>7</v>
      </c>
      <c r="N12" s="29"/>
      <c r="O12" s="28"/>
      <c r="P12" s="1">
        <f t="shared" si="2"/>
        <v>16.490000000000002</v>
      </c>
      <c r="Q12" s="3">
        <f>SUM($P$6:P12)/M12</f>
        <v>9.74</v>
      </c>
    </row>
    <row r="13" spans="1:17" x14ac:dyDescent="0.25">
      <c r="A13" s="2">
        <v>8</v>
      </c>
      <c r="B13" s="29"/>
      <c r="C13" s="29"/>
      <c r="D13" s="1">
        <f t="shared" si="0"/>
        <v>20.84</v>
      </c>
      <c r="E13" s="3">
        <f>SUM($D$6:D13)/A13</f>
        <v>12.965000000000002</v>
      </c>
      <c r="G13" s="2">
        <v>8</v>
      </c>
      <c r="H13" s="29"/>
      <c r="I13" s="29"/>
      <c r="J13" s="1">
        <f t="shared" si="1"/>
        <v>19.865000000000002</v>
      </c>
      <c r="K13" s="3">
        <f>SUM($J$6:J13)/G13</f>
        <v>11.990000000000002</v>
      </c>
      <c r="M13" s="2">
        <v>8</v>
      </c>
      <c r="N13" s="29"/>
      <c r="O13" s="29"/>
      <c r="P13" s="1">
        <f t="shared" si="2"/>
        <v>18.740000000000002</v>
      </c>
      <c r="Q13" s="3">
        <f>SUM($P$6:P13)/M13</f>
        <v>10.865000000000002</v>
      </c>
    </row>
    <row r="14" spans="1:17" x14ac:dyDescent="0.25">
      <c r="A14" s="2">
        <v>9</v>
      </c>
      <c r="B14" s="29"/>
      <c r="C14" s="29"/>
      <c r="D14" s="1">
        <f t="shared" si="0"/>
        <v>23.09</v>
      </c>
      <c r="E14" s="3">
        <f>SUM($D$6:D14)/A14</f>
        <v>14.090000000000002</v>
      </c>
      <c r="G14" s="2">
        <v>9</v>
      </c>
      <c r="H14" s="29"/>
      <c r="I14" s="29"/>
      <c r="J14" s="1">
        <f t="shared" si="1"/>
        <v>22.115000000000002</v>
      </c>
      <c r="K14" s="3">
        <f>SUM($J$6:J14)/G14</f>
        <v>13.115000000000002</v>
      </c>
      <c r="M14" s="2">
        <v>9</v>
      </c>
      <c r="N14" s="29"/>
      <c r="O14" s="29"/>
      <c r="P14" s="1">
        <f t="shared" si="2"/>
        <v>20.990000000000002</v>
      </c>
      <c r="Q14" s="3">
        <f>SUM($P$6:P14)/M14</f>
        <v>11.990000000000002</v>
      </c>
    </row>
    <row r="15" spans="1:17" x14ac:dyDescent="0.25">
      <c r="A15" s="2">
        <v>10</v>
      </c>
      <c r="B15" s="29"/>
      <c r="C15" s="29"/>
      <c r="D15" s="1">
        <f t="shared" si="0"/>
        <v>25.34</v>
      </c>
      <c r="E15" s="3">
        <f>SUM($D$6:D15)/A15</f>
        <v>15.215</v>
      </c>
      <c r="G15" s="2">
        <v>10</v>
      </c>
      <c r="H15" s="29"/>
      <c r="I15" s="29"/>
      <c r="J15" s="1">
        <f t="shared" si="1"/>
        <v>24.365000000000002</v>
      </c>
      <c r="K15" s="3">
        <f>SUM($J$6:J15)/G15</f>
        <v>14.240000000000004</v>
      </c>
      <c r="M15" s="2">
        <v>10</v>
      </c>
      <c r="N15" s="29"/>
      <c r="O15" s="29"/>
      <c r="P15" s="1">
        <f t="shared" si="2"/>
        <v>23.240000000000002</v>
      </c>
      <c r="Q15" s="3">
        <f>SUM($P$6:P15)/M15</f>
        <v>13.115000000000004</v>
      </c>
    </row>
    <row r="16" spans="1:17" x14ac:dyDescent="0.25">
      <c r="A16" s="2">
        <v>11</v>
      </c>
      <c r="B16" s="29"/>
      <c r="C16" s="29"/>
      <c r="D16" s="1">
        <f t="shared" si="0"/>
        <v>27.59</v>
      </c>
      <c r="E16" s="3">
        <f>SUM($D$6:D16)/A16</f>
        <v>16.34</v>
      </c>
      <c r="G16" s="2">
        <v>11</v>
      </c>
      <c r="H16" s="29"/>
      <c r="I16" s="29"/>
      <c r="J16" s="1">
        <f t="shared" si="1"/>
        <v>26.615000000000002</v>
      </c>
      <c r="K16" s="3">
        <f>SUM($J$6:J16)/G16</f>
        <v>15.365000000000004</v>
      </c>
      <c r="M16" s="2">
        <v>11</v>
      </c>
      <c r="N16" s="29"/>
      <c r="O16" s="29"/>
      <c r="P16" s="1">
        <f t="shared" si="2"/>
        <v>25.490000000000002</v>
      </c>
      <c r="Q16" s="3">
        <f>SUM($P$6:P16)/M16</f>
        <v>14.240000000000004</v>
      </c>
    </row>
    <row r="17" spans="1:17" x14ac:dyDescent="0.25">
      <c r="A17" s="2">
        <v>12</v>
      </c>
      <c r="B17" s="30"/>
      <c r="C17" s="30"/>
      <c r="D17" s="1">
        <f t="shared" si="0"/>
        <v>29.84</v>
      </c>
      <c r="E17" s="3">
        <f>SUM($D$6:D17)/A17</f>
        <v>17.465</v>
      </c>
      <c r="G17" s="2">
        <v>12</v>
      </c>
      <c r="H17" s="30"/>
      <c r="I17" s="30"/>
      <c r="J17" s="1">
        <f t="shared" si="1"/>
        <v>28.865000000000002</v>
      </c>
      <c r="K17" s="3">
        <f>SUM($J$6:J17)/G17</f>
        <v>16.490000000000006</v>
      </c>
      <c r="M17" s="2">
        <v>12</v>
      </c>
      <c r="N17" s="30"/>
      <c r="O17" s="30"/>
      <c r="P17" s="1">
        <f t="shared" si="2"/>
        <v>27.740000000000002</v>
      </c>
      <c r="Q17" s="3">
        <f>SUM($P$6:P17)/M17</f>
        <v>15.365000000000004</v>
      </c>
    </row>
  </sheetData>
  <customSheetViews>
    <customSheetView guid="{501E8045-01C5-4EFE-8E98-AD67CAEAD372}" state="hidden">
      <selection activeCell="K8" sqref="K8"/>
      <pageMargins left="0" right="0" top="0" bottom="0" header="0" footer="0"/>
    </customSheetView>
  </customSheetViews>
  <mergeCells count="9">
    <mergeCell ref="C12:C17"/>
    <mergeCell ref="B7:B17"/>
    <mergeCell ref="B4:E4"/>
    <mergeCell ref="N7:N17"/>
    <mergeCell ref="O12:O17"/>
    <mergeCell ref="H4:K4"/>
    <mergeCell ref="H7:H17"/>
    <mergeCell ref="I12:I17"/>
    <mergeCell ref="N4:Q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simulação</vt:lpstr>
      <vt:lpstr>calculos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Gomes</dc:creator>
  <cp:lastModifiedBy>Windows 10</cp:lastModifiedBy>
  <cp:revision/>
  <dcterms:created xsi:type="dcterms:W3CDTF">2016-08-29T13:53:55Z</dcterms:created>
  <dcterms:modified xsi:type="dcterms:W3CDTF">2023-06-13T00:09:19Z</dcterms:modified>
</cp:coreProperties>
</file>