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\Desktop\master_thesis\Thesis\resources\"/>
    </mc:Choice>
  </mc:AlternateContent>
  <bookViews>
    <workbookView xWindow="0" yWindow="0" windowWidth="28800" windowHeight="12435"/>
  </bookViews>
  <sheets>
    <sheet name="Token" sheetId="1" r:id="rId1"/>
    <sheet name="Lemma" sheetId="3" r:id="rId2"/>
    <sheet name="Tim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4" l="1"/>
  <c r="I24" i="4"/>
  <c r="I25" i="4"/>
  <c r="I22" i="4"/>
  <c r="I16" i="4"/>
  <c r="I17" i="4"/>
  <c r="I18" i="4"/>
  <c r="I15" i="4"/>
  <c r="D23" i="4"/>
  <c r="D24" i="4"/>
  <c r="D25" i="4"/>
  <c r="D22" i="4"/>
  <c r="D16" i="4"/>
  <c r="D17" i="4"/>
  <c r="D18" i="4"/>
  <c r="D15" i="4"/>
  <c r="I6" i="4"/>
  <c r="I7" i="4"/>
  <c r="I8" i="4"/>
  <c r="I9" i="4"/>
  <c r="I10" i="4"/>
  <c r="I11" i="4"/>
  <c r="I5" i="4"/>
  <c r="D6" i="4"/>
  <c r="D7" i="4"/>
  <c r="D8" i="4"/>
  <c r="D9" i="4"/>
  <c r="D10" i="4"/>
  <c r="D11" i="4"/>
  <c r="D5" i="4"/>
  <c r="H24" i="3" l="1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J26" i="3"/>
  <c r="K22" i="3" s="1"/>
  <c r="H26" i="3"/>
  <c r="I23" i="3" s="1"/>
  <c r="D26" i="3"/>
  <c r="E22" i="3" s="1"/>
  <c r="B26" i="3"/>
  <c r="C26" i="3" s="1"/>
  <c r="Q25" i="3"/>
  <c r="P25" i="3"/>
  <c r="Q24" i="3"/>
  <c r="P24" i="3"/>
  <c r="J24" i="3"/>
  <c r="D24" i="3"/>
  <c r="B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Q3" i="3"/>
  <c r="P3" i="3"/>
  <c r="J26" i="1"/>
  <c r="K12" i="1" s="1"/>
  <c r="J24" i="1"/>
  <c r="H24" i="1"/>
  <c r="D24" i="1"/>
  <c r="B24" i="1"/>
  <c r="D26" i="1"/>
  <c r="E10" i="1" s="1"/>
  <c r="B26" i="1"/>
  <c r="C26" i="1" s="1"/>
  <c r="H26" i="1"/>
  <c r="I11" i="1" s="1"/>
  <c r="K24" i="3" l="1"/>
  <c r="K16" i="3"/>
  <c r="K5" i="3"/>
  <c r="K8" i="3"/>
  <c r="K26" i="3"/>
  <c r="R8" i="3"/>
  <c r="R16" i="3"/>
  <c r="R24" i="3"/>
  <c r="R32" i="3"/>
  <c r="R40" i="3"/>
  <c r="R48" i="3"/>
  <c r="R9" i="3"/>
  <c r="R17" i="3"/>
  <c r="R25" i="3"/>
  <c r="R33" i="3"/>
  <c r="R41" i="3"/>
  <c r="R49" i="3"/>
  <c r="R10" i="3"/>
  <c r="R18" i="3"/>
  <c r="R26" i="3"/>
  <c r="R34" i="3"/>
  <c r="R42" i="3"/>
  <c r="R50" i="3"/>
  <c r="R11" i="3"/>
  <c r="R19" i="3"/>
  <c r="R27" i="3"/>
  <c r="R35" i="3"/>
  <c r="R43" i="3"/>
  <c r="R51" i="3"/>
  <c r="R5" i="3"/>
  <c r="R21" i="3"/>
  <c r="R37" i="3"/>
  <c r="R3" i="3"/>
  <c r="R14" i="3"/>
  <c r="R30" i="3"/>
  <c r="R46" i="3"/>
  <c r="R15" i="3"/>
  <c r="R31" i="3"/>
  <c r="R47" i="3"/>
  <c r="R4" i="3"/>
  <c r="R12" i="3"/>
  <c r="R20" i="3"/>
  <c r="R28" i="3"/>
  <c r="R36" i="3"/>
  <c r="R44" i="3"/>
  <c r="R52" i="3"/>
  <c r="R13" i="3"/>
  <c r="R29" i="3"/>
  <c r="R45" i="3"/>
  <c r="R6" i="3"/>
  <c r="R22" i="3"/>
  <c r="R38" i="3"/>
  <c r="R7" i="3"/>
  <c r="R23" i="3"/>
  <c r="R39" i="3"/>
  <c r="K12" i="3"/>
  <c r="K6" i="3"/>
  <c r="K4" i="3"/>
  <c r="K21" i="3"/>
  <c r="K18" i="1"/>
  <c r="K24" i="1"/>
  <c r="K22" i="1"/>
  <c r="K9" i="1"/>
  <c r="K21" i="1"/>
  <c r="K8" i="1"/>
  <c r="K5" i="1"/>
  <c r="K26" i="1"/>
  <c r="K14" i="1"/>
  <c r="K6" i="1"/>
  <c r="K17" i="1"/>
  <c r="K16" i="1"/>
  <c r="K25" i="1"/>
  <c r="K13" i="1"/>
  <c r="K10" i="1"/>
  <c r="I24" i="1"/>
  <c r="I4" i="1"/>
  <c r="I10" i="1"/>
  <c r="I25" i="1"/>
  <c r="I17" i="1"/>
  <c r="I9" i="1"/>
  <c r="I16" i="1"/>
  <c r="I8" i="1"/>
  <c r="K23" i="1"/>
  <c r="K15" i="1"/>
  <c r="K7" i="1"/>
  <c r="I19" i="1"/>
  <c r="I26" i="1"/>
  <c r="I22" i="1"/>
  <c r="I14" i="1"/>
  <c r="I6" i="1"/>
  <c r="I21" i="1"/>
  <c r="I13" i="1"/>
  <c r="I5" i="1"/>
  <c r="K20" i="1"/>
  <c r="I18" i="1"/>
  <c r="I23" i="1"/>
  <c r="I15" i="1"/>
  <c r="I7" i="1"/>
  <c r="R9" i="1"/>
  <c r="R17" i="1"/>
  <c r="R25" i="1"/>
  <c r="R33" i="1"/>
  <c r="R41" i="1"/>
  <c r="R49" i="1"/>
  <c r="R11" i="1"/>
  <c r="R19" i="1"/>
  <c r="R35" i="1"/>
  <c r="R51" i="1"/>
  <c r="R12" i="1"/>
  <c r="R20" i="1"/>
  <c r="R36" i="1"/>
  <c r="R52" i="1"/>
  <c r="R8" i="1"/>
  <c r="R32" i="1"/>
  <c r="R10" i="1"/>
  <c r="R18" i="1"/>
  <c r="R26" i="1"/>
  <c r="R34" i="1"/>
  <c r="R42" i="1"/>
  <c r="R50" i="1"/>
  <c r="R27" i="1"/>
  <c r="R43" i="1"/>
  <c r="R4" i="1"/>
  <c r="R28" i="1"/>
  <c r="R44" i="1"/>
  <c r="R16" i="1"/>
  <c r="R48" i="1"/>
  <c r="R5" i="1"/>
  <c r="R13" i="1"/>
  <c r="R21" i="1"/>
  <c r="R29" i="1"/>
  <c r="R37" i="1"/>
  <c r="R45" i="1"/>
  <c r="R3" i="1"/>
  <c r="R6" i="1"/>
  <c r="R14" i="1"/>
  <c r="R22" i="1"/>
  <c r="R30" i="1"/>
  <c r="R38" i="1"/>
  <c r="R46" i="1"/>
  <c r="R7" i="1"/>
  <c r="R15" i="1"/>
  <c r="R23" i="1"/>
  <c r="R31" i="1"/>
  <c r="R39" i="1"/>
  <c r="R47" i="1"/>
  <c r="R24" i="1"/>
  <c r="R40" i="1"/>
  <c r="I20" i="1"/>
  <c r="I12" i="1"/>
  <c r="K4" i="1"/>
  <c r="K19" i="1"/>
  <c r="K11" i="1"/>
  <c r="E25" i="1"/>
  <c r="E16" i="1"/>
  <c r="E23" i="1"/>
  <c r="E15" i="1"/>
  <c r="E7" i="1"/>
  <c r="E9" i="1"/>
  <c r="E24" i="1"/>
  <c r="E14" i="1"/>
  <c r="E21" i="1"/>
  <c r="E13" i="1"/>
  <c r="E5" i="1"/>
  <c r="E17" i="1"/>
  <c r="E20" i="1"/>
  <c r="E12" i="1"/>
  <c r="E6" i="1"/>
  <c r="E4" i="1"/>
  <c r="E19" i="1"/>
  <c r="E11" i="1"/>
  <c r="E8" i="1"/>
  <c r="E22" i="1"/>
  <c r="E26" i="1"/>
  <c r="E18" i="1"/>
  <c r="C18" i="1"/>
  <c r="C10" i="1"/>
  <c r="C17" i="1"/>
  <c r="C9" i="1"/>
  <c r="C25" i="1"/>
  <c r="C16" i="1"/>
  <c r="C8" i="1"/>
  <c r="C24" i="1"/>
  <c r="C22" i="1"/>
  <c r="C14" i="1"/>
  <c r="C6" i="1"/>
  <c r="C4" i="1"/>
  <c r="C15" i="1"/>
  <c r="C21" i="1"/>
  <c r="C13" i="1"/>
  <c r="C5" i="1"/>
  <c r="C23" i="1"/>
  <c r="C7" i="1"/>
  <c r="C20" i="1"/>
  <c r="C12" i="1"/>
  <c r="C19" i="1"/>
  <c r="C11" i="1"/>
  <c r="K25" i="3"/>
  <c r="K7" i="3"/>
  <c r="K14" i="3"/>
  <c r="K17" i="3"/>
  <c r="I14" i="3"/>
  <c r="I8" i="3"/>
  <c r="I12" i="3"/>
  <c r="C19" i="3"/>
  <c r="E5" i="3"/>
  <c r="C14" i="3"/>
  <c r="C12" i="3"/>
  <c r="C20" i="3"/>
  <c r="C10" i="3"/>
  <c r="C4" i="3"/>
  <c r="C6" i="3"/>
  <c r="C11" i="3"/>
  <c r="C24" i="3"/>
  <c r="C22" i="3"/>
  <c r="K9" i="3"/>
  <c r="K11" i="3"/>
  <c r="K13" i="3"/>
  <c r="K15" i="3"/>
  <c r="K23" i="3"/>
  <c r="K10" i="3"/>
  <c r="K19" i="3"/>
  <c r="I16" i="3"/>
  <c r="I21" i="3"/>
  <c r="I6" i="3"/>
  <c r="I25" i="3"/>
  <c r="I5" i="3"/>
  <c r="I13" i="3"/>
  <c r="I4" i="3"/>
  <c r="I20" i="3"/>
  <c r="I22" i="3"/>
  <c r="I24" i="3"/>
  <c r="E13" i="3"/>
  <c r="E24" i="3"/>
  <c r="E20" i="3"/>
  <c r="E11" i="3"/>
  <c r="C9" i="3"/>
  <c r="E10" i="3"/>
  <c r="I11" i="3"/>
  <c r="C17" i="3"/>
  <c r="E18" i="3"/>
  <c r="I19" i="3"/>
  <c r="K20" i="3"/>
  <c r="I26" i="3"/>
  <c r="E4" i="3"/>
  <c r="E12" i="3"/>
  <c r="C18" i="3"/>
  <c r="C8" i="3"/>
  <c r="E9" i="3"/>
  <c r="I10" i="3"/>
  <c r="C16" i="3"/>
  <c r="E17" i="3"/>
  <c r="I18" i="3"/>
  <c r="E26" i="3"/>
  <c r="E19" i="3"/>
  <c r="C7" i="3"/>
  <c r="E8" i="3"/>
  <c r="I9" i="3"/>
  <c r="C15" i="3"/>
  <c r="E16" i="3"/>
  <c r="I17" i="3"/>
  <c r="K18" i="3"/>
  <c r="C23" i="3"/>
  <c r="E25" i="3"/>
  <c r="E7" i="3"/>
  <c r="E23" i="3"/>
  <c r="E21" i="3"/>
  <c r="E15" i="3"/>
  <c r="C5" i="3"/>
  <c r="E6" i="3"/>
  <c r="I7" i="3"/>
  <c r="C13" i="3"/>
  <c r="E14" i="3"/>
  <c r="I15" i="3"/>
  <c r="C21" i="3"/>
  <c r="C25" i="3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</calcChain>
</file>

<file path=xl/sharedStrings.xml><?xml version="1.0" encoding="utf-8"?>
<sst xmlns="http://schemas.openxmlformats.org/spreadsheetml/2006/main" count="120" uniqueCount="42">
  <si>
    <t>Index</t>
  </si>
  <si>
    <t>Count</t>
  </si>
  <si>
    <t>Total</t>
  </si>
  <si>
    <t>CzEng Token Align Bench</t>
  </si>
  <si>
    <t>Ratio(%)</t>
  </si>
  <si>
    <t>CzEng Token Score Bench</t>
  </si>
  <si>
    <t>Recall</t>
  </si>
  <si>
    <t>Precision</t>
  </si>
  <si>
    <t>CzEng Token Class Bench</t>
  </si>
  <si>
    <t>True Positives</t>
  </si>
  <si>
    <t>False Positives</t>
  </si>
  <si>
    <t>Confidence</t>
  </si>
  <si>
    <t>&lt;=20</t>
  </si>
  <si>
    <t>&gt;20</t>
  </si>
  <si>
    <t>Head (Training)</t>
  </si>
  <si>
    <t>Tail (Testing)</t>
  </si>
  <si>
    <t>Overall Recall</t>
  </si>
  <si>
    <t>Training (Part I)</t>
  </si>
  <si>
    <t>Running</t>
  </si>
  <si>
    <t>Action</t>
  </si>
  <si>
    <t>Duration</t>
  </si>
  <si>
    <t>Training (Part II)</t>
  </si>
  <si>
    <t>czeng_download.sh</t>
  </si>
  <si>
    <t>czeng_tokenize.sh</t>
  </si>
  <si>
    <t>czeng_split.sh</t>
  </si>
  <si>
    <t>czeng_clean.py</t>
  </si>
  <si>
    <t>czeng_symgiza.sh</t>
  </si>
  <si>
    <t>merge_param.py</t>
  </si>
  <si>
    <t>czeng_bivec.sh</t>
  </si>
  <si>
    <t>czeng_lemmatize.sh</t>
  </si>
  <si>
    <t>Start</t>
  </si>
  <si>
    <t>End</t>
  </si>
  <si>
    <t>CzEng Token</t>
  </si>
  <si>
    <t>CzEng Lemma</t>
  </si>
  <si>
    <t>create_docvec.py</t>
  </si>
  <si>
    <t>align_docvec.py</t>
  </si>
  <si>
    <t>score_align.py</t>
  </si>
  <si>
    <t>train_network.py</t>
  </si>
  <si>
    <t>apply_network.py</t>
  </si>
  <si>
    <t>CzEng Lemma Align Bench</t>
  </si>
  <si>
    <t>CzEng Lemma Score Bench</t>
  </si>
  <si>
    <t>CzEng Lemma Class 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</si>
</sst>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2" applyNumberFormat="1" applyFo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9" fontId="0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165" fontId="0" fillId="0" borderId="0" xfId="0" applyNumberForma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52985187581426E-2"/>
          <c:y val="0.12605749862662516"/>
          <c:w val="0.86936329986038896"/>
          <c:h val="0.68783128853079412"/>
        </c:manualLayout>
      </c:layout>
      <c:lineChart>
        <c:grouping val="standard"/>
        <c:varyColors val="0"/>
        <c:ser>
          <c:idx val="0"/>
          <c:order val="0"/>
          <c:tx>
            <c:strRef>
              <c:f>Token!$P$2</c:f>
              <c:strCache>
                <c:ptCount val="1"/>
                <c:pt idx="0">
                  <c:v>Recall</c:v>
                </c:pt>
              </c:strCache>
            </c:strRef>
          </c:tx>
          <c:spPr>
            <a:ln w="38100" cap="sq" cmpd="sng">
              <a:solidFill>
                <a:schemeClr val="tx1">
                  <a:lumMod val="85000"/>
                  <a:lumOff val="15000"/>
                </a:schemeClr>
              </a:solidFill>
              <a:prstDash val="solid"/>
              <a:round/>
              <a:headEnd type="none"/>
            </a:ln>
            <a:effectLst/>
          </c:spPr>
          <c:marker>
            <c:symbol val="none"/>
          </c:marker>
          <c:cat>
            <c:numRef>
              <c:f>Token!$M$3:$M$53</c:f>
              <c:numCache>
                <c:formatCode>0%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</c:numCache>
            </c:numRef>
          </c:cat>
          <c:val>
            <c:numRef>
              <c:f>Token!$P$3:$P$53</c:f>
              <c:numCache>
                <c:formatCode>0.00%</c:formatCode>
                <c:ptCount val="51"/>
                <c:pt idx="0">
                  <c:v>0.88392914469086981</c:v>
                </c:pt>
                <c:pt idx="1">
                  <c:v>0.88098650211805019</c:v>
                </c:pt>
                <c:pt idx="2">
                  <c:v>0.87795264219672986</c:v>
                </c:pt>
                <c:pt idx="3">
                  <c:v>0.87483961642169927</c:v>
                </c:pt>
                <c:pt idx="4">
                  <c:v>0.87164950263688779</c:v>
                </c:pt>
                <c:pt idx="5">
                  <c:v>0.86834676971110281</c:v>
                </c:pt>
                <c:pt idx="6">
                  <c:v>0.86491437932412307</c:v>
                </c:pt>
                <c:pt idx="7">
                  <c:v>0.86147492426778338</c:v>
                </c:pt>
                <c:pt idx="8">
                  <c:v>0.85803131352358486</c:v>
                </c:pt>
                <c:pt idx="9">
                  <c:v>0.85463570097415553</c:v>
                </c:pt>
                <c:pt idx="10">
                  <c:v>0.85104581001732715</c:v>
                </c:pt>
                <c:pt idx="11">
                  <c:v>0.84731691130162168</c:v>
                </c:pt>
                <c:pt idx="12">
                  <c:v>0.84358967486105974</c:v>
                </c:pt>
                <c:pt idx="13">
                  <c:v>0.83964634265184002</c:v>
                </c:pt>
                <c:pt idx="14">
                  <c:v>0.83548920030228468</c:v>
                </c:pt>
                <c:pt idx="15">
                  <c:v>0.83133787591573183</c:v>
                </c:pt>
                <c:pt idx="16">
                  <c:v>0.82711341142286388</c:v>
                </c:pt>
                <c:pt idx="17">
                  <c:v>0.82259825656427255</c:v>
                </c:pt>
                <c:pt idx="18">
                  <c:v>0.81820735677265954</c:v>
                </c:pt>
                <c:pt idx="19">
                  <c:v>0.81357376481009236</c:v>
                </c:pt>
                <c:pt idx="20">
                  <c:v>0.80871742797829316</c:v>
                </c:pt>
                <c:pt idx="21">
                  <c:v>0.80375512110609448</c:v>
                </c:pt>
                <c:pt idx="22">
                  <c:v>0.79840321849713292</c:v>
                </c:pt>
                <c:pt idx="23">
                  <c:v>0.79295698177377638</c:v>
                </c:pt>
                <c:pt idx="24">
                  <c:v>0.78742534566492151</c:v>
                </c:pt>
                <c:pt idx="25">
                  <c:v>0.78162836888628184</c:v>
                </c:pt>
                <c:pt idx="26">
                  <c:v>0.77561591969216326</c:v>
                </c:pt>
                <c:pt idx="27">
                  <c:v>0.76890032811233489</c:v>
                </c:pt>
                <c:pt idx="28">
                  <c:v>0.76226868142725435</c:v>
                </c:pt>
                <c:pt idx="29">
                  <c:v>0.75512817076386318</c:v>
                </c:pt>
                <c:pt idx="30">
                  <c:v>0.74787815772539257</c:v>
                </c:pt>
                <c:pt idx="31">
                  <c:v>0.73995492325379553</c:v>
                </c:pt>
                <c:pt idx="32">
                  <c:v>0.7317141942297859</c:v>
                </c:pt>
                <c:pt idx="33">
                  <c:v>0.72287629286046595</c:v>
                </c:pt>
                <c:pt idx="34">
                  <c:v>0.71363030294341134</c:v>
                </c:pt>
                <c:pt idx="35">
                  <c:v>0.70335162459344391</c:v>
                </c:pt>
                <c:pt idx="36">
                  <c:v>0.69226217154222358</c:v>
                </c:pt>
                <c:pt idx="37">
                  <c:v>0.68047310843997344</c:v>
                </c:pt>
                <c:pt idx="38">
                  <c:v>0.66747806472109827</c:v>
                </c:pt>
                <c:pt idx="39">
                  <c:v>0.65377987861651332</c:v>
                </c:pt>
                <c:pt idx="40">
                  <c:v>0.63866813528675592</c:v>
                </c:pt>
                <c:pt idx="41">
                  <c:v>0.62277366814879276</c:v>
                </c:pt>
                <c:pt idx="42">
                  <c:v>0.605396659367201</c:v>
                </c:pt>
                <c:pt idx="43">
                  <c:v>0.58706654357519228</c:v>
                </c:pt>
                <c:pt idx="44">
                  <c:v>0.567351544804237</c:v>
                </c:pt>
                <c:pt idx="45">
                  <c:v>0.54465400885701754</c:v>
                </c:pt>
                <c:pt idx="46">
                  <c:v>0.51873311362211627</c:v>
                </c:pt>
                <c:pt idx="47">
                  <c:v>0.48614233937383344</c:v>
                </c:pt>
                <c:pt idx="48">
                  <c:v>0.44332774185531931</c:v>
                </c:pt>
                <c:pt idx="49">
                  <c:v>0.37568810399027069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Token!$Q$2</c:f>
              <c:strCache>
                <c:ptCount val="1"/>
                <c:pt idx="0">
                  <c:v>Precision</c:v>
                </c:pt>
              </c:strCache>
            </c:strRef>
          </c:tx>
          <c:spPr>
            <a:ln w="38100" cap="sq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Token!$M$3:$M$53</c:f>
              <c:numCache>
                <c:formatCode>0%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</c:numCache>
            </c:numRef>
          </c:cat>
          <c:val>
            <c:numRef>
              <c:f>Token!$Q$3:$Q$53</c:f>
              <c:numCache>
                <c:formatCode>0.00%</c:formatCode>
                <c:ptCount val="51"/>
                <c:pt idx="0">
                  <c:v>0.93738237463264973</c:v>
                </c:pt>
                <c:pt idx="1">
                  <c:v>0.93867755143246667</c:v>
                </c:pt>
                <c:pt idx="2">
                  <c:v>0.93994654816560197</c:v>
                </c:pt>
                <c:pt idx="3">
                  <c:v>0.94126005572903815</c:v>
                </c:pt>
                <c:pt idx="4">
                  <c:v>0.9425907696469743</c:v>
                </c:pt>
                <c:pt idx="5">
                  <c:v>0.94378474059490103</c:v>
                </c:pt>
                <c:pt idx="6">
                  <c:v>0.94504832110633508</c:v>
                </c:pt>
                <c:pt idx="7">
                  <c:v>0.94629474382392631</c:v>
                </c:pt>
                <c:pt idx="8">
                  <c:v>0.94742837555821091</c:v>
                </c:pt>
                <c:pt idx="9">
                  <c:v>0.94853332201790386</c:v>
                </c:pt>
                <c:pt idx="10">
                  <c:v>0.94966696368307768</c:v>
                </c:pt>
                <c:pt idx="11">
                  <c:v>0.95073080214893668</c:v>
                </c:pt>
                <c:pt idx="12">
                  <c:v>0.95181927304099934</c:v>
                </c:pt>
                <c:pt idx="13">
                  <c:v>0.95286502067278145</c:v>
                </c:pt>
                <c:pt idx="14">
                  <c:v>0.95388682960388582</c:v>
                </c:pt>
                <c:pt idx="15">
                  <c:v>0.95498452223730468</c:v>
                </c:pt>
                <c:pt idx="16">
                  <c:v>0.95594330476606049</c:v>
                </c:pt>
                <c:pt idx="17">
                  <c:v>0.95692337367383462</c:v>
                </c:pt>
                <c:pt idx="18">
                  <c:v>0.95789376637125434</c:v>
                </c:pt>
                <c:pt idx="19">
                  <c:v>0.95890807834916214</c:v>
                </c:pt>
                <c:pt idx="20">
                  <c:v>0.959913294312979</c:v>
                </c:pt>
                <c:pt idx="21">
                  <c:v>0.96083572121231386</c:v>
                </c:pt>
                <c:pt idx="22">
                  <c:v>0.96173903249422765</c:v>
                </c:pt>
                <c:pt idx="23">
                  <c:v>0.96263572442062117</c:v>
                </c:pt>
                <c:pt idx="24">
                  <c:v>0.9635721176314439</c:v>
                </c:pt>
                <c:pt idx="25">
                  <c:v>0.96445982883061432</c:v>
                </c:pt>
                <c:pt idx="26">
                  <c:v>0.96529302788411908</c:v>
                </c:pt>
                <c:pt idx="27">
                  <c:v>0.96620565387982615</c:v>
                </c:pt>
                <c:pt idx="28">
                  <c:v>0.96716819268722864</c:v>
                </c:pt>
                <c:pt idx="29">
                  <c:v>0.96812675453762254</c:v>
                </c:pt>
                <c:pt idx="30">
                  <c:v>0.96904248571191653</c:v>
                </c:pt>
                <c:pt idx="31">
                  <c:v>0.96989173454591804</c:v>
                </c:pt>
                <c:pt idx="32">
                  <c:v>0.97071808462252196</c:v>
                </c:pt>
                <c:pt idx="33">
                  <c:v>0.97251743360748899</c:v>
                </c:pt>
                <c:pt idx="34">
                  <c:v>0.97336566478283826</c:v>
                </c:pt>
                <c:pt idx="35">
                  <c:v>0.97415319354671603</c:v>
                </c:pt>
                <c:pt idx="36">
                  <c:v>0.97507578733071143</c:v>
                </c:pt>
                <c:pt idx="37">
                  <c:v>0.9758793984823495</c:v>
                </c:pt>
                <c:pt idx="38">
                  <c:v>0.97664522158582523</c:v>
                </c:pt>
                <c:pt idx="39">
                  <c:v>0.97775160579609266</c:v>
                </c:pt>
                <c:pt idx="40">
                  <c:v>0.97937507726778561</c:v>
                </c:pt>
                <c:pt idx="41">
                  <c:v>0.98025819825070404</c:v>
                </c:pt>
                <c:pt idx="42">
                  <c:v>0.98072236516662559</c:v>
                </c:pt>
                <c:pt idx="43">
                  <c:v>0.98142309899390168</c:v>
                </c:pt>
                <c:pt idx="44">
                  <c:v>0.98195075936707366</c:v>
                </c:pt>
                <c:pt idx="45">
                  <c:v>0.98256145212027435</c:v>
                </c:pt>
                <c:pt idx="46">
                  <c:v>0.98369232005875762</c:v>
                </c:pt>
                <c:pt idx="47">
                  <c:v>0.98582640271758226</c:v>
                </c:pt>
                <c:pt idx="48">
                  <c:v>0.98657786705212469</c:v>
                </c:pt>
                <c:pt idx="49">
                  <c:v>0.98742391847501088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0444608"/>
        <c:axId val="-1180450048"/>
      </c:lineChart>
      <c:catAx>
        <c:axId val="-11804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 algn="ctr"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>
                    <a:effectLst/>
                    <a:latin typeface="Consolas" panose="020B0609020204030204" pitchFamily="49" charset="0"/>
                  </a:rPr>
                  <a:t>Confidence threshold</a:t>
                </a:r>
              </a:p>
            </c:rich>
          </c:tx>
          <c:layout>
            <c:manualLayout>
              <c:xMode val="edge"/>
              <c:yMode val="edge"/>
              <c:x val="0.37888006125592444"/>
              <c:y val="0.90844997863639143"/>
            </c:manualLayout>
          </c:layout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 algn="ctr"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-1180450048"/>
        <c:crosses val="autoZero"/>
        <c:auto val="0"/>
        <c:lblAlgn val="ctr"/>
        <c:lblOffset val="100"/>
        <c:tickLblSkip val="5"/>
        <c:tickMarkSkip val="2"/>
        <c:noMultiLvlLbl val="0"/>
      </c:catAx>
      <c:valAx>
        <c:axId val="-118045004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in"/>
        <c:tickLblPos val="nextTo"/>
        <c:spPr>
          <a:noFill/>
          <a:ln>
            <a:solidFill>
              <a:schemeClr val="dk1">
                <a:tint val="885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-1180444608"/>
        <c:crosses val="autoZero"/>
        <c:crossBetween val="midCat"/>
        <c:majorUnit val="5.000000000000001E-2"/>
        <c:minorUnit val="2.5000000000000005E-2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2891077825295967"/>
          <c:y val="2.4806201550387597E-2"/>
          <c:w val="0.40350648618328699"/>
          <c:h val="6.893340657999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52985187581426E-2"/>
          <c:y val="0.12605749862662516"/>
          <c:w val="0.86936329986038896"/>
          <c:h val="0.68783128853079412"/>
        </c:manualLayout>
      </c:layout>
      <c:lineChart>
        <c:grouping val="standard"/>
        <c:varyColors val="0"/>
        <c:ser>
          <c:idx val="0"/>
          <c:order val="0"/>
          <c:tx>
            <c:strRef>
              <c:f>Lemma!$P$2</c:f>
              <c:strCache>
                <c:ptCount val="1"/>
                <c:pt idx="0">
                  <c:v>Recall</c:v>
                </c:pt>
              </c:strCache>
            </c:strRef>
          </c:tx>
          <c:spPr>
            <a:ln w="38100" cap="sq" cmpd="sng">
              <a:solidFill>
                <a:schemeClr val="tx1">
                  <a:lumMod val="85000"/>
                  <a:lumOff val="15000"/>
                </a:schemeClr>
              </a:solidFill>
              <a:prstDash val="solid"/>
              <a:round/>
              <a:headEnd type="none"/>
            </a:ln>
            <a:effectLst/>
          </c:spPr>
          <c:marker>
            <c:symbol val="none"/>
          </c:marker>
          <c:cat>
            <c:numRef>
              <c:f>Lemma!$M$3:$M$53</c:f>
              <c:numCache>
                <c:formatCode>0%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</c:numCache>
            </c:numRef>
          </c:cat>
          <c:val>
            <c:numRef>
              <c:f>Lemma!$P$3:$P$53</c:f>
              <c:numCache>
                <c:formatCode>0.00%</c:formatCode>
                <c:ptCount val="51"/>
                <c:pt idx="0">
                  <c:v>0.88323784928721982</c:v>
                </c:pt>
                <c:pt idx="1">
                  <c:v>0.88024171054777545</c:v>
                </c:pt>
                <c:pt idx="2">
                  <c:v>0.87722645768559138</c:v>
                </c:pt>
                <c:pt idx="3">
                  <c:v>0.87414638301585534</c:v>
                </c:pt>
                <c:pt idx="4">
                  <c:v>0.87104449331473166</c:v>
                </c:pt>
                <c:pt idx="5">
                  <c:v>0.86780174083950479</c:v>
                </c:pt>
                <c:pt idx="6">
                  <c:v>0.86455524864461131</c:v>
                </c:pt>
                <c:pt idx="7">
                  <c:v>0.86124892093505456</c:v>
                </c:pt>
                <c:pt idx="8">
                  <c:v>0.85792493343818399</c:v>
                </c:pt>
                <c:pt idx="9">
                  <c:v>0.85450766071185569</c:v>
                </c:pt>
                <c:pt idx="10">
                  <c:v>0.85092958003986952</c:v>
                </c:pt>
                <c:pt idx="11">
                  <c:v>0.8474102960715284</c:v>
                </c:pt>
                <c:pt idx="12">
                  <c:v>0.84379232505643342</c:v>
                </c:pt>
                <c:pt idx="13">
                  <c:v>0.8399476854771103</c:v>
                </c:pt>
                <c:pt idx="14">
                  <c:v>0.83606897289638171</c:v>
                </c:pt>
                <c:pt idx="15">
                  <c:v>0.83220147947465251</c:v>
                </c:pt>
                <c:pt idx="16">
                  <c:v>0.82798764645936851</c:v>
                </c:pt>
                <c:pt idx="17">
                  <c:v>0.82359576123552025</c:v>
                </c:pt>
                <c:pt idx="18">
                  <c:v>0.81923732572646657</c:v>
                </c:pt>
                <c:pt idx="19">
                  <c:v>0.81458033593070711</c:v>
                </c:pt>
                <c:pt idx="20">
                  <c:v>0.80994516116633541</c:v>
                </c:pt>
                <c:pt idx="21">
                  <c:v>0.80514356887680638</c:v>
                </c:pt>
                <c:pt idx="22">
                  <c:v>0.80015789927480607</c:v>
                </c:pt>
                <c:pt idx="23">
                  <c:v>0.79485601559878627</c:v>
                </c:pt>
                <c:pt idx="24">
                  <c:v>0.78939436278812725</c:v>
                </c:pt>
                <c:pt idx="25">
                  <c:v>0.78337632279598068</c:v>
                </c:pt>
                <c:pt idx="26">
                  <c:v>0.77737137182266669</c:v>
                </c:pt>
                <c:pt idx="27">
                  <c:v>0.77140111713736925</c:v>
                </c:pt>
                <c:pt idx="28">
                  <c:v>0.7648472584219006</c:v>
                </c:pt>
                <c:pt idx="29">
                  <c:v>0.75823086328312073</c:v>
                </c:pt>
                <c:pt idx="30">
                  <c:v>0.75121140946917797</c:v>
                </c:pt>
                <c:pt idx="31">
                  <c:v>0.7439355770958791</c:v>
                </c:pt>
                <c:pt idx="32">
                  <c:v>0.73594670483950886</c:v>
                </c:pt>
                <c:pt idx="33">
                  <c:v>0.72765636962558133</c:v>
                </c:pt>
                <c:pt idx="34">
                  <c:v>0.71877100346027956</c:v>
                </c:pt>
                <c:pt idx="35">
                  <c:v>0.70890541521795813</c:v>
                </c:pt>
                <c:pt idx="36">
                  <c:v>0.69850276167909253</c:v>
                </c:pt>
                <c:pt idx="37">
                  <c:v>0.6875117255793709</c:v>
                </c:pt>
                <c:pt idx="38">
                  <c:v>0.6754901889493361</c:v>
                </c:pt>
                <c:pt idx="39">
                  <c:v>0.66226986440399771</c:v>
                </c:pt>
                <c:pt idx="40">
                  <c:v>0.64808303008708357</c:v>
                </c:pt>
                <c:pt idx="41">
                  <c:v>0.63192120826187181</c:v>
                </c:pt>
                <c:pt idx="42">
                  <c:v>0.61442056679606794</c:v>
                </c:pt>
                <c:pt idx="43">
                  <c:v>0.59540367676771877</c:v>
                </c:pt>
                <c:pt idx="44">
                  <c:v>0.57392937539409894</c:v>
                </c:pt>
                <c:pt idx="45">
                  <c:v>0.5491761709218097</c:v>
                </c:pt>
                <c:pt idx="46">
                  <c:v>0.52009465646000219</c:v>
                </c:pt>
                <c:pt idx="47">
                  <c:v>0.4825960718400148</c:v>
                </c:pt>
                <c:pt idx="48">
                  <c:v>0.43024934580876112</c:v>
                </c:pt>
                <c:pt idx="49">
                  <c:v>0.34088521242127112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Lemma!$Q$2</c:f>
              <c:strCache>
                <c:ptCount val="1"/>
                <c:pt idx="0">
                  <c:v>Precision</c:v>
                </c:pt>
              </c:strCache>
            </c:strRef>
          </c:tx>
          <c:spPr>
            <a:ln w="38100" cap="sq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Lemma!$M$3:$M$53</c:f>
              <c:numCache>
                <c:formatCode>0%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</c:numCache>
            </c:numRef>
          </c:cat>
          <c:val>
            <c:numRef>
              <c:f>Lemma!$Q$3:$Q$53</c:f>
              <c:numCache>
                <c:formatCode>0.00%</c:formatCode>
                <c:ptCount val="51"/>
                <c:pt idx="0">
                  <c:v>0.94321072676904316</c:v>
                </c:pt>
                <c:pt idx="1">
                  <c:v>0.9442752196943881</c:v>
                </c:pt>
                <c:pt idx="2">
                  <c:v>0.94530638160873015</c:v>
                </c:pt>
                <c:pt idx="3">
                  <c:v>0.9463840390588607</c:v>
                </c:pt>
                <c:pt idx="4">
                  <c:v>0.94744593409086697</c:v>
                </c:pt>
                <c:pt idx="5">
                  <c:v>0.94847910411632175</c:v>
                </c:pt>
                <c:pt idx="6">
                  <c:v>0.94952469834431641</c:v>
                </c:pt>
                <c:pt idx="7">
                  <c:v>0.95050967670336306</c:v>
                </c:pt>
                <c:pt idx="8">
                  <c:v>0.95148955388270207</c:v>
                </c:pt>
                <c:pt idx="9">
                  <c:v>0.95244989573310457</c:v>
                </c:pt>
                <c:pt idx="10">
                  <c:v>0.95347344587313332</c:v>
                </c:pt>
                <c:pt idx="11">
                  <c:v>0.9544650936726965</c:v>
                </c:pt>
                <c:pt idx="12">
                  <c:v>0.95535896380969587</c:v>
                </c:pt>
                <c:pt idx="13">
                  <c:v>0.95624664572439699</c:v>
                </c:pt>
                <c:pt idx="14">
                  <c:v>0.95716730863732391</c:v>
                </c:pt>
                <c:pt idx="15">
                  <c:v>0.95808216517516509</c:v>
                </c:pt>
                <c:pt idx="16">
                  <c:v>0.95901120392030126</c:v>
                </c:pt>
                <c:pt idx="17">
                  <c:v>0.95990956217515711</c:v>
                </c:pt>
                <c:pt idx="18">
                  <c:v>0.96080441363662061</c:v>
                </c:pt>
                <c:pt idx="19">
                  <c:v>0.96164797568074756</c:v>
                </c:pt>
                <c:pt idx="20">
                  <c:v>0.96259474279934976</c:v>
                </c:pt>
                <c:pt idx="21">
                  <c:v>0.96352932050189977</c:v>
                </c:pt>
                <c:pt idx="22">
                  <c:v>0.96440169806912623</c:v>
                </c:pt>
                <c:pt idx="23">
                  <c:v>0.96523798314604048</c:v>
                </c:pt>
                <c:pt idx="24">
                  <c:v>0.96609091225769284</c:v>
                </c:pt>
                <c:pt idx="25">
                  <c:v>0.9669313505803574</c:v>
                </c:pt>
                <c:pt idx="26">
                  <c:v>0.96779107979095569</c:v>
                </c:pt>
                <c:pt idx="27">
                  <c:v>0.96861228940681721</c:v>
                </c:pt>
                <c:pt idx="28">
                  <c:v>0.96956122217589824</c:v>
                </c:pt>
                <c:pt idx="29">
                  <c:v>0.97041539853232339</c:v>
                </c:pt>
                <c:pt idx="30">
                  <c:v>0.9713993182497157</c:v>
                </c:pt>
                <c:pt idx="31">
                  <c:v>0.97238087427479603</c:v>
                </c:pt>
                <c:pt idx="32">
                  <c:v>0.97326061422006693</c:v>
                </c:pt>
                <c:pt idx="33">
                  <c:v>0.97500567211421618</c:v>
                </c:pt>
                <c:pt idx="34">
                  <c:v>0.97573099761565918</c:v>
                </c:pt>
                <c:pt idx="35">
                  <c:v>0.97645976743081275</c:v>
                </c:pt>
                <c:pt idx="36">
                  <c:v>0.97716841094418849</c:v>
                </c:pt>
                <c:pt idx="37">
                  <c:v>0.9778076680322153</c:v>
                </c:pt>
                <c:pt idx="38">
                  <c:v>0.97870445904738401</c:v>
                </c:pt>
                <c:pt idx="39">
                  <c:v>0.97931256530396127</c:v>
                </c:pt>
                <c:pt idx="40">
                  <c:v>0.97994433887253385</c:v>
                </c:pt>
                <c:pt idx="41">
                  <c:v>0.98054519365022874</c:v>
                </c:pt>
                <c:pt idx="42">
                  <c:v>0.98108639442557533</c:v>
                </c:pt>
                <c:pt idx="43">
                  <c:v>0.98157580615053164</c:v>
                </c:pt>
                <c:pt idx="44">
                  <c:v>0.98206536925473586</c:v>
                </c:pt>
                <c:pt idx="45">
                  <c:v>0.98283409414309719</c:v>
                </c:pt>
                <c:pt idx="46">
                  <c:v>0.98403223663469785</c:v>
                </c:pt>
                <c:pt idx="47">
                  <c:v>0.98514664412636765</c:v>
                </c:pt>
                <c:pt idx="48">
                  <c:v>0.98727854009281268</c:v>
                </c:pt>
                <c:pt idx="49">
                  <c:v>0.98840359350047013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0446784"/>
        <c:axId val="-1180439712"/>
      </c:lineChart>
      <c:catAx>
        <c:axId val="-11804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 algn="ctr"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>
                    <a:effectLst/>
                    <a:latin typeface="Consolas" panose="020B0609020204030204" pitchFamily="49" charset="0"/>
                  </a:rPr>
                  <a:t>Confidence threshold</a:t>
                </a:r>
              </a:p>
            </c:rich>
          </c:tx>
          <c:layout>
            <c:manualLayout>
              <c:xMode val="edge"/>
              <c:yMode val="edge"/>
              <c:x val="0.37888006125592444"/>
              <c:y val="0.90844997863639143"/>
            </c:manualLayout>
          </c:layout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 algn="ctr"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-1180439712"/>
        <c:crosses val="autoZero"/>
        <c:auto val="0"/>
        <c:lblAlgn val="ctr"/>
        <c:lblOffset val="100"/>
        <c:tickLblSkip val="5"/>
        <c:tickMarkSkip val="2"/>
        <c:noMultiLvlLbl val="0"/>
      </c:catAx>
      <c:valAx>
        <c:axId val="-118043971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in"/>
        <c:tickLblPos val="nextTo"/>
        <c:spPr>
          <a:noFill/>
          <a:ln>
            <a:solidFill>
              <a:schemeClr val="dk1">
                <a:tint val="885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-1180446784"/>
        <c:crosses val="autoZero"/>
        <c:crossBetween val="midCat"/>
        <c:majorUnit val="5.000000000000001E-2"/>
        <c:minorUnit val="2.5000000000000005E-2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2891077825295967"/>
          <c:y val="2.4806201550387597E-2"/>
          <c:w val="0.40350648618328699"/>
          <c:h val="6.893340657999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528636</xdr:colOff>
      <xdr:row>27</xdr:row>
      <xdr:rowOff>180975</xdr:rowOff>
    </xdr:from>
    <xdr:to>
      <xdr:col>10</xdr:col>
      <xdr:colOff>333376</xdr:colOff>
      <xdr:row>49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528636</xdr:colOff>
      <xdr:row>27</xdr:row>
      <xdr:rowOff>180975</xdr:rowOff>
    </xdr:from>
    <xdr:to>
      <xdr:col>10</xdr:col>
      <xdr:colOff>333376</xdr:colOff>
      <xdr:row>49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zoomScaleNormal="100" workbookViewId="0">
      <selection activeCell="P54" sqref="P54"/>
    </sheetView>
  </sheetViews>
  <sheetFormatPr defaultRowHeight="15" x14ac:dyDescent="0.25"/>
  <cols>
    <col min="2" max="2" width="14.28515625" bestFit="1" customWidth="1"/>
    <col min="4" max="4" width="13.28515625" bestFit="1" customWidth="1"/>
    <col min="5" max="5" width="9.5703125" bestFit="1" customWidth="1"/>
    <col min="8" max="8" width="10.5703125" bestFit="1" customWidth="1"/>
    <col min="10" max="10" width="10.5703125" bestFit="1" customWidth="1"/>
    <col min="13" max="13" width="11.140625" style="6" bestFit="1" customWidth="1"/>
    <col min="14" max="14" width="20.140625" customWidth="1"/>
    <col min="15" max="15" width="17" customWidth="1"/>
    <col min="16" max="16" width="13.5703125" customWidth="1"/>
    <col min="17" max="17" width="13.28515625" customWidth="1"/>
    <col min="18" max="18" width="17.42578125" customWidth="1"/>
    <col min="19" max="19" width="10.5703125" bestFit="1" customWidth="1"/>
  </cols>
  <sheetData>
    <row r="1" spans="1:19" x14ac:dyDescent="0.25">
      <c r="A1" s="19" t="s">
        <v>3</v>
      </c>
      <c r="B1" s="19"/>
      <c r="C1" s="19"/>
      <c r="D1" s="19"/>
      <c r="E1" s="19"/>
      <c r="F1" s="2"/>
      <c r="G1" s="19" t="s">
        <v>5</v>
      </c>
      <c r="H1" s="19"/>
      <c r="I1" s="19"/>
      <c r="J1" s="19"/>
      <c r="K1" s="19"/>
      <c r="M1" s="18" t="s">
        <v>8</v>
      </c>
      <c r="N1" s="18"/>
      <c r="O1" s="18"/>
      <c r="P1" s="18"/>
      <c r="Q1" s="18"/>
    </row>
    <row r="2" spans="1:19" x14ac:dyDescent="0.25">
      <c r="A2" s="1"/>
      <c r="B2" s="19" t="s">
        <v>14</v>
      </c>
      <c r="C2" s="19"/>
      <c r="D2" s="19" t="s">
        <v>15</v>
      </c>
      <c r="E2" s="19"/>
      <c r="G2" s="1"/>
      <c r="H2" s="19" t="s">
        <v>14</v>
      </c>
      <c r="I2" s="19"/>
      <c r="J2" s="19" t="s">
        <v>15</v>
      </c>
      <c r="K2" s="19"/>
      <c r="M2" s="7" t="s">
        <v>11</v>
      </c>
      <c r="N2" s="1" t="s">
        <v>9</v>
      </c>
      <c r="O2" s="1" t="s">
        <v>10</v>
      </c>
      <c r="P2" s="7" t="s">
        <v>6</v>
      </c>
      <c r="Q2" s="7" t="s">
        <v>7</v>
      </c>
      <c r="R2" s="14" t="s">
        <v>16</v>
      </c>
    </row>
    <row r="3" spans="1:19" x14ac:dyDescent="0.25">
      <c r="A3" s="9" t="s">
        <v>0</v>
      </c>
      <c r="B3" s="9" t="s">
        <v>1</v>
      </c>
      <c r="C3" s="9" t="s">
        <v>4</v>
      </c>
      <c r="D3" s="9" t="s">
        <v>1</v>
      </c>
      <c r="E3" s="9" t="s">
        <v>4</v>
      </c>
      <c r="G3" s="1" t="s">
        <v>0</v>
      </c>
      <c r="H3" s="1" t="s">
        <v>1</v>
      </c>
      <c r="I3" s="1" t="s">
        <v>4</v>
      </c>
      <c r="J3" s="1" t="s">
        <v>1</v>
      </c>
      <c r="K3" s="1" t="s">
        <v>4</v>
      </c>
      <c r="M3" s="6">
        <v>0.5</v>
      </c>
      <c r="N3" s="4">
        <v>4254069</v>
      </c>
      <c r="O3" s="4">
        <v>284174</v>
      </c>
      <c r="P3" s="3">
        <f t="shared" ref="P3:P34" si="0">N3/J$4</f>
        <v>0.88392914469086981</v>
      </c>
      <c r="Q3" s="3">
        <f>N3/(N3+O3)</f>
        <v>0.93738237463264973</v>
      </c>
      <c r="R3" s="3">
        <f>N3/J$26</f>
        <v>0.63020070100172731</v>
      </c>
      <c r="S3" s="5"/>
    </row>
    <row r="4" spans="1:19" x14ac:dyDescent="0.25">
      <c r="A4" s="10">
        <v>1</v>
      </c>
      <c r="B4" s="11">
        <v>3310898</v>
      </c>
      <c r="C4" s="12">
        <f>B4/B$26</f>
        <v>0.51190347531477776</v>
      </c>
      <c r="D4" s="11">
        <v>3395454</v>
      </c>
      <c r="E4" s="12">
        <f>D4/D$26</f>
        <v>0.50300488567983237</v>
      </c>
      <c r="G4" s="10">
        <v>1</v>
      </c>
      <c r="H4" s="4">
        <v>4689885</v>
      </c>
      <c r="I4" s="3">
        <f>H4/H$26</f>
        <v>0.72511096093164051</v>
      </c>
      <c r="J4" s="4">
        <v>4812681</v>
      </c>
      <c r="K4" s="3">
        <f>J4/J$26</f>
        <v>0.712953866027489</v>
      </c>
      <c r="M4" s="6">
        <f>M3+0.01</f>
        <v>0.51</v>
      </c>
      <c r="N4" s="4">
        <v>4239907</v>
      </c>
      <c r="O4" s="4">
        <v>276987</v>
      </c>
      <c r="P4" s="3">
        <f t="shared" si="0"/>
        <v>0.88098650211805019</v>
      </c>
      <c r="Q4" s="3">
        <f t="shared" ref="Q4:Q12" si="1">N4/(N4+O4)</f>
        <v>0.93867755143246667</v>
      </c>
      <c r="R4" s="3">
        <f t="shared" ref="R4:R52" si="2">N4/J$26</f>
        <v>0.62810273260309846</v>
      </c>
      <c r="S4" s="5"/>
    </row>
    <row r="5" spans="1:19" x14ac:dyDescent="0.25">
      <c r="A5" s="10">
        <v>2</v>
      </c>
      <c r="B5" s="11">
        <v>477165</v>
      </c>
      <c r="C5" s="12">
        <f t="shared" ref="C5:C25" si="3">B5/B$26</f>
        <v>7.3775278428564073E-2</v>
      </c>
      <c r="D5" s="11">
        <v>499868</v>
      </c>
      <c r="E5" s="12">
        <f t="shared" ref="C5:E26" si="4">D5/D$26</f>
        <v>7.4050788552872893E-2</v>
      </c>
      <c r="G5" s="10">
        <v>2</v>
      </c>
      <c r="H5" s="4">
        <v>90631</v>
      </c>
      <c r="I5" s="3">
        <f t="shared" ref="I5:I26" si="5">H5/H$26</f>
        <v>1.4012610437184601E-2</v>
      </c>
      <c r="J5" s="4">
        <v>112411</v>
      </c>
      <c r="K5" s="3">
        <f t="shared" ref="K5:K26" si="6">J5/J$26</f>
        <v>1.6652642681701958E-2</v>
      </c>
      <c r="M5" s="6">
        <f t="shared" ref="M5:M53" si="7">M4+0.01</f>
        <v>0.52</v>
      </c>
      <c r="N5" s="4">
        <v>4225306</v>
      </c>
      <c r="O5" s="4">
        <v>269956</v>
      </c>
      <c r="P5" s="3">
        <f t="shared" si="0"/>
        <v>0.87795264219672986</v>
      </c>
      <c r="Q5" s="3">
        <f t="shared" si="1"/>
        <v>0.93994654816560197</v>
      </c>
      <c r="R5" s="3">
        <f t="shared" si="2"/>
        <v>0.62593973044320728</v>
      </c>
      <c r="S5" s="5"/>
    </row>
    <row r="6" spans="1:19" x14ac:dyDescent="0.25">
      <c r="A6" s="10">
        <v>3</v>
      </c>
      <c r="B6" s="11">
        <v>226139</v>
      </c>
      <c r="C6" s="12">
        <f t="shared" si="3"/>
        <v>3.4963728874827474E-2</v>
      </c>
      <c r="D6" s="11">
        <v>237930</v>
      </c>
      <c r="E6" s="12">
        <f t="shared" si="4"/>
        <v>3.5247113478728477E-2</v>
      </c>
      <c r="F6" s="11"/>
      <c r="G6" s="10">
        <v>3</v>
      </c>
      <c r="H6" s="4">
        <v>24786</v>
      </c>
      <c r="I6" s="3">
        <f t="shared" si="5"/>
        <v>3.8322049000458734E-3</v>
      </c>
      <c r="J6" s="4">
        <v>32603</v>
      </c>
      <c r="K6" s="3">
        <f t="shared" si="6"/>
        <v>4.8298307937081689E-3</v>
      </c>
      <c r="M6" s="6">
        <f t="shared" si="7"/>
        <v>0.53</v>
      </c>
      <c r="N6" s="4">
        <v>4210324</v>
      </c>
      <c r="O6" s="4">
        <v>262748</v>
      </c>
      <c r="P6" s="3">
        <f t="shared" si="0"/>
        <v>0.87483961642169927</v>
      </c>
      <c r="Q6" s="3">
        <f t="shared" si="1"/>
        <v>0.94126005572903815</v>
      </c>
      <c r="R6" s="3">
        <f t="shared" si="2"/>
        <v>0.62372028668185597</v>
      </c>
      <c r="S6" s="5"/>
    </row>
    <row r="7" spans="1:19" x14ac:dyDescent="0.25">
      <c r="A7" s="10">
        <v>4</v>
      </c>
      <c r="B7" s="11">
        <v>144859</v>
      </c>
      <c r="C7" s="12">
        <f t="shared" si="3"/>
        <v>2.2396892181705205E-2</v>
      </c>
      <c r="D7" s="11">
        <v>152567</v>
      </c>
      <c r="E7" s="12">
        <f t="shared" si="4"/>
        <v>2.2601380078633077E-2</v>
      </c>
      <c r="F7" s="11"/>
      <c r="G7" s="10">
        <v>4</v>
      </c>
      <c r="H7" s="4">
        <v>12033</v>
      </c>
      <c r="I7" s="3">
        <f t="shared" si="5"/>
        <v>1.8604422481341078E-3</v>
      </c>
      <c r="J7" s="4">
        <v>16309</v>
      </c>
      <c r="K7" s="3">
        <f t="shared" si="6"/>
        <v>2.4160264520009362E-3</v>
      </c>
      <c r="M7" s="6">
        <f t="shared" si="7"/>
        <v>0.54</v>
      </c>
      <c r="N7" s="4">
        <v>4194971</v>
      </c>
      <c r="O7" s="4">
        <v>255498</v>
      </c>
      <c r="P7" s="3">
        <f t="shared" si="0"/>
        <v>0.87164950263688779</v>
      </c>
      <c r="Q7" s="3">
        <f t="shared" si="1"/>
        <v>0.9425907696469743</v>
      </c>
      <c r="R7" s="3">
        <f t="shared" si="2"/>
        <v>0.62144588272590717</v>
      </c>
      <c r="S7" s="5"/>
    </row>
    <row r="8" spans="1:19" x14ac:dyDescent="0.25">
      <c r="A8" s="10">
        <v>5</v>
      </c>
      <c r="B8" s="11">
        <v>105706</v>
      </c>
      <c r="C8" s="12">
        <f t="shared" si="3"/>
        <v>1.6343381391279315E-2</v>
      </c>
      <c r="D8" s="11">
        <v>111802</v>
      </c>
      <c r="E8" s="12">
        <f t="shared" si="4"/>
        <v>1.6562425003777588E-2</v>
      </c>
      <c r="F8" s="11"/>
      <c r="G8" s="10">
        <v>5</v>
      </c>
      <c r="H8" s="4">
        <v>7198</v>
      </c>
      <c r="I8" s="3">
        <f t="shared" si="5"/>
        <v>1.1128948144327523E-3</v>
      </c>
      <c r="J8" s="4">
        <v>9774</v>
      </c>
      <c r="K8" s="3">
        <f t="shared" si="6"/>
        <v>1.4479270673773469E-3</v>
      </c>
      <c r="M8" s="6">
        <f t="shared" si="7"/>
        <v>0.55000000000000004</v>
      </c>
      <c r="N8" s="4">
        <v>4179076</v>
      </c>
      <c r="O8" s="4">
        <v>248921</v>
      </c>
      <c r="P8" s="3">
        <f t="shared" si="0"/>
        <v>0.86834676971110281</v>
      </c>
      <c r="Q8" s="3">
        <f t="shared" si="1"/>
        <v>0.94378474059490103</v>
      </c>
      <c r="R8" s="3">
        <f t="shared" si="2"/>
        <v>0.61909118651801243</v>
      </c>
      <c r="S8" s="5"/>
    </row>
    <row r="9" spans="1:19" x14ac:dyDescent="0.25">
      <c r="A9" s="10">
        <v>6</v>
      </c>
      <c r="B9" s="11">
        <v>83212</v>
      </c>
      <c r="C9" s="12">
        <f t="shared" si="3"/>
        <v>1.2865546443258985E-2</v>
      </c>
      <c r="D9" s="11">
        <v>87839</v>
      </c>
      <c r="E9" s="12">
        <f t="shared" si="4"/>
        <v>1.3012529739242764E-2</v>
      </c>
      <c r="F9" s="11"/>
      <c r="G9" s="10">
        <v>6</v>
      </c>
      <c r="H9" s="4">
        <v>4728</v>
      </c>
      <c r="I9" s="3">
        <f t="shared" si="5"/>
        <v>7.3100398480662018E-4</v>
      </c>
      <c r="J9" s="4">
        <v>6577</v>
      </c>
      <c r="K9" s="3">
        <f t="shared" si="6"/>
        <v>9.743212934459598E-4</v>
      </c>
      <c r="M9" s="6">
        <f t="shared" si="7"/>
        <v>0.56000000000000005</v>
      </c>
      <c r="N9" s="4">
        <v>4162557</v>
      </c>
      <c r="O9" s="4">
        <v>242040</v>
      </c>
      <c r="P9" s="3">
        <f t="shared" si="0"/>
        <v>0.86491437932412307</v>
      </c>
      <c r="Q9" s="3">
        <f t="shared" si="1"/>
        <v>0.94504832110633508</v>
      </c>
      <c r="R9" s="3">
        <f t="shared" si="2"/>
        <v>0.61664405052189963</v>
      </c>
      <c r="S9" s="5"/>
    </row>
    <row r="10" spans="1:19" x14ac:dyDescent="0.25">
      <c r="A10" s="10">
        <v>7</v>
      </c>
      <c r="B10" s="11">
        <v>68488</v>
      </c>
      <c r="C10" s="12">
        <f t="shared" si="3"/>
        <v>1.0589044186005881E-2</v>
      </c>
      <c r="D10" s="11">
        <v>72062</v>
      </c>
      <c r="E10" s="12">
        <f t="shared" si="4"/>
        <v>1.0675314132325187E-2</v>
      </c>
      <c r="F10" s="11"/>
      <c r="G10" s="10">
        <v>7</v>
      </c>
      <c r="H10" s="4">
        <v>3345</v>
      </c>
      <c r="I10" s="3">
        <f t="shared" si="5"/>
        <v>5.1717604255036899E-4</v>
      </c>
      <c r="J10" s="4">
        <v>4608</v>
      </c>
      <c r="K10" s="3">
        <f t="shared" si="6"/>
        <v>6.8263228222578416E-4</v>
      </c>
      <c r="M10" s="6">
        <f t="shared" si="7"/>
        <v>0.57000000000000006</v>
      </c>
      <c r="N10" s="4">
        <v>4146004</v>
      </c>
      <c r="O10" s="4">
        <v>235299</v>
      </c>
      <c r="P10" s="3">
        <f t="shared" si="0"/>
        <v>0.86147492426778338</v>
      </c>
      <c r="Q10" s="3">
        <f t="shared" si="1"/>
        <v>0.94629474382392631</v>
      </c>
      <c r="R10" s="3">
        <f t="shared" si="2"/>
        <v>0.61419187774245443</v>
      </c>
      <c r="S10" s="5"/>
    </row>
    <row r="11" spans="1:19" x14ac:dyDescent="0.25">
      <c r="A11" s="10">
        <v>8</v>
      </c>
      <c r="B11" s="11">
        <v>57827</v>
      </c>
      <c r="C11" s="12">
        <f t="shared" si="3"/>
        <v>8.9407291517369768E-3</v>
      </c>
      <c r="D11" s="11">
        <v>60867</v>
      </c>
      <c r="E11" s="12">
        <f t="shared" si="4"/>
        <v>9.0168791497909732E-3</v>
      </c>
      <c r="F11" s="11"/>
      <c r="G11" s="10">
        <v>8</v>
      </c>
      <c r="H11" s="4">
        <v>2505</v>
      </c>
      <c r="I11" s="3">
        <f t="shared" si="5"/>
        <v>3.8730223814310144E-4</v>
      </c>
      <c r="J11" s="4">
        <v>3475</v>
      </c>
      <c r="K11" s="3">
        <f t="shared" si="6"/>
        <v>5.1478888470802957E-4</v>
      </c>
      <c r="M11" s="6">
        <f t="shared" si="7"/>
        <v>0.58000000000000007</v>
      </c>
      <c r="N11" s="4">
        <v>4129431</v>
      </c>
      <c r="O11" s="4">
        <v>229137</v>
      </c>
      <c r="P11" s="3">
        <f t="shared" si="0"/>
        <v>0.85803131352358486</v>
      </c>
      <c r="Q11" s="3">
        <f t="shared" si="1"/>
        <v>0.94742837555821091</v>
      </c>
      <c r="R11" s="3">
        <f t="shared" si="2"/>
        <v>0.61173674214928431</v>
      </c>
      <c r="S11" s="5"/>
    </row>
    <row r="12" spans="1:19" x14ac:dyDescent="0.25">
      <c r="A12" s="10">
        <v>9</v>
      </c>
      <c r="B12" s="11">
        <v>49544</v>
      </c>
      <c r="C12" s="12">
        <f t="shared" si="3"/>
        <v>7.6600806732781707E-3</v>
      </c>
      <c r="D12" s="11">
        <v>53050</v>
      </c>
      <c r="E12" s="12">
        <f t="shared" si="4"/>
        <v>7.8588634053988384E-3</v>
      </c>
      <c r="F12" s="11"/>
      <c r="G12" s="10">
        <v>9</v>
      </c>
      <c r="H12" s="4">
        <v>1955</v>
      </c>
      <c r="I12" s="3">
        <f t="shared" si="5"/>
        <v>3.0226581859072387E-4</v>
      </c>
      <c r="J12" s="4">
        <v>2639</v>
      </c>
      <c r="K12" s="3">
        <f t="shared" si="6"/>
        <v>3.9094327100560862E-4</v>
      </c>
      <c r="M12" s="6">
        <f t="shared" si="7"/>
        <v>0.59000000000000008</v>
      </c>
      <c r="N12" s="4">
        <v>4113089</v>
      </c>
      <c r="O12" s="4">
        <v>223173</v>
      </c>
      <c r="P12" s="3">
        <f t="shared" si="0"/>
        <v>0.85463570097415553</v>
      </c>
      <c r="Q12" s="3">
        <f t="shared" si="1"/>
        <v>0.94853332201790386</v>
      </c>
      <c r="R12" s="3">
        <f t="shared" si="2"/>
        <v>0.60931582705463727</v>
      </c>
      <c r="S12" s="5"/>
    </row>
    <row r="13" spans="1:19" x14ac:dyDescent="0.25">
      <c r="A13" s="10">
        <v>10</v>
      </c>
      <c r="B13" s="11">
        <v>44125</v>
      </c>
      <c r="C13" s="12">
        <f t="shared" si="3"/>
        <v>6.8222400231793823E-3</v>
      </c>
      <c r="D13" s="11">
        <v>46556</v>
      </c>
      <c r="E13" s="12">
        <f t="shared" si="4"/>
        <v>6.8968377889113731E-3</v>
      </c>
      <c r="F13" s="11"/>
      <c r="G13" s="10">
        <v>10</v>
      </c>
      <c r="H13" s="4">
        <v>1544</v>
      </c>
      <c r="I13" s="3">
        <f t="shared" si="5"/>
        <v>2.3872042143431083E-4</v>
      </c>
      <c r="J13" s="4">
        <v>1980</v>
      </c>
      <c r="K13" s="3">
        <f t="shared" si="6"/>
        <v>2.9331855876889166E-4</v>
      </c>
      <c r="M13" s="6">
        <f t="shared" si="7"/>
        <v>0.60000000000000009</v>
      </c>
      <c r="N13" s="4">
        <v>4095812</v>
      </c>
      <c r="O13" s="4">
        <v>217081</v>
      </c>
      <c r="P13" s="3">
        <f t="shared" si="0"/>
        <v>0.85104581001732715</v>
      </c>
      <c r="Q13" s="3">
        <f t="shared" ref="Q13:Q52" si="8">N13/(N13+O13)</f>
        <v>0.94966696368307768</v>
      </c>
      <c r="R13" s="3">
        <f t="shared" si="2"/>
        <v>0.60675640041834933</v>
      </c>
      <c r="S13" s="5"/>
    </row>
    <row r="14" spans="1:19" x14ac:dyDescent="0.25">
      <c r="A14" s="10">
        <v>11</v>
      </c>
      <c r="B14" s="11">
        <v>39279</v>
      </c>
      <c r="C14" s="12">
        <f t="shared" si="3"/>
        <v>6.0729918610869784E-3</v>
      </c>
      <c r="D14" s="11">
        <v>41700</v>
      </c>
      <c r="E14" s="12">
        <f t="shared" si="4"/>
        <v>6.1774666164963543E-3</v>
      </c>
      <c r="F14" s="11"/>
      <c r="G14" s="10">
        <v>11</v>
      </c>
      <c r="H14" s="4">
        <v>1190</v>
      </c>
      <c r="I14" s="3">
        <f t="shared" si="5"/>
        <v>1.8398788957696237E-4</v>
      </c>
      <c r="J14" s="4">
        <v>1516</v>
      </c>
      <c r="K14" s="3">
        <f t="shared" si="6"/>
        <v>2.245812803503231E-4</v>
      </c>
      <c r="M14" s="6">
        <f t="shared" si="7"/>
        <v>0.6100000000000001</v>
      </c>
      <c r="N14" s="4">
        <v>4077866</v>
      </c>
      <c r="O14" s="4">
        <v>211325</v>
      </c>
      <c r="P14" s="3">
        <f t="shared" si="0"/>
        <v>0.84731691130162168</v>
      </c>
      <c r="Q14" s="3">
        <f t="shared" si="8"/>
        <v>0.95073080214893668</v>
      </c>
      <c r="R14" s="3">
        <f t="shared" si="2"/>
        <v>0.60409786766296214</v>
      </c>
      <c r="S14" s="5"/>
    </row>
    <row r="15" spans="1:19" x14ac:dyDescent="0.25">
      <c r="A15" s="10">
        <v>12</v>
      </c>
      <c r="B15" s="11">
        <v>35638</v>
      </c>
      <c r="C15" s="12">
        <f t="shared" si="3"/>
        <v>5.5100507636502392E-3</v>
      </c>
      <c r="D15" s="11">
        <v>37677</v>
      </c>
      <c r="E15" s="12">
        <f t="shared" si="4"/>
        <v>5.5814966357250152E-3</v>
      </c>
      <c r="F15" s="11"/>
      <c r="G15" s="10">
        <v>12</v>
      </c>
      <c r="H15" s="4">
        <v>971</v>
      </c>
      <c r="I15" s="3">
        <f t="shared" si="5"/>
        <v>1.5012793342792475E-4</v>
      </c>
      <c r="J15" s="4">
        <v>1270</v>
      </c>
      <c r="K15" s="3">
        <f t="shared" si="6"/>
        <v>1.8813867153358202E-4</v>
      </c>
      <c r="M15" s="6">
        <f t="shared" si="7"/>
        <v>0.62000000000000011</v>
      </c>
      <c r="N15" s="4">
        <v>4059928</v>
      </c>
      <c r="O15" s="4">
        <v>205512</v>
      </c>
      <c r="P15" s="3">
        <f t="shared" si="0"/>
        <v>0.84358967486105974</v>
      </c>
      <c r="Q15" s="3">
        <f t="shared" si="8"/>
        <v>0.95181927304099934</v>
      </c>
      <c r="R15" s="3">
        <f t="shared" si="2"/>
        <v>0.60144052003306503</v>
      </c>
      <c r="S15" s="5"/>
    </row>
    <row r="16" spans="1:19" x14ac:dyDescent="0.25">
      <c r="A16" s="10">
        <v>13</v>
      </c>
      <c r="B16" s="11">
        <v>32453</v>
      </c>
      <c r="C16" s="12">
        <f t="shared" si="3"/>
        <v>5.0176125886060166E-3</v>
      </c>
      <c r="D16" s="11">
        <v>34069</v>
      </c>
      <c r="E16" s="12">
        <f t="shared" si="4"/>
        <v>5.0470050397461459E-3</v>
      </c>
      <c r="F16" s="5"/>
      <c r="G16" s="10">
        <v>13</v>
      </c>
      <c r="H16" s="4">
        <v>746</v>
      </c>
      <c r="I16" s="3">
        <f t="shared" si="5"/>
        <v>1.1534030724740667E-4</v>
      </c>
      <c r="J16" s="4">
        <v>957</v>
      </c>
      <c r="K16" s="3">
        <f t="shared" si="6"/>
        <v>1.4177063673829763E-4</v>
      </c>
      <c r="M16" s="6">
        <f t="shared" si="7"/>
        <v>0.63000000000000012</v>
      </c>
      <c r="N16" s="4">
        <v>4040950</v>
      </c>
      <c r="O16" s="4">
        <v>199892</v>
      </c>
      <c r="P16" s="3">
        <f t="shared" si="0"/>
        <v>0.83964634265184002</v>
      </c>
      <c r="Q16" s="3">
        <f t="shared" si="8"/>
        <v>0.95286502067278145</v>
      </c>
      <c r="R16" s="3">
        <f t="shared" si="2"/>
        <v>0.59862910608947106</v>
      </c>
      <c r="S16" s="5"/>
    </row>
    <row r="17" spans="1:19" x14ac:dyDescent="0.25">
      <c r="A17" s="10">
        <v>14</v>
      </c>
      <c r="B17" s="11">
        <v>29829</v>
      </c>
      <c r="C17" s="12">
        <f t="shared" si="3"/>
        <v>4.6119115615052188E-3</v>
      </c>
      <c r="D17" s="11">
        <v>31497</v>
      </c>
      <c r="E17" s="12">
        <f t="shared" si="4"/>
        <v>4.665987194719081E-3</v>
      </c>
      <c r="G17" s="10">
        <v>14</v>
      </c>
      <c r="H17" s="4">
        <v>552</v>
      </c>
      <c r="I17" s="3">
        <f t="shared" si="5"/>
        <v>8.5345642896204389E-5</v>
      </c>
      <c r="J17" s="4">
        <v>781</v>
      </c>
      <c r="K17" s="3">
        <f t="shared" si="6"/>
        <v>1.1569787595884059E-4</v>
      </c>
      <c r="M17" s="6">
        <f t="shared" si="7"/>
        <v>0.64000000000000012</v>
      </c>
      <c r="N17" s="4">
        <v>4020943</v>
      </c>
      <c r="O17" s="4">
        <v>194382</v>
      </c>
      <c r="P17" s="3">
        <f t="shared" si="0"/>
        <v>0.83548920030228468</v>
      </c>
      <c r="Q17" s="3">
        <f t="shared" si="8"/>
        <v>0.95388682960388582</v>
      </c>
      <c r="R17" s="3">
        <f t="shared" si="2"/>
        <v>0.59566525537972903</v>
      </c>
      <c r="S17" s="5"/>
    </row>
    <row r="18" spans="1:19" x14ac:dyDescent="0.25">
      <c r="A18" s="10">
        <v>15</v>
      </c>
      <c r="B18" s="11">
        <v>27548</v>
      </c>
      <c r="C18" s="12">
        <f t="shared" si="3"/>
        <v>4.2592423378707217E-3</v>
      </c>
      <c r="D18" s="11">
        <v>28954</v>
      </c>
      <c r="E18" s="12">
        <f t="shared" si="4"/>
        <v>4.2892654295931757E-3</v>
      </c>
      <c r="G18" s="10">
        <v>15</v>
      </c>
      <c r="H18" s="4">
        <v>430</v>
      </c>
      <c r="I18" s="3">
        <f t="shared" si="5"/>
        <v>6.6483018922767914E-5</v>
      </c>
      <c r="J18" s="4">
        <v>619</v>
      </c>
      <c r="K18" s="3">
        <f t="shared" si="6"/>
        <v>9.1699084786840367E-5</v>
      </c>
      <c r="M18" s="6">
        <f t="shared" si="7"/>
        <v>0.65000000000000013</v>
      </c>
      <c r="N18" s="4">
        <v>4000964</v>
      </c>
      <c r="O18" s="4">
        <v>188595</v>
      </c>
      <c r="P18" s="3">
        <f t="shared" si="0"/>
        <v>0.83133787591573183</v>
      </c>
      <c r="Q18" s="3">
        <f t="shared" si="8"/>
        <v>0.95498452223730468</v>
      </c>
      <c r="R18" s="3">
        <f t="shared" si="2"/>
        <v>0.59270555260920188</v>
      </c>
      <c r="S18" s="5"/>
    </row>
    <row r="19" spans="1:19" x14ac:dyDescent="0.25">
      <c r="A19" s="10">
        <v>16</v>
      </c>
      <c r="B19" s="11">
        <v>25280</v>
      </c>
      <c r="C19" s="12">
        <f t="shared" si="3"/>
        <v>3.9085830659710994E-3</v>
      </c>
      <c r="D19" s="11">
        <v>26995</v>
      </c>
      <c r="E19" s="12">
        <f t="shared" si="4"/>
        <v>3.9990578252354697E-3</v>
      </c>
      <c r="G19" s="10">
        <v>16</v>
      </c>
      <c r="H19" s="4">
        <v>407</v>
      </c>
      <c r="I19" s="3">
        <f t="shared" si="5"/>
        <v>6.2926950468759403E-5</v>
      </c>
      <c r="J19" s="4">
        <v>520</v>
      </c>
      <c r="K19" s="3">
        <f t="shared" si="6"/>
        <v>7.7033156848395782E-5</v>
      </c>
      <c r="M19" s="6">
        <f t="shared" si="7"/>
        <v>0.66000000000000014</v>
      </c>
      <c r="N19" s="4">
        <v>3980633</v>
      </c>
      <c r="O19" s="4">
        <v>183456</v>
      </c>
      <c r="P19" s="3">
        <f t="shared" si="0"/>
        <v>0.82711341142286388</v>
      </c>
      <c r="Q19" s="3">
        <f t="shared" si="8"/>
        <v>0.95594330476606049</v>
      </c>
      <c r="R19" s="3">
        <f t="shared" si="2"/>
        <v>0.58969370431711587</v>
      </c>
      <c r="S19" s="5"/>
    </row>
    <row r="20" spans="1:19" x14ac:dyDescent="0.25">
      <c r="A20" s="10">
        <v>17</v>
      </c>
      <c r="B20" s="11">
        <v>23588</v>
      </c>
      <c r="C20" s="12">
        <f t="shared" si="3"/>
        <v>3.6469801170936037E-3</v>
      </c>
      <c r="D20" s="11">
        <v>24964</v>
      </c>
      <c r="E20" s="12">
        <f t="shared" si="4"/>
        <v>3.6981840914679853E-3</v>
      </c>
      <c r="G20" s="10">
        <v>17</v>
      </c>
      <c r="H20" s="4">
        <v>280</v>
      </c>
      <c r="I20" s="3">
        <f t="shared" si="5"/>
        <v>4.329126813575585E-5</v>
      </c>
      <c r="J20" s="4">
        <v>407</v>
      </c>
      <c r="K20" s="3">
        <f t="shared" si="6"/>
        <v>6.0293259302494394E-5</v>
      </c>
      <c r="M20" s="6">
        <f t="shared" si="7"/>
        <v>0.67000000000000015</v>
      </c>
      <c r="N20" s="4">
        <v>3958903</v>
      </c>
      <c r="O20" s="4">
        <v>178213</v>
      </c>
      <c r="P20" s="3">
        <f t="shared" si="0"/>
        <v>0.82259825656427255</v>
      </c>
      <c r="Q20" s="3">
        <f t="shared" si="8"/>
        <v>0.95692337367383462</v>
      </c>
      <c r="R20" s="3">
        <f t="shared" si="2"/>
        <v>0.58647460720497047</v>
      </c>
      <c r="S20" s="5"/>
    </row>
    <row r="21" spans="1:19" x14ac:dyDescent="0.25">
      <c r="A21" s="10">
        <v>18</v>
      </c>
      <c r="B21" s="11">
        <v>21875</v>
      </c>
      <c r="C21" s="12">
        <f t="shared" si="3"/>
        <v>3.3821303231059258E-3</v>
      </c>
      <c r="D21" s="11">
        <v>23201</v>
      </c>
      <c r="E21" s="12">
        <f t="shared" si="4"/>
        <v>3.4370120616146744E-3</v>
      </c>
      <c r="G21" s="10">
        <v>18</v>
      </c>
      <c r="H21" s="4">
        <v>244</v>
      </c>
      <c r="I21" s="3">
        <f t="shared" si="5"/>
        <v>3.7725247946872956E-5</v>
      </c>
      <c r="J21" s="4">
        <v>313</v>
      </c>
      <c r="K21" s="3">
        <f t="shared" si="6"/>
        <v>4.6368034795284384E-5</v>
      </c>
      <c r="M21" s="6">
        <f t="shared" si="7"/>
        <v>0.68000000000000016</v>
      </c>
      <c r="N21" s="4">
        <v>3937771</v>
      </c>
      <c r="O21" s="4">
        <v>173093</v>
      </c>
      <c r="P21" s="3">
        <f t="shared" si="0"/>
        <v>0.81820735677265954</v>
      </c>
      <c r="Q21" s="3">
        <f t="shared" si="8"/>
        <v>0.95789376637125434</v>
      </c>
      <c r="R21" s="3">
        <f t="shared" si="2"/>
        <v>0.58334409822320066</v>
      </c>
      <c r="S21" s="5"/>
    </row>
    <row r="22" spans="1:19" x14ac:dyDescent="0.25">
      <c r="A22" s="10">
        <v>19</v>
      </c>
      <c r="B22" s="11">
        <v>20635</v>
      </c>
      <c r="C22" s="12">
        <f t="shared" si="3"/>
        <v>3.1904118499332928E-3</v>
      </c>
      <c r="D22" s="11">
        <v>22024</v>
      </c>
      <c r="E22" s="12">
        <f t="shared" si="4"/>
        <v>3.2626504739020554E-3</v>
      </c>
      <c r="G22" s="10">
        <v>19</v>
      </c>
      <c r="H22" s="4">
        <v>179</v>
      </c>
      <c r="I22" s="3">
        <f t="shared" si="5"/>
        <v>2.7675489272501063E-5</v>
      </c>
      <c r="J22" s="4">
        <v>232</v>
      </c>
      <c r="K22" s="3">
        <f t="shared" si="6"/>
        <v>3.4368639209284272E-5</v>
      </c>
      <c r="M22" s="6">
        <f t="shared" si="7"/>
        <v>0.69000000000000017</v>
      </c>
      <c r="N22" s="4">
        <v>3915471</v>
      </c>
      <c r="O22" s="4">
        <v>167789</v>
      </c>
      <c r="P22" s="3">
        <f t="shared" si="0"/>
        <v>0.81357376481009236</v>
      </c>
      <c r="Q22" s="3">
        <f t="shared" si="8"/>
        <v>0.95890807834916214</v>
      </c>
      <c r="R22" s="3">
        <f t="shared" si="2"/>
        <v>0.58004056091989442</v>
      </c>
      <c r="S22" s="5"/>
    </row>
    <row r="23" spans="1:19" x14ac:dyDescent="0.25">
      <c r="A23" s="10">
        <v>20</v>
      </c>
      <c r="B23" s="11">
        <v>19639</v>
      </c>
      <c r="C23" s="12">
        <f t="shared" si="3"/>
        <v>3.0364186247075326E-3</v>
      </c>
      <c r="D23" s="11">
        <v>20736</v>
      </c>
      <c r="E23" s="12">
        <f t="shared" si="4"/>
        <v>3.0718452700160288E-3</v>
      </c>
      <c r="G23" s="10">
        <v>20</v>
      </c>
      <c r="H23" s="4">
        <v>118</v>
      </c>
      <c r="I23" s="3">
        <f t="shared" si="5"/>
        <v>1.8244177285782822E-5</v>
      </c>
      <c r="J23" s="4">
        <v>140</v>
      </c>
      <c r="K23" s="3">
        <f t="shared" si="6"/>
        <v>2.0739696074568095E-5</v>
      </c>
      <c r="M23" s="6">
        <f t="shared" si="7"/>
        <v>0.70000000000000018</v>
      </c>
      <c r="N23" s="5">
        <v>3892099</v>
      </c>
      <c r="O23" s="4">
        <v>162537</v>
      </c>
      <c r="P23" s="3">
        <f t="shared" si="0"/>
        <v>0.80871742797829316</v>
      </c>
      <c r="Q23" s="3">
        <f t="shared" si="8"/>
        <v>0.959913294312979</v>
      </c>
      <c r="R23" s="3">
        <f t="shared" si="2"/>
        <v>0.57657821680093146</v>
      </c>
      <c r="S23" s="5"/>
    </row>
    <row r="24" spans="1:19" x14ac:dyDescent="0.25">
      <c r="A24" s="10" t="s">
        <v>12</v>
      </c>
      <c r="B24" s="13">
        <f>SUM(B4:B23)</f>
        <v>4843727</v>
      </c>
      <c r="C24" s="12">
        <f t="shared" si="4"/>
        <v>0.74889672976214383</v>
      </c>
      <c r="D24" s="13">
        <f t="shared" ref="D24" si="9">SUM(D4:D23)</f>
        <v>5009812</v>
      </c>
      <c r="E24" s="12">
        <f t="shared" si="4"/>
        <v>0.74215698764802962</v>
      </c>
      <c r="G24" s="10" t="s">
        <v>12</v>
      </c>
      <c r="H24" s="5">
        <f>SUM(H4:H23)</f>
        <v>4843727</v>
      </c>
      <c r="I24" s="3">
        <f t="shared" si="5"/>
        <v>0.74889672976214383</v>
      </c>
      <c r="J24" s="5">
        <f t="shared" ref="J24" si="10">SUM(J4:J23)</f>
        <v>5009812</v>
      </c>
      <c r="K24" s="3">
        <f t="shared" si="6"/>
        <v>0.74215698764802962</v>
      </c>
      <c r="M24" s="6">
        <f t="shared" si="7"/>
        <v>0.71000000000000019</v>
      </c>
      <c r="N24" s="5">
        <v>3868217</v>
      </c>
      <c r="O24" s="4">
        <v>157671</v>
      </c>
      <c r="P24" s="3">
        <f t="shared" si="0"/>
        <v>0.80375512110609448</v>
      </c>
      <c r="Q24" s="3">
        <f t="shared" si="8"/>
        <v>0.96083572121231386</v>
      </c>
      <c r="R24" s="3">
        <f t="shared" si="2"/>
        <v>0.57304032093198265</v>
      </c>
      <c r="S24" s="5"/>
    </row>
    <row r="25" spans="1:19" x14ac:dyDescent="0.25">
      <c r="A25" s="10" t="s">
        <v>13</v>
      </c>
      <c r="B25" s="11">
        <v>1624090</v>
      </c>
      <c r="C25" s="12">
        <f t="shared" si="3"/>
        <v>0.25110327023785617</v>
      </c>
      <c r="D25" s="11">
        <v>1740528</v>
      </c>
      <c r="E25" s="12">
        <f t="shared" si="4"/>
        <v>0.25784301235197044</v>
      </c>
      <c r="G25" s="10" t="s">
        <v>13</v>
      </c>
      <c r="H25" s="4">
        <v>1624090</v>
      </c>
      <c r="I25" s="3">
        <f t="shared" si="5"/>
        <v>0.25110327023785617</v>
      </c>
      <c r="J25" s="4">
        <v>1740528</v>
      </c>
      <c r="K25" s="3">
        <f t="shared" si="6"/>
        <v>0.25784301235197044</v>
      </c>
      <c r="M25" s="6">
        <f t="shared" si="7"/>
        <v>0.7200000000000002</v>
      </c>
      <c r="N25" s="5">
        <v>3842460</v>
      </c>
      <c r="O25" s="4">
        <v>152865</v>
      </c>
      <c r="P25" s="3">
        <f t="shared" si="0"/>
        <v>0.79840321849713292</v>
      </c>
      <c r="Q25" s="3">
        <f t="shared" si="8"/>
        <v>0.96173903249422765</v>
      </c>
      <c r="R25" s="3">
        <f t="shared" si="2"/>
        <v>0.56922466127632088</v>
      </c>
      <c r="S25" s="5"/>
    </row>
    <row r="26" spans="1:19" x14ac:dyDescent="0.25">
      <c r="A26" s="9" t="s">
        <v>2</v>
      </c>
      <c r="B26" s="11">
        <f>SUM(B4:B23)+B25</f>
        <v>6467817</v>
      </c>
      <c r="C26" s="12">
        <f t="shared" si="4"/>
        <v>1</v>
      </c>
      <c r="D26" s="11">
        <f t="shared" ref="D26" si="11">SUM(D4:D23)+D25</f>
        <v>6750340</v>
      </c>
      <c r="E26" s="12">
        <f t="shared" si="4"/>
        <v>1</v>
      </c>
      <c r="G26" s="9" t="s">
        <v>2</v>
      </c>
      <c r="H26" s="4">
        <f>SUM(H4:H23)+H25</f>
        <v>6467817</v>
      </c>
      <c r="I26" s="3">
        <f t="shared" si="5"/>
        <v>1</v>
      </c>
      <c r="J26" s="4">
        <f t="shared" ref="J26" si="12">SUM(J4:J23)+J25</f>
        <v>6750340</v>
      </c>
      <c r="K26" s="3">
        <f t="shared" si="6"/>
        <v>1</v>
      </c>
      <c r="M26" s="6">
        <f t="shared" si="7"/>
        <v>0.7300000000000002</v>
      </c>
      <c r="N26" s="5">
        <v>3816249</v>
      </c>
      <c r="O26" s="4">
        <v>148126</v>
      </c>
      <c r="P26" s="3">
        <f t="shared" si="0"/>
        <v>0.79295698177377638</v>
      </c>
      <c r="Q26" s="3">
        <f t="shared" si="8"/>
        <v>0.96263572442062117</v>
      </c>
      <c r="R26" s="3">
        <f t="shared" si="2"/>
        <v>0.56534174574910301</v>
      </c>
      <c r="S26" s="5"/>
    </row>
    <row r="27" spans="1:19" x14ac:dyDescent="0.25">
      <c r="M27" s="6">
        <f t="shared" si="7"/>
        <v>0.74000000000000021</v>
      </c>
      <c r="N27" s="5">
        <v>3789627</v>
      </c>
      <c r="O27" s="4">
        <v>143267</v>
      </c>
      <c r="P27" s="3">
        <f t="shared" si="0"/>
        <v>0.78742534566492151</v>
      </c>
      <c r="Q27" s="3">
        <f t="shared" si="8"/>
        <v>0.9635721176314439</v>
      </c>
      <c r="R27" s="3">
        <f t="shared" si="2"/>
        <v>0.56139794439983759</v>
      </c>
    </row>
    <row r="28" spans="1:19" x14ac:dyDescent="0.25">
      <c r="M28" s="6">
        <f t="shared" si="7"/>
        <v>0.75000000000000022</v>
      </c>
      <c r="N28" s="5">
        <v>3761728</v>
      </c>
      <c r="O28" s="4">
        <v>138619</v>
      </c>
      <c r="P28" s="3">
        <f t="shared" si="0"/>
        <v>0.78162836888628184</v>
      </c>
      <c r="Q28" s="3">
        <f t="shared" si="8"/>
        <v>0.96445982883061432</v>
      </c>
      <c r="R28" s="3">
        <f t="shared" si="2"/>
        <v>0.55726496739423492</v>
      </c>
    </row>
    <row r="29" spans="1:19" x14ac:dyDescent="0.25">
      <c r="M29" s="6">
        <f t="shared" si="7"/>
        <v>0.76000000000000023</v>
      </c>
      <c r="N29" s="5">
        <v>3732792</v>
      </c>
      <c r="O29" s="4">
        <v>134212</v>
      </c>
      <c r="P29" s="3">
        <f t="shared" si="0"/>
        <v>0.77561591969216326</v>
      </c>
      <c r="Q29" s="3">
        <f t="shared" si="8"/>
        <v>0.96529302788411908</v>
      </c>
      <c r="R29" s="3">
        <f t="shared" si="2"/>
        <v>0.55297836849699422</v>
      </c>
    </row>
    <row r="30" spans="1:19" x14ac:dyDescent="0.25">
      <c r="M30" s="6">
        <f t="shared" si="7"/>
        <v>0.77000000000000024</v>
      </c>
      <c r="N30" s="5">
        <v>3700472</v>
      </c>
      <c r="O30" s="4">
        <v>129429</v>
      </c>
      <c r="P30" s="3">
        <f t="shared" si="0"/>
        <v>0.76890032811233489</v>
      </c>
      <c r="Q30" s="3">
        <f t="shared" si="8"/>
        <v>0.96620565387982615</v>
      </c>
      <c r="R30" s="3">
        <f t="shared" si="2"/>
        <v>0.54819046151749395</v>
      </c>
    </row>
    <row r="31" spans="1:19" x14ac:dyDescent="0.25">
      <c r="M31" s="6">
        <f t="shared" si="7"/>
        <v>0.78000000000000025</v>
      </c>
      <c r="N31" s="5">
        <v>3668556</v>
      </c>
      <c r="O31" s="4">
        <v>124534</v>
      </c>
      <c r="P31" s="3">
        <f t="shared" si="0"/>
        <v>0.76226868142725435</v>
      </c>
      <c r="Q31" s="3">
        <f t="shared" si="8"/>
        <v>0.96716819268722864</v>
      </c>
      <c r="R31" s="3">
        <f t="shared" si="2"/>
        <v>0.54346240337523744</v>
      </c>
    </row>
    <row r="32" spans="1:19" x14ac:dyDescent="0.25">
      <c r="M32" s="6">
        <f t="shared" si="7"/>
        <v>0.79000000000000026</v>
      </c>
      <c r="N32" s="5">
        <v>3634191</v>
      </c>
      <c r="O32" s="4">
        <v>119647</v>
      </c>
      <c r="P32" s="3">
        <f t="shared" si="0"/>
        <v>0.75512817076386318</v>
      </c>
      <c r="Q32" s="3">
        <f t="shared" si="8"/>
        <v>0.96812675453762254</v>
      </c>
      <c r="R32" s="3">
        <f t="shared" si="2"/>
        <v>0.53837154869236215</v>
      </c>
    </row>
    <row r="33" spans="13:18" x14ac:dyDescent="0.25">
      <c r="M33" s="6">
        <f t="shared" si="7"/>
        <v>0.80000000000000027</v>
      </c>
      <c r="N33" s="5">
        <v>3599299</v>
      </c>
      <c r="O33" s="4">
        <v>114985</v>
      </c>
      <c r="P33" s="3">
        <f t="shared" si="0"/>
        <v>0.74787815772539257</v>
      </c>
      <c r="Q33" s="3">
        <f t="shared" si="8"/>
        <v>0.96904248571191653</v>
      </c>
      <c r="R33" s="3">
        <f t="shared" si="2"/>
        <v>0.53320262386783479</v>
      </c>
    </row>
    <row r="34" spans="13:18" x14ac:dyDescent="0.25">
      <c r="M34" s="6">
        <f t="shared" si="7"/>
        <v>0.81000000000000028</v>
      </c>
      <c r="N34" s="5">
        <v>3561167</v>
      </c>
      <c r="O34" s="4">
        <v>110549</v>
      </c>
      <c r="P34" s="3">
        <f t="shared" si="0"/>
        <v>0.73995492325379553</v>
      </c>
      <c r="Q34" s="3">
        <f t="shared" si="8"/>
        <v>0.96989173454591804</v>
      </c>
      <c r="R34" s="3">
        <f t="shared" si="2"/>
        <v>0.52755372321986749</v>
      </c>
    </row>
    <row r="35" spans="13:18" x14ac:dyDescent="0.25">
      <c r="M35" s="6">
        <f t="shared" si="7"/>
        <v>0.82000000000000028</v>
      </c>
      <c r="N35" s="5">
        <v>3521507</v>
      </c>
      <c r="O35" s="4">
        <v>106227</v>
      </c>
      <c r="P35" s="3">
        <f t="shared" ref="P35:P52" si="13">N35/J$4</f>
        <v>0.7317141942297859</v>
      </c>
      <c r="Q35" s="3">
        <f t="shared" si="8"/>
        <v>0.97071808462252196</v>
      </c>
      <c r="R35" s="3">
        <f t="shared" si="2"/>
        <v>0.52167846360331482</v>
      </c>
    </row>
    <row r="36" spans="13:18" x14ac:dyDescent="0.25">
      <c r="M36" s="6">
        <f t="shared" si="7"/>
        <v>0.83000000000000029</v>
      </c>
      <c r="N36" s="5">
        <v>3478973</v>
      </c>
      <c r="O36" s="4">
        <v>98313</v>
      </c>
      <c r="P36" s="3">
        <f t="shared" si="13"/>
        <v>0.72287629286046595</v>
      </c>
      <c r="Q36" s="3">
        <f t="shared" si="8"/>
        <v>0.97251743360748899</v>
      </c>
      <c r="R36" s="3">
        <f t="shared" si="2"/>
        <v>0.51537744765448856</v>
      </c>
    </row>
    <row r="37" spans="13:18" x14ac:dyDescent="0.25">
      <c r="M37" s="6">
        <f>M36+0.01</f>
        <v>0.8400000000000003</v>
      </c>
      <c r="N37" s="5">
        <v>3434475</v>
      </c>
      <c r="O37" s="4">
        <v>93978</v>
      </c>
      <c r="P37" s="3">
        <f t="shared" si="13"/>
        <v>0.71363030294341134</v>
      </c>
      <c r="Q37" s="3">
        <f t="shared" si="8"/>
        <v>0.97336566478283826</v>
      </c>
      <c r="R37" s="3">
        <f t="shared" si="2"/>
        <v>0.50878548339787333</v>
      </c>
    </row>
    <row r="38" spans="13:18" x14ac:dyDescent="0.25">
      <c r="M38" s="6">
        <f t="shared" si="7"/>
        <v>0.85000000000000031</v>
      </c>
      <c r="N38" s="5">
        <v>3385007</v>
      </c>
      <c r="O38" s="4">
        <v>89813</v>
      </c>
      <c r="P38" s="3">
        <f t="shared" si="13"/>
        <v>0.70335162459344391</v>
      </c>
      <c r="Q38" s="3">
        <f t="shared" si="8"/>
        <v>0.97415319354671603</v>
      </c>
      <c r="R38" s="3">
        <f t="shared" si="2"/>
        <v>0.50145725993061085</v>
      </c>
    </row>
    <row r="39" spans="13:18" x14ac:dyDescent="0.25">
      <c r="M39" s="6">
        <f t="shared" si="7"/>
        <v>0.86000000000000032</v>
      </c>
      <c r="N39" s="5">
        <v>3331637</v>
      </c>
      <c r="O39" s="4">
        <v>85161</v>
      </c>
      <c r="P39" s="3">
        <f t="shared" si="13"/>
        <v>0.69226217154222358</v>
      </c>
      <c r="Q39" s="3">
        <f t="shared" si="8"/>
        <v>0.97507578733071143</v>
      </c>
      <c r="R39" s="3">
        <f t="shared" si="2"/>
        <v>0.49355099150561305</v>
      </c>
    </row>
    <row r="40" spans="13:18" x14ac:dyDescent="0.25">
      <c r="M40" s="6">
        <f t="shared" si="7"/>
        <v>0.87000000000000033</v>
      </c>
      <c r="N40" s="5">
        <v>3274900</v>
      </c>
      <c r="O40" s="4">
        <v>80945</v>
      </c>
      <c r="P40" s="3">
        <f t="shared" si="13"/>
        <v>0.68047310843997344</v>
      </c>
      <c r="Q40" s="3">
        <f t="shared" si="8"/>
        <v>0.9758793984823495</v>
      </c>
      <c r="R40" s="3">
        <f t="shared" si="2"/>
        <v>0.48514593339002182</v>
      </c>
    </row>
    <row r="41" spans="13:18" x14ac:dyDescent="0.25">
      <c r="M41" s="6">
        <f>M40+0.01</f>
        <v>0.88000000000000034</v>
      </c>
      <c r="N41" s="5">
        <v>3212359</v>
      </c>
      <c r="O41" s="4">
        <v>76818</v>
      </c>
      <c r="P41" s="3">
        <f t="shared" si="13"/>
        <v>0.66747806472109827</v>
      </c>
      <c r="Q41" s="3">
        <f t="shared" si="8"/>
        <v>0.97664522158582523</v>
      </c>
      <c r="R41" s="3">
        <f t="shared" si="2"/>
        <v>0.47588106673145353</v>
      </c>
    </row>
    <row r="42" spans="13:18" x14ac:dyDescent="0.25">
      <c r="M42" s="6">
        <f t="shared" si="7"/>
        <v>0.89000000000000035</v>
      </c>
      <c r="N42" s="5">
        <v>3146434</v>
      </c>
      <c r="O42" s="4">
        <v>71596</v>
      </c>
      <c r="P42" s="3">
        <f t="shared" si="13"/>
        <v>0.65377987861651332</v>
      </c>
      <c r="Q42" s="3">
        <f t="shared" si="8"/>
        <v>0.97775160579609266</v>
      </c>
      <c r="R42" s="3">
        <f t="shared" si="2"/>
        <v>0.46611489199062567</v>
      </c>
    </row>
    <row r="43" spans="13:18" x14ac:dyDescent="0.25">
      <c r="M43" s="6">
        <f>M42+0.01</f>
        <v>0.90000000000000036</v>
      </c>
      <c r="N43" s="5">
        <v>3073706</v>
      </c>
      <c r="O43" s="4">
        <v>64730</v>
      </c>
      <c r="P43" s="3">
        <f t="shared" si="13"/>
        <v>0.63866813528675592</v>
      </c>
      <c r="Q43" s="3">
        <f t="shared" si="8"/>
        <v>0.97937507726778561</v>
      </c>
      <c r="R43" s="3">
        <f t="shared" si="2"/>
        <v>0.45534091616126005</v>
      </c>
    </row>
    <row r="44" spans="13:18" x14ac:dyDescent="0.25">
      <c r="M44" s="6">
        <f t="shared" si="7"/>
        <v>0.91000000000000036</v>
      </c>
      <c r="N44" s="5">
        <v>2997211</v>
      </c>
      <c r="O44" s="4">
        <v>60362</v>
      </c>
      <c r="P44" s="3">
        <f t="shared" si="13"/>
        <v>0.62277366814879276</v>
      </c>
      <c r="Q44" s="3">
        <f t="shared" si="8"/>
        <v>0.98025819825070404</v>
      </c>
      <c r="R44" s="3">
        <f t="shared" si="2"/>
        <v>0.44400889436680224</v>
      </c>
    </row>
    <row r="45" spans="13:18" x14ac:dyDescent="0.25">
      <c r="M45" s="6">
        <f t="shared" si="7"/>
        <v>0.92000000000000037</v>
      </c>
      <c r="N45" s="5">
        <v>2913581</v>
      </c>
      <c r="O45" s="4">
        <v>57271</v>
      </c>
      <c r="P45" s="3">
        <f t="shared" si="13"/>
        <v>0.605396659367201</v>
      </c>
      <c r="Q45" s="3">
        <f t="shared" si="8"/>
        <v>0.98072236516662559</v>
      </c>
      <c r="R45" s="3">
        <f t="shared" si="2"/>
        <v>0.43161988877597279</v>
      </c>
    </row>
    <row r="46" spans="13:18" x14ac:dyDescent="0.25">
      <c r="M46" s="6">
        <f t="shared" si="7"/>
        <v>0.93000000000000038</v>
      </c>
      <c r="N46" s="5">
        <v>2825364</v>
      </c>
      <c r="O46" s="4">
        <v>53480</v>
      </c>
      <c r="P46" s="3">
        <f t="shared" si="13"/>
        <v>0.58706654357519228</v>
      </c>
      <c r="Q46" s="3">
        <f t="shared" si="8"/>
        <v>0.98142309899390168</v>
      </c>
      <c r="R46" s="3">
        <f t="shared" si="2"/>
        <v>0.41855136185732866</v>
      </c>
    </row>
    <row r="47" spans="13:18" x14ac:dyDescent="0.25">
      <c r="M47" s="6">
        <f t="shared" si="7"/>
        <v>0.94000000000000039</v>
      </c>
      <c r="N47" s="5">
        <v>2730482</v>
      </c>
      <c r="O47" s="4">
        <v>50189</v>
      </c>
      <c r="P47" s="3">
        <f t="shared" si="13"/>
        <v>0.567351544804237</v>
      </c>
      <c r="Q47" s="3">
        <f t="shared" si="8"/>
        <v>0.98195075936707366</v>
      </c>
      <c r="R47" s="3">
        <f t="shared" si="2"/>
        <v>0.40449547726484886</v>
      </c>
    </row>
    <row r="48" spans="13:18" x14ac:dyDescent="0.25">
      <c r="M48" s="6">
        <f>M47+0.01</f>
        <v>0.9500000000000004</v>
      </c>
      <c r="N48" s="5">
        <v>2621246</v>
      </c>
      <c r="O48" s="4">
        <v>46522</v>
      </c>
      <c r="P48" s="3">
        <f t="shared" si="13"/>
        <v>0.54465400885701754</v>
      </c>
      <c r="Q48" s="3">
        <f t="shared" si="8"/>
        <v>0.98256145212027435</v>
      </c>
      <c r="R48" s="3">
        <f t="shared" si="2"/>
        <v>0.38831318126198089</v>
      </c>
    </row>
    <row r="49" spans="4:18" x14ac:dyDescent="0.25">
      <c r="M49" s="6">
        <f t="shared" si="7"/>
        <v>0.96000000000000041</v>
      </c>
      <c r="N49" s="5">
        <v>2496497</v>
      </c>
      <c r="O49" s="4">
        <v>41387</v>
      </c>
      <c r="P49" s="3">
        <f t="shared" si="13"/>
        <v>0.51873311362211627</v>
      </c>
      <c r="Q49" s="3">
        <f t="shared" si="8"/>
        <v>0.98369232005875762</v>
      </c>
      <c r="R49" s="3">
        <f t="shared" si="2"/>
        <v>0.36983277879336446</v>
      </c>
    </row>
    <row r="50" spans="4:18" x14ac:dyDescent="0.25">
      <c r="M50" s="6">
        <f t="shared" si="7"/>
        <v>0.97000000000000042</v>
      </c>
      <c r="N50" s="5">
        <v>2339648</v>
      </c>
      <c r="O50" s="4">
        <v>33638</v>
      </c>
      <c r="P50" s="3">
        <f t="shared" si="13"/>
        <v>0.48614233937383344</v>
      </c>
      <c r="Q50" s="3">
        <f t="shared" si="8"/>
        <v>0.98582640271758226</v>
      </c>
      <c r="R50" s="3">
        <f t="shared" si="2"/>
        <v>0.34659706029622211</v>
      </c>
    </row>
    <row r="51" spans="4:18" x14ac:dyDescent="0.25">
      <c r="M51" s="6">
        <f>M50+0.01</f>
        <v>0.98000000000000043</v>
      </c>
      <c r="N51" s="5">
        <v>2133595</v>
      </c>
      <c r="O51" s="4">
        <v>29027</v>
      </c>
      <c r="P51" s="3">
        <f t="shared" si="13"/>
        <v>0.44332774185531931</v>
      </c>
      <c r="Q51" s="3">
        <f t="shared" si="8"/>
        <v>0.98657786705212469</v>
      </c>
      <c r="R51" s="3">
        <f t="shared" si="2"/>
        <v>0.31607222747298652</v>
      </c>
    </row>
    <row r="52" spans="4:18" x14ac:dyDescent="0.25">
      <c r="D52" s="11"/>
      <c r="M52" s="6">
        <f t="shared" si="7"/>
        <v>0.99000000000000044</v>
      </c>
      <c r="N52" s="5">
        <v>1808067</v>
      </c>
      <c r="O52" s="4">
        <v>23028</v>
      </c>
      <c r="P52" s="3">
        <f t="shared" si="13"/>
        <v>0.37568810399027069</v>
      </c>
      <c r="Q52" s="3">
        <f t="shared" si="8"/>
        <v>0.98742391847501088</v>
      </c>
      <c r="R52" s="3">
        <f t="shared" si="2"/>
        <v>0.26784828616040079</v>
      </c>
    </row>
    <row r="53" spans="4:18" x14ac:dyDescent="0.25">
      <c r="D53" s="11"/>
      <c r="M53" s="6">
        <f t="shared" si="7"/>
        <v>1.0000000000000004</v>
      </c>
    </row>
    <row r="54" spans="4:18" x14ac:dyDescent="0.25">
      <c r="D54" s="11"/>
    </row>
    <row r="55" spans="4:18" x14ac:dyDescent="0.25">
      <c r="D55" s="11"/>
    </row>
    <row r="56" spans="4:18" x14ac:dyDescent="0.25">
      <c r="D56" s="11"/>
    </row>
    <row r="57" spans="4:18" x14ac:dyDescent="0.25">
      <c r="D57" s="11"/>
    </row>
    <row r="58" spans="4:18" x14ac:dyDescent="0.25">
      <c r="D58" s="11"/>
    </row>
    <row r="59" spans="4:18" x14ac:dyDescent="0.25">
      <c r="D59" s="11"/>
    </row>
    <row r="60" spans="4:18" x14ac:dyDescent="0.25">
      <c r="D60" s="11"/>
    </row>
    <row r="61" spans="4:18" x14ac:dyDescent="0.25">
      <c r="D61" s="11"/>
    </row>
    <row r="62" spans="4:18" x14ac:dyDescent="0.25">
      <c r="D62" s="11"/>
    </row>
    <row r="63" spans="4:18" x14ac:dyDescent="0.25">
      <c r="D63" s="11"/>
    </row>
    <row r="64" spans="4:18" x14ac:dyDescent="0.25">
      <c r="D64" s="11"/>
    </row>
    <row r="65" spans="4:4" x14ac:dyDescent="0.25">
      <c r="D65" s="11"/>
    </row>
    <row r="66" spans="4:4" x14ac:dyDescent="0.25">
      <c r="D66" s="5"/>
    </row>
  </sheetData>
  <mergeCells count="7">
    <mergeCell ref="M1:Q1"/>
    <mergeCell ref="A1:E1"/>
    <mergeCell ref="B2:C2"/>
    <mergeCell ref="D2:E2"/>
    <mergeCell ref="G1:K1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25" workbookViewId="0">
      <selection activeCell="N3" sqref="N3:O52"/>
    </sheetView>
  </sheetViews>
  <sheetFormatPr defaultRowHeight="15" x14ac:dyDescent="0.25"/>
  <cols>
    <col min="2" max="2" width="14.28515625" bestFit="1" customWidth="1"/>
    <col min="4" max="4" width="13.28515625" bestFit="1" customWidth="1"/>
    <col min="5" max="5" width="9.5703125" bestFit="1" customWidth="1"/>
    <col min="8" max="8" width="10.5703125" bestFit="1" customWidth="1"/>
    <col min="10" max="10" width="10.5703125" bestFit="1" customWidth="1"/>
    <col min="13" max="13" width="11.140625" style="6" bestFit="1" customWidth="1"/>
    <col min="14" max="14" width="20.140625" customWidth="1"/>
    <col min="15" max="15" width="17" customWidth="1"/>
    <col min="16" max="16" width="13.5703125" customWidth="1"/>
    <col min="17" max="17" width="13.28515625" customWidth="1"/>
    <col min="18" max="18" width="17" customWidth="1"/>
    <col min="19" max="19" width="10.5703125" bestFit="1" customWidth="1"/>
  </cols>
  <sheetData>
    <row r="1" spans="1:19" x14ac:dyDescent="0.25">
      <c r="A1" s="19" t="s">
        <v>39</v>
      </c>
      <c r="B1" s="19"/>
      <c r="C1" s="19"/>
      <c r="D1" s="19"/>
      <c r="E1" s="19"/>
      <c r="F1" s="2"/>
      <c r="G1" s="19" t="s">
        <v>40</v>
      </c>
      <c r="H1" s="19"/>
      <c r="I1" s="19"/>
      <c r="J1" s="19"/>
      <c r="K1" s="19"/>
      <c r="M1" s="18" t="s">
        <v>41</v>
      </c>
      <c r="N1" s="18"/>
      <c r="O1" s="18"/>
      <c r="P1" s="18"/>
      <c r="Q1" s="18"/>
    </row>
    <row r="2" spans="1:19" x14ac:dyDescent="0.25">
      <c r="A2" s="9"/>
      <c r="B2" s="19" t="s">
        <v>14</v>
      </c>
      <c r="C2" s="19"/>
      <c r="D2" s="19" t="s">
        <v>15</v>
      </c>
      <c r="E2" s="19"/>
      <c r="G2" s="9"/>
      <c r="H2" s="19" t="s">
        <v>14</v>
      </c>
      <c r="I2" s="19"/>
      <c r="J2" s="19" t="s">
        <v>15</v>
      </c>
      <c r="K2" s="19"/>
      <c r="M2" s="8" t="s">
        <v>11</v>
      </c>
      <c r="N2" s="9" t="s">
        <v>9</v>
      </c>
      <c r="O2" s="9" t="s">
        <v>10</v>
      </c>
      <c r="P2" s="8" t="s">
        <v>6</v>
      </c>
      <c r="Q2" s="8" t="s">
        <v>7</v>
      </c>
      <c r="R2" s="14" t="s">
        <v>16</v>
      </c>
    </row>
    <row r="3" spans="1:19" x14ac:dyDescent="0.25">
      <c r="A3" s="9" t="s">
        <v>0</v>
      </c>
      <c r="B3" s="9" t="s">
        <v>1</v>
      </c>
      <c r="C3" s="9" t="s">
        <v>4</v>
      </c>
      <c r="D3" s="9" t="s">
        <v>1</v>
      </c>
      <c r="E3" s="9" t="s">
        <v>4</v>
      </c>
      <c r="G3" s="9" t="s">
        <v>0</v>
      </c>
      <c r="H3" s="9" t="s">
        <v>1</v>
      </c>
      <c r="I3" s="9" t="s">
        <v>4</v>
      </c>
      <c r="J3" s="9" t="s">
        <v>1</v>
      </c>
      <c r="K3" s="9" t="s">
        <v>4</v>
      </c>
      <c r="M3" s="6">
        <v>0.5</v>
      </c>
      <c r="N3" s="4">
        <v>4251196</v>
      </c>
      <c r="O3" s="4">
        <v>255958</v>
      </c>
      <c r="P3" s="3">
        <f t="shared" ref="P3:P52" si="0">N3/J$4</f>
        <v>0.88323784928721982</v>
      </c>
      <c r="Q3" s="3">
        <f>N3/(N3+O3)</f>
        <v>0.94321072676904316</v>
      </c>
      <c r="R3" s="3">
        <f>N3/J$26</f>
        <v>0.63276110611246439</v>
      </c>
      <c r="S3" s="5"/>
    </row>
    <row r="4" spans="1:19" x14ac:dyDescent="0.25">
      <c r="A4" s="10">
        <v>1</v>
      </c>
      <c r="B4" s="11">
        <v>3386892</v>
      </c>
      <c r="C4" s="12">
        <f>B4/B$26</f>
        <v>0.52634194668811263</v>
      </c>
      <c r="D4" s="11">
        <v>3534386</v>
      </c>
      <c r="E4" s="12">
        <f>D4/D$26</f>
        <v>0.52606889797327816</v>
      </c>
      <c r="G4" s="10">
        <v>1</v>
      </c>
      <c r="H4" s="4">
        <v>4639484</v>
      </c>
      <c r="I4" s="3">
        <f>H4/H$26</f>
        <v>0.72100174442773834</v>
      </c>
      <c r="J4" s="4">
        <v>4813195</v>
      </c>
      <c r="K4" s="3">
        <f>J4/J$26</f>
        <v>0.7164107682014621</v>
      </c>
      <c r="M4" s="6">
        <f>M3+0.01</f>
        <v>0.51</v>
      </c>
      <c r="N4" s="4">
        <v>4236775</v>
      </c>
      <c r="O4" s="4">
        <v>250026</v>
      </c>
      <c r="P4" s="3">
        <f t="shared" si="0"/>
        <v>0.88024171054777545</v>
      </c>
      <c r="Q4" s="3">
        <f t="shared" ref="Q4:Q52" si="1">N4/(N4+O4)</f>
        <v>0.9442752196943881</v>
      </c>
      <c r="R4" s="3">
        <f t="shared" ref="R4:R52" si="2">N4/J$26</f>
        <v>0.63061464005650081</v>
      </c>
      <c r="S4" s="5"/>
    </row>
    <row r="5" spans="1:19" x14ac:dyDescent="0.25">
      <c r="A5" s="10">
        <v>2</v>
      </c>
      <c r="B5" s="11">
        <v>445579</v>
      </c>
      <c r="C5" s="12">
        <f t="shared" ref="C5:C26" si="3">B5/B$26</f>
        <v>6.9245467013221124E-2</v>
      </c>
      <c r="D5" s="11">
        <v>465475</v>
      </c>
      <c r="E5" s="12">
        <f t="shared" ref="E5:E26" si="4">D5/D$26</f>
        <v>6.9282732639873418E-2</v>
      </c>
      <c r="G5" s="10">
        <v>2</v>
      </c>
      <c r="H5" s="4">
        <v>101523</v>
      </c>
      <c r="I5" s="3">
        <f t="shared" ref="I5:I26" si="5">H5/H$26</f>
        <v>1.577724162849517E-2</v>
      </c>
      <c r="J5" s="4">
        <v>118858</v>
      </c>
      <c r="K5" s="3">
        <f t="shared" ref="K5:K26" si="6">J5/J$26</f>
        <v>1.7691190796734681E-2</v>
      </c>
      <c r="M5" s="6">
        <f t="shared" ref="M5:M53" si="7">M4+0.01</f>
        <v>0.52</v>
      </c>
      <c r="N5" s="4">
        <v>4222262</v>
      </c>
      <c r="O5" s="4">
        <v>244292</v>
      </c>
      <c r="P5" s="3">
        <f t="shared" si="0"/>
        <v>0.87722645768559138</v>
      </c>
      <c r="Q5" s="3">
        <f t="shared" si="1"/>
        <v>0.94530638160873015</v>
      </c>
      <c r="R5" s="3">
        <f t="shared" si="2"/>
        <v>0.62845448043718188</v>
      </c>
      <c r="S5" s="5"/>
    </row>
    <row r="6" spans="1:19" x14ac:dyDescent="0.25">
      <c r="A6" s="10">
        <v>3</v>
      </c>
      <c r="B6" s="11">
        <v>211531</v>
      </c>
      <c r="C6" s="12">
        <f t="shared" si="3"/>
        <v>3.2873099681030027E-2</v>
      </c>
      <c r="D6" s="11">
        <v>220792</v>
      </c>
      <c r="E6" s="12">
        <f t="shared" si="4"/>
        <v>3.286336130839021E-2</v>
      </c>
      <c r="G6" s="10">
        <v>3</v>
      </c>
      <c r="H6" s="4">
        <v>28676</v>
      </c>
      <c r="I6" s="3">
        <f t="shared" si="5"/>
        <v>4.4564106748099198E-3</v>
      </c>
      <c r="J6" s="4">
        <v>35559</v>
      </c>
      <c r="K6" s="3">
        <f t="shared" si="6"/>
        <v>5.2927110799532934E-3</v>
      </c>
      <c r="M6" s="6">
        <f t="shared" si="7"/>
        <v>0.53</v>
      </c>
      <c r="N6" s="4">
        <v>4207437</v>
      </c>
      <c r="O6" s="4">
        <v>238366</v>
      </c>
      <c r="P6" s="3">
        <f t="shared" si="0"/>
        <v>0.87414638301585534</v>
      </c>
      <c r="Q6" s="3">
        <f t="shared" si="1"/>
        <v>0.9463840390588607</v>
      </c>
      <c r="R6" s="3">
        <f t="shared" si="2"/>
        <v>0.62624788177691848</v>
      </c>
      <c r="S6" s="5"/>
    </row>
    <row r="7" spans="1:19" x14ac:dyDescent="0.25">
      <c r="A7" s="10">
        <v>4</v>
      </c>
      <c r="B7" s="11">
        <v>135744</v>
      </c>
      <c r="C7" s="12">
        <f t="shared" si="3"/>
        <v>2.1095376295208457E-2</v>
      </c>
      <c r="D7" s="11">
        <v>141498</v>
      </c>
      <c r="E7" s="12">
        <f t="shared" si="4"/>
        <v>2.1060998126809838E-2</v>
      </c>
      <c r="G7" s="10">
        <v>4</v>
      </c>
      <c r="H7" s="4">
        <v>13721</v>
      </c>
      <c r="I7" s="3">
        <f t="shared" si="5"/>
        <v>2.1323200888919971E-3</v>
      </c>
      <c r="J7" s="4">
        <v>17225</v>
      </c>
      <c r="K7" s="3">
        <f t="shared" si="6"/>
        <v>2.5638220521441964E-3</v>
      </c>
      <c r="M7" s="6">
        <f t="shared" si="7"/>
        <v>0.54</v>
      </c>
      <c r="N7" s="4">
        <v>4192507</v>
      </c>
      <c r="O7" s="4">
        <v>232555</v>
      </c>
      <c r="P7" s="3">
        <f t="shared" si="0"/>
        <v>0.87104449331473166</v>
      </c>
      <c r="Q7" s="3">
        <f t="shared" si="1"/>
        <v>0.94744593409086697</v>
      </c>
      <c r="R7" s="3">
        <f t="shared" si="2"/>
        <v>0.6240256545932602</v>
      </c>
      <c r="S7" s="5"/>
    </row>
    <row r="8" spans="1:19" x14ac:dyDescent="0.25">
      <c r="A8" s="10">
        <v>5</v>
      </c>
      <c r="B8" s="11">
        <v>99066</v>
      </c>
      <c r="C8" s="12">
        <f t="shared" si="3"/>
        <v>1.53954100959241E-2</v>
      </c>
      <c r="D8" s="11">
        <v>103022</v>
      </c>
      <c r="E8" s="12">
        <f t="shared" si="4"/>
        <v>1.5334111782641473E-2</v>
      </c>
      <c r="G8" s="10">
        <v>5</v>
      </c>
      <c r="H8" s="4">
        <v>8189</v>
      </c>
      <c r="I8" s="3">
        <f t="shared" si="5"/>
        <v>1.2726163696477344E-3</v>
      </c>
      <c r="J8" s="4">
        <v>10588</v>
      </c>
      <c r="K8" s="3">
        <f t="shared" si="6"/>
        <v>1.5759505305139477E-3</v>
      </c>
      <c r="M8" s="6">
        <f t="shared" si="7"/>
        <v>0.55000000000000004</v>
      </c>
      <c r="N8" s="4">
        <v>4176899</v>
      </c>
      <c r="O8" s="4">
        <v>226887</v>
      </c>
      <c r="P8" s="3">
        <f t="shared" si="0"/>
        <v>0.86780174083950479</v>
      </c>
      <c r="Q8" s="3">
        <f t="shared" si="1"/>
        <v>0.94847910411632175</v>
      </c>
      <c r="R8" s="3">
        <f t="shared" si="2"/>
        <v>0.62170251180139569</v>
      </c>
      <c r="S8" s="5"/>
    </row>
    <row r="9" spans="1:19" x14ac:dyDescent="0.25">
      <c r="A9" s="10">
        <v>6</v>
      </c>
      <c r="B9" s="11">
        <v>76897</v>
      </c>
      <c r="C9" s="12">
        <f t="shared" si="3"/>
        <v>1.1950223589791406E-2</v>
      </c>
      <c r="D9" s="11">
        <v>80619</v>
      </c>
      <c r="E9" s="12">
        <f t="shared" si="4"/>
        <v>1.1999580262514541E-2</v>
      </c>
      <c r="G9" s="10">
        <v>6</v>
      </c>
      <c r="H9" s="4">
        <v>5410</v>
      </c>
      <c r="I9" s="3">
        <f t="shared" si="5"/>
        <v>8.4074423736649683E-4</v>
      </c>
      <c r="J9" s="4">
        <v>6834</v>
      </c>
      <c r="K9" s="3">
        <f t="shared" si="6"/>
        <v>1.0171936083804608E-3</v>
      </c>
      <c r="M9" s="6">
        <f t="shared" si="7"/>
        <v>0.56000000000000005</v>
      </c>
      <c r="N9" s="4">
        <v>4161273</v>
      </c>
      <c r="O9" s="4">
        <v>221207</v>
      </c>
      <c r="P9" s="3">
        <f t="shared" si="0"/>
        <v>0.86455524864461131</v>
      </c>
      <c r="Q9" s="3">
        <f t="shared" si="1"/>
        <v>0.94952469834431641</v>
      </c>
      <c r="R9" s="3">
        <f t="shared" si="2"/>
        <v>0.61937668983409211</v>
      </c>
      <c r="S9" s="5"/>
    </row>
    <row r="10" spans="1:19" x14ac:dyDescent="0.25">
      <c r="A10" s="10">
        <v>7</v>
      </c>
      <c r="B10" s="11">
        <v>63250</v>
      </c>
      <c r="C10" s="12">
        <f t="shared" si="3"/>
        <v>9.8294035144973983E-3</v>
      </c>
      <c r="D10" s="11">
        <v>65733</v>
      </c>
      <c r="E10" s="12">
        <f t="shared" si="4"/>
        <v>9.7839021743741338E-3</v>
      </c>
      <c r="G10" s="10">
        <v>7</v>
      </c>
      <c r="H10" s="4">
        <v>3853</v>
      </c>
      <c r="I10" s="3">
        <f t="shared" si="5"/>
        <v>5.9877773504124075E-4</v>
      </c>
      <c r="J10" s="4">
        <v>4927</v>
      </c>
      <c r="K10" s="3">
        <f t="shared" si="6"/>
        <v>7.3334985491520786E-4</v>
      </c>
      <c r="M10" s="6">
        <f t="shared" si="7"/>
        <v>0.57000000000000006</v>
      </c>
      <c r="N10" s="4">
        <v>4145359</v>
      </c>
      <c r="O10" s="4">
        <v>215837</v>
      </c>
      <c r="P10" s="3">
        <f t="shared" si="0"/>
        <v>0.86124892093505456</v>
      </c>
      <c r="Q10" s="3">
        <f t="shared" si="1"/>
        <v>0.95050967670336306</v>
      </c>
      <c r="R10" s="3">
        <f t="shared" si="2"/>
        <v>0.61700800105976272</v>
      </c>
      <c r="S10" s="5"/>
    </row>
    <row r="11" spans="1:19" x14ac:dyDescent="0.25">
      <c r="A11" s="10">
        <v>8</v>
      </c>
      <c r="B11" s="11">
        <v>53281</v>
      </c>
      <c r="C11" s="12">
        <f t="shared" si="3"/>
        <v>8.2801651961412794E-3</v>
      </c>
      <c r="D11" s="11">
        <v>55995</v>
      </c>
      <c r="E11" s="12">
        <f t="shared" si="4"/>
        <v>8.3344682618179539E-3</v>
      </c>
      <c r="G11" s="10">
        <v>8</v>
      </c>
      <c r="H11" s="4">
        <v>2783</v>
      </c>
      <c r="I11" s="3">
        <f t="shared" si="5"/>
        <v>4.3249375463788554E-4</v>
      </c>
      <c r="J11" s="4">
        <v>3640</v>
      </c>
      <c r="K11" s="3">
        <f t="shared" si="6"/>
        <v>5.417888110191509E-4</v>
      </c>
      <c r="M11" s="6">
        <f t="shared" si="7"/>
        <v>0.58000000000000007</v>
      </c>
      <c r="N11" s="4">
        <v>4129360</v>
      </c>
      <c r="O11" s="4">
        <v>210530</v>
      </c>
      <c r="P11" s="3">
        <f t="shared" si="0"/>
        <v>0.85792493343818399</v>
      </c>
      <c r="Q11" s="3">
        <f t="shared" si="1"/>
        <v>0.95148955388270207</v>
      </c>
      <c r="R11" s="3">
        <f t="shared" si="2"/>
        <v>0.61462666062363758</v>
      </c>
      <c r="S11" s="5"/>
    </row>
    <row r="12" spans="1:19" x14ac:dyDescent="0.25">
      <c r="A12" s="10">
        <v>9</v>
      </c>
      <c r="B12" s="11">
        <v>45857</v>
      </c>
      <c r="C12" s="12">
        <f t="shared" si="3"/>
        <v>7.1264341022024861E-3</v>
      </c>
      <c r="D12" s="11">
        <v>48295</v>
      </c>
      <c r="E12" s="12">
        <f t="shared" si="4"/>
        <v>7.1883765462005195E-3</v>
      </c>
      <c r="G12" s="10">
        <v>9</v>
      </c>
      <c r="H12" s="4">
        <v>2125</v>
      </c>
      <c r="I12" s="3">
        <f t="shared" si="5"/>
        <v>3.3023687696928021E-4</v>
      </c>
      <c r="J12" s="4">
        <v>2762</v>
      </c>
      <c r="K12" s="3">
        <f t="shared" si="6"/>
        <v>4.1110458682277329E-4</v>
      </c>
      <c r="M12" s="6">
        <f t="shared" si="7"/>
        <v>0.59000000000000008</v>
      </c>
      <c r="N12" s="4">
        <v>4112912</v>
      </c>
      <c r="O12" s="4">
        <v>205333</v>
      </c>
      <c r="P12" s="3">
        <f t="shared" si="0"/>
        <v>0.85450766071185569</v>
      </c>
      <c r="Q12" s="3">
        <f t="shared" si="1"/>
        <v>0.95244989573310457</v>
      </c>
      <c r="R12" s="3">
        <f t="shared" si="2"/>
        <v>0.61217848964461485</v>
      </c>
      <c r="S12" s="5"/>
    </row>
    <row r="13" spans="1:19" x14ac:dyDescent="0.25">
      <c r="A13" s="10">
        <v>10</v>
      </c>
      <c r="B13" s="11">
        <v>40240</v>
      </c>
      <c r="C13" s="12">
        <f t="shared" si="3"/>
        <v>6.2535209078794516E-3</v>
      </c>
      <c r="D13" s="11">
        <v>42496</v>
      </c>
      <c r="E13" s="12">
        <f t="shared" si="4"/>
        <v>6.3252355255686366E-3</v>
      </c>
      <c r="G13" s="10">
        <v>10</v>
      </c>
      <c r="H13" s="4">
        <v>1631</v>
      </c>
      <c r="I13" s="3">
        <f t="shared" si="5"/>
        <v>2.534665159232452E-4</v>
      </c>
      <c r="J13" s="4">
        <v>2220</v>
      </c>
      <c r="K13" s="3">
        <f t="shared" si="6"/>
        <v>3.3043163748970193E-4</v>
      </c>
      <c r="M13" s="6">
        <f t="shared" si="7"/>
        <v>0.60000000000000009</v>
      </c>
      <c r="N13" s="4">
        <v>4095690</v>
      </c>
      <c r="O13" s="4">
        <v>199857</v>
      </c>
      <c r="P13" s="3">
        <f t="shared" si="0"/>
        <v>0.85092958003986952</v>
      </c>
      <c r="Q13" s="3">
        <f t="shared" si="1"/>
        <v>0.95347344587313332</v>
      </c>
      <c r="R13" s="3">
        <f t="shared" si="2"/>
        <v>0.60961511412171043</v>
      </c>
      <c r="S13" s="5"/>
    </row>
    <row r="14" spans="1:19" x14ac:dyDescent="0.25">
      <c r="A14" s="10">
        <v>11</v>
      </c>
      <c r="B14" s="11">
        <v>36454</v>
      </c>
      <c r="C14" s="12">
        <f t="shared" si="3"/>
        <v>5.6651553473120661E-3</v>
      </c>
      <c r="D14" s="11">
        <v>37948</v>
      </c>
      <c r="E14" s="12">
        <f t="shared" si="4"/>
        <v>5.6482971979545981E-3</v>
      </c>
      <c r="G14" s="10">
        <v>11</v>
      </c>
      <c r="H14" s="4">
        <v>1340</v>
      </c>
      <c r="I14" s="3">
        <f t="shared" si="5"/>
        <v>2.0824348947709904E-4</v>
      </c>
      <c r="J14" s="4">
        <v>1651</v>
      </c>
      <c r="K14" s="3">
        <f t="shared" si="6"/>
        <v>2.4573992499797202E-4</v>
      </c>
      <c r="M14" s="6">
        <f t="shared" si="7"/>
        <v>0.6100000000000001</v>
      </c>
      <c r="N14" s="4">
        <v>4078751</v>
      </c>
      <c r="O14" s="4">
        <v>194586</v>
      </c>
      <c r="P14" s="3">
        <f t="shared" si="0"/>
        <v>0.8474102960715284</v>
      </c>
      <c r="Q14" s="3">
        <f t="shared" si="1"/>
        <v>0.9544650936726965</v>
      </c>
      <c r="R14" s="3">
        <f t="shared" si="2"/>
        <v>0.60709386119043207</v>
      </c>
      <c r="S14" s="5"/>
    </row>
    <row r="15" spans="1:19" x14ac:dyDescent="0.25">
      <c r="A15" s="10">
        <v>12</v>
      </c>
      <c r="B15" s="11">
        <v>32758</v>
      </c>
      <c r="C15" s="12">
        <f t="shared" si="3"/>
        <v>5.0907762897692615E-3</v>
      </c>
      <c r="D15" s="11">
        <v>34180</v>
      </c>
      <c r="E15" s="12">
        <f t="shared" si="4"/>
        <v>5.0874564727018071E-3</v>
      </c>
      <c r="G15" s="10">
        <v>12</v>
      </c>
      <c r="H15" s="4">
        <v>1089</v>
      </c>
      <c r="I15" s="3">
        <f t="shared" si="5"/>
        <v>1.6923668659743347E-4</v>
      </c>
      <c r="J15" s="4">
        <v>1273</v>
      </c>
      <c r="K15" s="3">
        <f t="shared" si="6"/>
        <v>1.894772407767525E-4</v>
      </c>
      <c r="M15" s="6">
        <f t="shared" si="7"/>
        <v>0.62000000000000011</v>
      </c>
      <c r="N15" s="4">
        <v>4061337</v>
      </c>
      <c r="O15" s="4">
        <v>189774</v>
      </c>
      <c r="P15" s="3">
        <f t="shared" si="0"/>
        <v>0.84379232505643342</v>
      </c>
      <c r="Q15" s="3">
        <f t="shared" si="1"/>
        <v>0.95535896380969587</v>
      </c>
      <c r="R15" s="3">
        <f t="shared" si="2"/>
        <v>0.6045019077961773</v>
      </c>
      <c r="S15" s="5"/>
    </row>
    <row r="16" spans="1:19" x14ac:dyDescent="0.25">
      <c r="A16" s="10">
        <v>13</v>
      </c>
      <c r="B16" s="11">
        <v>30065</v>
      </c>
      <c r="C16" s="12">
        <f t="shared" si="3"/>
        <v>4.6722690381559573E-3</v>
      </c>
      <c r="D16" s="11">
        <v>31166</v>
      </c>
      <c r="E16" s="12">
        <f t="shared" si="4"/>
        <v>4.6388434297315543E-3</v>
      </c>
      <c r="G16" s="10">
        <v>13</v>
      </c>
      <c r="H16" s="4">
        <v>844</v>
      </c>
      <c r="I16" s="3">
        <f t="shared" si="5"/>
        <v>1.3116231725273999E-4</v>
      </c>
      <c r="J16" s="4">
        <v>1034</v>
      </c>
      <c r="K16" s="3">
        <f t="shared" si="6"/>
        <v>1.5390374466862694E-4</v>
      </c>
      <c r="M16" s="6">
        <f t="shared" si="7"/>
        <v>0.63000000000000012</v>
      </c>
      <c r="N16" s="4">
        <v>4042832</v>
      </c>
      <c r="O16" s="4">
        <v>184981</v>
      </c>
      <c r="P16" s="3">
        <f t="shared" si="0"/>
        <v>0.8399476854771103</v>
      </c>
      <c r="Q16" s="3">
        <f t="shared" si="1"/>
        <v>0.95624664572439699</v>
      </c>
      <c r="R16" s="3">
        <f t="shared" si="2"/>
        <v>0.6017475666016967</v>
      </c>
      <c r="S16" s="5"/>
    </row>
    <row r="17" spans="1:19" x14ac:dyDescent="0.25">
      <c r="A17" s="10">
        <v>14</v>
      </c>
      <c r="B17" s="11">
        <v>27670</v>
      </c>
      <c r="C17" s="12">
        <f t="shared" si="3"/>
        <v>4.3000726521129334E-3</v>
      </c>
      <c r="D17" s="11">
        <v>28653</v>
      </c>
      <c r="E17" s="12">
        <f t="shared" si="4"/>
        <v>4.2648007698164094E-3</v>
      </c>
      <c r="G17" s="10">
        <v>14</v>
      </c>
      <c r="H17" s="4">
        <v>673</v>
      </c>
      <c r="I17" s="3">
        <f t="shared" si="5"/>
        <v>1.0458796150603556E-4</v>
      </c>
      <c r="J17" s="4">
        <v>811</v>
      </c>
      <c r="K17" s="3">
        <f t="shared" si="6"/>
        <v>1.2071173783970642E-4</v>
      </c>
      <c r="M17" s="6">
        <f t="shared" si="7"/>
        <v>0.64000000000000012</v>
      </c>
      <c r="N17" s="4">
        <v>4024163</v>
      </c>
      <c r="O17" s="4">
        <v>180079</v>
      </c>
      <c r="P17" s="3">
        <f t="shared" si="0"/>
        <v>0.83606897289638171</v>
      </c>
      <c r="Q17" s="3">
        <f t="shared" si="1"/>
        <v>0.95716730863732391</v>
      </c>
      <c r="R17" s="3">
        <f t="shared" si="2"/>
        <v>0.59896881514210421</v>
      </c>
      <c r="S17" s="5"/>
    </row>
    <row r="18" spans="1:19" x14ac:dyDescent="0.25">
      <c r="A18" s="10">
        <v>15</v>
      </c>
      <c r="B18" s="11">
        <v>25388</v>
      </c>
      <c r="C18" s="12">
        <f t="shared" si="3"/>
        <v>3.945437097645217E-3</v>
      </c>
      <c r="D18" s="11">
        <v>26412</v>
      </c>
      <c r="E18" s="12">
        <f t="shared" si="4"/>
        <v>3.9312434276477506E-3</v>
      </c>
      <c r="G18" s="10">
        <v>15</v>
      </c>
      <c r="H18" s="4">
        <v>519</v>
      </c>
      <c r="I18" s="3">
        <f t="shared" si="5"/>
        <v>8.0655500775085373E-5</v>
      </c>
      <c r="J18" s="4">
        <v>648</v>
      </c>
      <c r="K18" s="3">
        <f t="shared" si="6"/>
        <v>9.6450315807804888E-5</v>
      </c>
      <c r="M18" s="6">
        <f t="shared" si="7"/>
        <v>0.65000000000000013</v>
      </c>
      <c r="N18" s="4">
        <v>4005548</v>
      </c>
      <c r="O18" s="4">
        <v>175250</v>
      </c>
      <c r="P18" s="3">
        <f t="shared" si="0"/>
        <v>0.83220147947465251</v>
      </c>
      <c r="Q18" s="3">
        <f t="shared" si="1"/>
        <v>0.95808216517516509</v>
      </c>
      <c r="R18" s="3">
        <f t="shared" si="2"/>
        <v>0.5961981012088291</v>
      </c>
      <c r="S18" s="5"/>
    </row>
    <row r="19" spans="1:19" x14ac:dyDescent="0.25">
      <c r="A19" s="10">
        <v>16</v>
      </c>
      <c r="B19" s="11">
        <v>23373</v>
      </c>
      <c r="C19" s="12">
        <f t="shared" si="3"/>
        <v>3.632294835483758E-3</v>
      </c>
      <c r="D19" s="11">
        <v>24416</v>
      </c>
      <c r="E19" s="12">
        <f t="shared" si="4"/>
        <v>3.6341526400669199E-3</v>
      </c>
      <c r="G19" s="10">
        <v>16</v>
      </c>
      <c r="H19" s="4">
        <v>395</v>
      </c>
      <c r="I19" s="3">
        <f t="shared" si="5"/>
        <v>6.1385207718995619E-5</v>
      </c>
      <c r="J19" s="4">
        <v>570</v>
      </c>
      <c r="K19" s="3">
        <f t="shared" si="6"/>
        <v>8.4840555571680221E-5</v>
      </c>
      <c r="M19" s="6">
        <f t="shared" si="7"/>
        <v>0.66000000000000014</v>
      </c>
      <c r="N19" s="4">
        <v>3985266</v>
      </c>
      <c r="O19" s="4">
        <v>170333</v>
      </c>
      <c r="P19" s="3">
        <f t="shared" si="0"/>
        <v>0.82798764645936851</v>
      </c>
      <c r="Q19" s="3">
        <f t="shared" si="1"/>
        <v>0.95901120392030126</v>
      </c>
      <c r="R19" s="3">
        <f t="shared" si="2"/>
        <v>0.59317926586127678</v>
      </c>
      <c r="S19" s="5"/>
    </row>
    <row r="20" spans="1:19" x14ac:dyDescent="0.25">
      <c r="A20" s="10">
        <v>17</v>
      </c>
      <c r="B20" s="11">
        <v>21538</v>
      </c>
      <c r="C20" s="12">
        <f t="shared" si="3"/>
        <v>3.3471255793714621E-3</v>
      </c>
      <c r="D20" s="11">
        <v>22279</v>
      </c>
      <c r="E20" s="12">
        <f t="shared" si="4"/>
        <v>3.3160749782130943E-3</v>
      </c>
      <c r="G20" s="10">
        <v>17</v>
      </c>
      <c r="H20" s="4">
        <v>357</v>
      </c>
      <c r="I20" s="3">
        <f t="shared" si="5"/>
        <v>5.5479795330839072E-5</v>
      </c>
      <c r="J20" s="4">
        <v>454</v>
      </c>
      <c r="K20" s="3">
        <f t="shared" si="6"/>
        <v>6.7574758297443542E-5</v>
      </c>
      <c r="M20" s="6">
        <f t="shared" si="7"/>
        <v>0.67000000000000015</v>
      </c>
      <c r="N20" s="4">
        <v>3964127</v>
      </c>
      <c r="O20" s="4">
        <v>165561</v>
      </c>
      <c r="P20" s="3">
        <f t="shared" si="0"/>
        <v>0.82359576123552025</v>
      </c>
      <c r="Q20" s="3">
        <f t="shared" si="1"/>
        <v>0.95990956217515711</v>
      </c>
      <c r="R20" s="3">
        <f t="shared" si="2"/>
        <v>0.59003287199420706</v>
      </c>
      <c r="S20" s="5"/>
    </row>
    <row r="21" spans="1:19" x14ac:dyDescent="0.25">
      <c r="A21" s="10">
        <v>18</v>
      </c>
      <c r="B21" s="11">
        <v>20450</v>
      </c>
      <c r="C21" s="12">
        <f t="shared" si="3"/>
        <v>3.1780442983631906E-3</v>
      </c>
      <c r="D21" s="11">
        <v>21270</v>
      </c>
      <c r="E21" s="12">
        <f t="shared" si="4"/>
        <v>3.1658923105432253E-3</v>
      </c>
      <c r="G21" s="10">
        <v>18</v>
      </c>
      <c r="H21" s="4">
        <v>248</v>
      </c>
      <c r="I21" s="3">
        <f t="shared" si="5"/>
        <v>3.8540586112179522E-5</v>
      </c>
      <c r="J21" s="4">
        <v>342</v>
      </c>
      <c r="K21" s="3">
        <f t="shared" si="6"/>
        <v>5.0904333343008137E-5</v>
      </c>
      <c r="M21" s="6">
        <f t="shared" si="7"/>
        <v>0.68000000000000016</v>
      </c>
      <c r="N21" s="4">
        <v>3943149</v>
      </c>
      <c r="O21" s="4">
        <v>160859</v>
      </c>
      <c r="P21" s="3">
        <f t="shared" si="0"/>
        <v>0.81923732572646657</v>
      </c>
      <c r="Q21" s="3">
        <f t="shared" si="1"/>
        <v>0.96080441363662061</v>
      </c>
      <c r="R21" s="3">
        <f t="shared" si="2"/>
        <v>0.58691044186300934</v>
      </c>
      <c r="S21" s="5"/>
    </row>
    <row r="22" spans="1:19" x14ac:dyDescent="0.25">
      <c r="A22" s="10">
        <v>19</v>
      </c>
      <c r="B22" s="11">
        <v>19188</v>
      </c>
      <c r="C22" s="12">
        <f t="shared" si="3"/>
        <v>2.9819224448407286E-3</v>
      </c>
      <c r="D22" s="11">
        <v>19681</v>
      </c>
      <c r="E22" s="12">
        <f t="shared" si="4"/>
        <v>2.9293806565021726E-3</v>
      </c>
      <c r="G22" s="10">
        <v>19</v>
      </c>
      <c r="H22" s="4">
        <v>169</v>
      </c>
      <c r="I22" s="3">
        <f t="shared" si="5"/>
        <v>2.6263544568380403E-5</v>
      </c>
      <c r="J22" s="4">
        <v>226</v>
      </c>
      <c r="K22" s="3">
        <f t="shared" si="6"/>
        <v>3.3638536068771457E-5</v>
      </c>
      <c r="M22" s="6">
        <f t="shared" si="7"/>
        <v>0.69000000000000017</v>
      </c>
      <c r="N22" s="4">
        <v>3920734</v>
      </c>
      <c r="O22" s="4">
        <v>156365</v>
      </c>
      <c r="P22" s="3">
        <f t="shared" si="0"/>
        <v>0.81458033593070711</v>
      </c>
      <c r="Q22" s="3">
        <f t="shared" si="1"/>
        <v>0.96164797568074756</v>
      </c>
      <c r="R22" s="3">
        <f t="shared" si="2"/>
        <v>0.58357412422592292</v>
      </c>
      <c r="S22" s="5"/>
    </row>
    <row r="23" spans="1:19" x14ac:dyDescent="0.25">
      <c r="A23" s="10">
        <v>20</v>
      </c>
      <c r="B23" s="11">
        <v>17944</v>
      </c>
      <c r="C23" s="12">
        <f t="shared" si="3"/>
        <v>2.7885978919231832E-3</v>
      </c>
      <c r="D23" s="11">
        <v>18632</v>
      </c>
      <c r="E23" s="12">
        <f t="shared" si="4"/>
        <v>2.7732442656342913E-3</v>
      </c>
      <c r="G23" s="10">
        <v>20</v>
      </c>
      <c r="H23" s="4">
        <v>136</v>
      </c>
      <c r="I23" s="3">
        <f t="shared" si="5"/>
        <v>2.1135160126033933E-5</v>
      </c>
      <c r="J23" s="4">
        <v>131</v>
      </c>
      <c r="K23" s="3">
        <f t="shared" si="6"/>
        <v>1.9498443473491418E-5</v>
      </c>
      <c r="M23" s="6">
        <f t="shared" si="7"/>
        <v>0.70000000000000018</v>
      </c>
      <c r="N23" s="5">
        <v>3898424</v>
      </c>
      <c r="O23" s="4">
        <v>151488</v>
      </c>
      <c r="P23" s="3">
        <f t="shared" si="0"/>
        <v>0.80994516116633541</v>
      </c>
      <c r="Q23" s="3">
        <f t="shared" si="1"/>
        <v>0.96259474279934976</v>
      </c>
      <c r="R23" s="3">
        <f t="shared" si="2"/>
        <v>0.58025343511223137</v>
      </c>
      <c r="S23" s="5"/>
    </row>
    <row r="24" spans="1:19" x14ac:dyDescent="0.25">
      <c r="A24" s="10" t="s">
        <v>12</v>
      </c>
      <c r="B24" s="13">
        <f>SUM(B4:B23)</f>
        <v>4813165</v>
      </c>
      <c r="C24" s="12">
        <f t="shared" si="3"/>
        <v>0.74799274255898618</v>
      </c>
      <c r="D24" s="13">
        <f t="shared" ref="D24" si="8">SUM(D4:D23)</f>
        <v>5022948</v>
      </c>
      <c r="E24" s="12">
        <f t="shared" si="4"/>
        <v>0.7476310507502808</v>
      </c>
      <c r="G24" s="10" t="s">
        <v>12</v>
      </c>
      <c r="H24" s="5">
        <f>SUM(H4:H23)</f>
        <v>4813165</v>
      </c>
      <c r="I24" s="3">
        <f t="shared" si="5"/>
        <v>0.74799274255898618</v>
      </c>
      <c r="J24" s="5">
        <f t="shared" ref="J24" si="9">SUM(J4:J23)</f>
        <v>5022948</v>
      </c>
      <c r="K24" s="3">
        <f t="shared" si="6"/>
        <v>0.7476310507502808</v>
      </c>
      <c r="M24" s="6">
        <f t="shared" si="7"/>
        <v>0.71000000000000019</v>
      </c>
      <c r="N24" s="5">
        <v>3875313</v>
      </c>
      <c r="O24" s="4">
        <v>146685</v>
      </c>
      <c r="P24" s="3">
        <f t="shared" si="0"/>
        <v>0.80514356887680638</v>
      </c>
      <c r="Q24" s="3">
        <f t="shared" si="1"/>
        <v>0.96352932050189977</v>
      </c>
      <c r="R24" s="3">
        <f t="shared" si="2"/>
        <v>0.57681352269149966</v>
      </c>
      <c r="S24" s="5"/>
    </row>
    <row r="25" spans="1:19" x14ac:dyDescent="0.25">
      <c r="A25" s="10" t="s">
        <v>13</v>
      </c>
      <c r="B25" s="11">
        <v>1621610</v>
      </c>
      <c r="C25" s="12">
        <f t="shared" si="3"/>
        <v>0.25200725744101388</v>
      </c>
      <c r="D25" s="11">
        <v>1695537</v>
      </c>
      <c r="E25" s="12">
        <f t="shared" si="4"/>
        <v>0.25236894924971925</v>
      </c>
      <c r="G25" s="10" t="s">
        <v>13</v>
      </c>
      <c r="H25" s="4">
        <v>1621610</v>
      </c>
      <c r="I25" s="3">
        <f t="shared" si="5"/>
        <v>0.25200725744101388</v>
      </c>
      <c r="J25" s="4">
        <v>1695537</v>
      </c>
      <c r="K25" s="3">
        <f t="shared" si="6"/>
        <v>0.25236894924971925</v>
      </c>
      <c r="M25" s="6">
        <f t="shared" si="7"/>
        <v>0.7200000000000002</v>
      </c>
      <c r="N25" s="5">
        <v>3851316</v>
      </c>
      <c r="O25" s="4">
        <v>142161</v>
      </c>
      <c r="P25" s="3">
        <f t="shared" si="0"/>
        <v>0.80015789927480607</v>
      </c>
      <c r="Q25" s="3">
        <f t="shared" si="1"/>
        <v>0.96440169806912623</v>
      </c>
      <c r="R25" s="3">
        <f t="shared" si="2"/>
        <v>0.5732417353019319</v>
      </c>
      <c r="S25" s="5"/>
    </row>
    <row r="26" spans="1:19" x14ac:dyDescent="0.25">
      <c r="A26" s="9" t="s">
        <v>2</v>
      </c>
      <c r="B26" s="11">
        <f>SUM(B4:B23)+B25</f>
        <v>6434775</v>
      </c>
      <c r="C26" s="12">
        <f t="shared" si="3"/>
        <v>1</v>
      </c>
      <c r="D26" s="11">
        <f t="shared" ref="D26" si="10">SUM(D4:D23)+D25</f>
        <v>6718485</v>
      </c>
      <c r="E26" s="12">
        <f t="shared" si="4"/>
        <v>1</v>
      </c>
      <c r="G26" s="9" t="s">
        <v>2</v>
      </c>
      <c r="H26" s="4">
        <f>SUM(H4:H23)+H25</f>
        <v>6434775</v>
      </c>
      <c r="I26" s="3">
        <f t="shared" si="5"/>
        <v>1</v>
      </c>
      <c r="J26" s="4">
        <f t="shared" ref="J26" si="11">SUM(J4:J23)+J25</f>
        <v>6718485</v>
      </c>
      <c r="K26" s="3">
        <f t="shared" si="6"/>
        <v>1</v>
      </c>
      <c r="M26" s="6">
        <f t="shared" si="7"/>
        <v>0.7300000000000002</v>
      </c>
      <c r="N26" s="5">
        <v>3825797</v>
      </c>
      <c r="O26" s="4">
        <v>137782</v>
      </c>
      <c r="P26" s="3">
        <f t="shared" si="0"/>
        <v>0.79485601559878627</v>
      </c>
      <c r="Q26" s="3">
        <f t="shared" si="1"/>
        <v>0.96523798314604048</v>
      </c>
      <c r="R26" s="3">
        <f t="shared" si="2"/>
        <v>0.5694434087446798</v>
      </c>
      <c r="S26" s="5"/>
    </row>
    <row r="27" spans="1:19" x14ac:dyDescent="0.25">
      <c r="M27" s="6">
        <f t="shared" si="7"/>
        <v>0.74000000000000021</v>
      </c>
      <c r="N27" s="5">
        <v>3799509</v>
      </c>
      <c r="O27" s="4">
        <v>133360</v>
      </c>
      <c r="P27" s="3">
        <f t="shared" si="0"/>
        <v>0.78939436278812725</v>
      </c>
      <c r="Q27" s="3">
        <f t="shared" si="1"/>
        <v>0.96609091225769284</v>
      </c>
      <c r="R27" s="3">
        <f t="shared" si="2"/>
        <v>0.56553062185894587</v>
      </c>
    </row>
    <row r="28" spans="1:19" x14ac:dyDescent="0.25">
      <c r="M28" s="6">
        <f t="shared" si="7"/>
        <v>0.75000000000000022</v>
      </c>
      <c r="N28" s="5">
        <v>3770543</v>
      </c>
      <c r="O28" s="4">
        <v>128951</v>
      </c>
      <c r="P28" s="3">
        <f t="shared" si="0"/>
        <v>0.78337632279598068</v>
      </c>
      <c r="Q28" s="3">
        <f t="shared" si="1"/>
        <v>0.9669313505803574</v>
      </c>
      <c r="R28" s="3">
        <f t="shared" si="2"/>
        <v>0.56121923320510503</v>
      </c>
    </row>
    <row r="29" spans="1:19" x14ac:dyDescent="0.25">
      <c r="M29" s="6">
        <f t="shared" si="7"/>
        <v>0.76000000000000023</v>
      </c>
      <c r="N29" s="5">
        <v>3741640</v>
      </c>
      <c r="O29" s="4">
        <v>124525</v>
      </c>
      <c r="P29" s="3">
        <f t="shared" si="0"/>
        <v>0.77737137182266669</v>
      </c>
      <c r="Q29" s="3">
        <f t="shared" si="1"/>
        <v>0.96779107979095569</v>
      </c>
      <c r="R29" s="3">
        <f t="shared" si="2"/>
        <v>0.556917221665301</v>
      </c>
    </row>
    <row r="30" spans="1:19" x14ac:dyDescent="0.25">
      <c r="M30" s="6">
        <f t="shared" si="7"/>
        <v>0.77000000000000024</v>
      </c>
      <c r="N30" s="5">
        <v>3712904</v>
      </c>
      <c r="O30" s="4">
        <v>120316</v>
      </c>
      <c r="P30" s="3">
        <f t="shared" si="0"/>
        <v>0.77140111713736925</v>
      </c>
      <c r="Q30" s="3">
        <f t="shared" si="1"/>
        <v>0.96861228940681721</v>
      </c>
      <c r="R30" s="3">
        <f t="shared" si="2"/>
        <v>0.55264006691984879</v>
      </c>
    </row>
    <row r="31" spans="1:19" x14ac:dyDescent="0.25">
      <c r="M31" s="6">
        <f t="shared" si="7"/>
        <v>0.78000000000000025</v>
      </c>
      <c r="N31" s="5">
        <v>3681359</v>
      </c>
      <c r="O31" s="4">
        <v>115574</v>
      </c>
      <c r="P31" s="3">
        <f t="shared" si="0"/>
        <v>0.7648472584219006</v>
      </c>
      <c r="Q31" s="3">
        <f t="shared" si="1"/>
        <v>0.96956122217589824</v>
      </c>
      <c r="R31" s="3">
        <f t="shared" si="2"/>
        <v>0.54794481196281597</v>
      </c>
    </row>
    <row r="32" spans="1:19" x14ac:dyDescent="0.25">
      <c r="M32" s="6">
        <f t="shared" si="7"/>
        <v>0.79000000000000026</v>
      </c>
      <c r="N32" s="5">
        <v>3649513</v>
      </c>
      <c r="O32" s="4">
        <v>111261</v>
      </c>
      <c r="P32" s="3">
        <f t="shared" si="0"/>
        <v>0.75823086328312073</v>
      </c>
      <c r="Q32" s="3">
        <f t="shared" si="1"/>
        <v>0.97041539853232339</v>
      </c>
      <c r="R32" s="3">
        <f t="shared" si="2"/>
        <v>0.54320475523871825</v>
      </c>
    </row>
    <row r="33" spans="13:18" x14ac:dyDescent="0.25">
      <c r="M33" s="6">
        <f t="shared" si="7"/>
        <v>0.80000000000000027</v>
      </c>
      <c r="N33" s="5">
        <v>3615727</v>
      </c>
      <c r="O33" s="4">
        <v>106457</v>
      </c>
      <c r="P33" s="3">
        <f t="shared" si="0"/>
        <v>0.75121140946917797</v>
      </c>
      <c r="Q33" s="3">
        <f t="shared" si="1"/>
        <v>0.9713993182497157</v>
      </c>
      <c r="R33" s="3">
        <f t="shared" si="2"/>
        <v>0.53817594293951687</v>
      </c>
    </row>
    <row r="34" spans="13:18" x14ac:dyDescent="0.25">
      <c r="M34" s="6">
        <f t="shared" si="7"/>
        <v>0.81000000000000028</v>
      </c>
      <c r="N34" s="5">
        <v>3580707</v>
      </c>
      <c r="O34" s="4">
        <v>101705</v>
      </c>
      <c r="P34" s="3">
        <f t="shared" si="0"/>
        <v>0.7439355770958791</v>
      </c>
      <c r="Q34" s="3">
        <f t="shared" si="1"/>
        <v>0.97238087427479603</v>
      </c>
      <c r="R34" s="3">
        <f t="shared" si="2"/>
        <v>0.53296345827965674</v>
      </c>
    </row>
    <row r="35" spans="13:18" x14ac:dyDescent="0.25">
      <c r="M35" s="6">
        <f t="shared" si="7"/>
        <v>0.82000000000000028</v>
      </c>
      <c r="N35" s="5">
        <v>3542255</v>
      </c>
      <c r="O35" s="4">
        <v>97320</v>
      </c>
      <c r="P35" s="3">
        <f t="shared" si="0"/>
        <v>0.73594670483950886</v>
      </c>
      <c r="Q35" s="3">
        <f t="shared" si="1"/>
        <v>0.97326061422006693</v>
      </c>
      <c r="R35" s="3">
        <f t="shared" si="2"/>
        <v>0.52724014416940723</v>
      </c>
    </row>
    <row r="36" spans="13:18" x14ac:dyDescent="0.25">
      <c r="M36" s="6">
        <f t="shared" si="7"/>
        <v>0.83000000000000029</v>
      </c>
      <c r="N36" s="5">
        <v>3502352</v>
      </c>
      <c r="O36" s="4">
        <v>89783</v>
      </c>
      <c r="P36" s="3">
        <f t="shared" si="0"/>
        <v>0.72765636962558133</v>
      </c>
      <c r="Q36" s="3">
        <f t="shared" si="1"/>
        <v>0.97500567211421618</v>
      </c>
      <c r="R36" s="3">
        <f t="shared" si="2"/>
        <v>0.52130085875014975</v>
      </c>
    </row>
    <row r="37" spans="13:18" x14ac:dyDescent="0.25">
      <c r="M37" s="6">
        <f>M36+0.01</f>
        <v>0.8400000000000003</v>
      </c>
      <c r="N37" s="5">
        <v>3459585</v>
      </c>
      <c r="O37" s="4">
        <v>86049</v>
      </c>
      <c r="P37" s="3">
        <f t="shared" si="0"/>
        <v>0.71877100346027956</v>
      </c>
      <c r="Q37" s="3">
        <f t="shared" si="1"/>
        <v>0.97573099761565918</v>
      </c>
      <c r="R37" s="3">
        <f t="shared" si="2"/>
        <v>0.51493528674991462</v>
      </c>
    </row>
    <row r="38" spans="13:18" x14ac:dyDescent="0.25">
      <c r="M38" s="6">
        <f t="shared" si="7"/>
        <v>0.85000000000000031</v>
      </c>
      <c r="N38" s="5">
        <v>3412100</v>
      </c>
      <c r="O38" s="4">
        <v>82258</v>
      </c>
      <c r="P38" s="3">
        <f t="shared" si="0"/>
        <v>0.70890541521795813</v>
      </c>
      <c r="Q38" s="3">
        <f t="shared" si="1"/>
        <v>0.97645976743081275</v>
      </c>
      <c r="R38" s="3">
        <f t="shared" si="2"/>
        <v>0.5078674730984738</v>
      </c>
    </row>
    <row r="39" spans="13:18" x14ac:dyDescent="0.25">
      <c r="M39" s="6">
        <f t="shared" si="7"/>
        <v>0.86000000000000032</v>
      </c>
      <c r="N39" s="5">
        <v>3362030</v>
      </c>
      <c r="O39" s="4">
        <v>78554</v>
      </c>
      <c r="P39" s="3">
        <f t="shared" si="0"/>
        <v>0.69850276167909253</v>
      </c>
      <c r="Q39" s="3">
        <f t="shared" si="1"/>
        <v>0.97716841094418849</v>
      </c>
      <c r="R39" s="3">
        <f t="shared" si="2"/>
        <v>0.50041490008536149</v>
      </c>
    </row>
    <row r="40" spans="13:18" x14ac:dyDescent="0.25">
      <c r="M40" s="6">
        <f t="shared" si="7"/>
        <v>0.87000000000000033</v>
      </c>
      <c r="N40" s="5">
        <v>3309128</v>
      </c>
      <c r="O40" s="4">
        <v>75104</v>
      </c>
      <c r="P40" s="3">
        <f t="shared" si="0"/>
        <v>0.6875117255793709</v>
      </c>
      <c r="Q40" s="3">
        <f t="shared" si="1"/>
        <v>0.9778076680322153</v>
      </c>
      <c r="R40" s="3">
        <f t="shared" si="2"/>
        <v>0.49254080346982987</v>
      </c>
    </row>
    <row r="41" spans="13:18" x14ac:dyDescent="0.25">
      <c r="M41" s="6">
        <f>M40+0.01</f>
        <v>0.88000000000000034</v>
      </c>
      <c r="N41" s="5">
        <v>3251266</v>
      </c>
      <c r="O41" s="4">
        <v>70744</v>
      </c>
      <c r="P41" s="3">
        <f t="shared" si="0"/>
        <v>0.6754901889493361</v>
      </c>
      <c r="Q41" s="3">
        <f t="shared" si="1"/>
        <v>0.97870445904738401</v>
      </c>
      <c r="R41" s="3">
        <f t="shared" si="2"/>
        <v>0.48392844517774469</v>
      </c>
    </row>
    <row r="42" spans="13:18" x14ac:dyDescent="0.25">
      <c r="M42" s="6">
        <f t="shared" si="7"/>
        <v>0.89000000000000035</v>
      </c>
      <c r="N42" s="5">
        <v>3187634</v>
      </c>
      <c r="O42" s="4">
        <v>67337</v>
      </c>
      <c r="P42" s="3">
        <f t="shared" si="0"/>
        <v>0.66226986440399771</v>
      </c>
      <c r="Q42" s="3">
        <f t="shared" si="1"/>
        <v>0.97931256530396127</v>
      </c>
      <c r="R42" s="3">
        <f t="shared" si="2"/>
        <v>0.47445726231434615</v>
      </c>
    </row>
    <row r="43" spans="13:18" x14ac:dyDescent="0.25">
      <c r="M43" s="6">
        <f>M42+0.01</f>
        <v>0.90000000000000036</v>
      </c>
      <c r="N43" s="5">
        <v>3119350</v>
      </c>
      <c r="O43" s="4">
        <v>63841</v>
      </c>
      <c r="P43" s="3">
        <f t="shared" si="0"/>
        <v>0.64808303008708357</v>
      </c>
      <c r="Q43" s="3">
        <f t="shared" si="1"/>
        <v>0.97994433887253385</v>
      </c>
      <c r="R43" s="3">
        <f t="shared" si="2"/>
        <v>0.46429366144301876</v>
      </c>
    </row>
    <row r="44" spans="13:18" x14ac:dyDescent="0.25">
      <c r="M44" s="6">
        <f t="shared" si="7"/>
        <v>0.91000000000000036</v>
      </c>
      <c r="N44" s="5">
        <v>3041560</v>
      </c>
      <c r="O44" s="4">
        <v>60347</v>
      </c>
      <c r="P44" s="3">
        <f t="shared" si="0"/>
        <v>0.63192120826187181</v>
      </c>
      <c r="Q44" s="3">
        <f t="shared" si="1"/>
        <v>0.98054519365022874</v>
      </c>
      <c r="R44" s="3">
        <f t="shared" si="2"/>
        <v>0.45271515825368369</v>
      </c>
    </row>
    <row r="45" spans="13:18" x14ac:dyDescent="0.25">
      <c r="M45" s="6">
        <f t="shared" si="7"/>
        <v>0.92000000000000037</v>
      </c>
      <c r="N45" s="5">
        <v>2957326</v>
      </c>
      <c r="O45" s="4">
        <v>57012</v>
      </c>
      <c r="P45" s="3">
        <f t="shared" si="0"/>
        <v>0.61442056679606794</v>
      </c>
      <c r="Q45" s="3">
        <f t="shared" si="1"/>
        <v>0.98108639442557533</v>
      </c>
      <c r="R45" s="3">
        <f t="shared" si="2"/>
        <v>0.44017751025714874</v>
      </c>
    </row>
    <row r="46" spans="13:18" x14ac:dyDescent="0.25">
      <c r="M46" s="6">
        <f t="shared" si="7"/>
        <v>0.93000000000000038</v>
      </c>
      <c r="N46" s="5">
        <v>2865794</v>
      </c>
      <c r="O46" s="4">
        <v>53791</v>
      </c>
      <c r="P46" s="3">
        <f t="shared" si="0"/>
        <v>0.59540367676771877</v>
      </c>
      <c r="Q46" s="3">
        <f t="shared" si="1"/>
        <v>0.98157580615053164</v>
      </c>
      <c r="R46" s="3">
        <f t="shared" si="2"/>
        <v>0.42655360546313642</v>
      </c>
    </row>
    <row r="47" spans="13:18" x14ac:dyDescent="0.25">
      <c r="M47" s="6">
        <f t="shared" si="7"/>
        <v>0.94000000000000039</v>
      </c>
      <c r="N47" s="5">
        <v>2762434</v>
      </c>
      <c r="O47" s="4">
        <v>50448</v>
      </c>
      <c r="P47" s="3">
        <f t="shared" si="0"/>
        <v>0.57392937539409894</v>
      </c>
      <c r="Q47" s="3">
        <f t="shared" si="1"/>
        <v>0.98206536925473586</v>
      </c>
      <c r="R47" s="3">
        <f t="shared" si="2"/>
        <v>0.41116918471947173</v>
      </c>
    </row>
    <row r="48" spans="13:18" x14ac:dyDescent="0.25">
      <c r="M48" s="6">
        <f>M47+0.01</f>
        <v>0.9500000000000004</v>
      </c>
      <c r="N48" s="5">
        <v>2643292</v>
      </c>
      <c r="O48" s="4">
        <v>46167</v>
      </c>
      <c r="P48" s="3">
        <f t="shared" si="0"/>
        <v>0.5491761709218097</v>
      </c>
      <c r="Q48" s="3">
        <f t="shared" si="1"/>
        <v>0.98283409414309719</v>
      </c>
      <c r="R48" s="3">
        <f t="shared" si="2"/>
        <v>0.39343572248803116</v>
      </c>
    </row>
    <row r="49" spans="13:18" x14ac:dyDescent="0.25">
      <c r="M49" s="6">
        <f t="shared" si="7"/>
        <v>0.96000000000000041</v>
      </c>
      <c r="N49" s="5">
        <v>2503317</v>
      </c>
      <c r="O49" s="4">
        <v>40621</v>
      </c>
      <c r="P49" s="3">
        <f t="shared" si="0"/>
        <v>0.52009465646000219</v>
      </c>
      <c r="Q49" s="3">
        <f t="shared" si="1"/>
        <v>0.98403223663469785</v>
      </c>
      <c r="R49" s="3">
        <f t="shared" si="2"/>
        <v>0.37260141237198563</v>
      </c>
    </row>
    <row r="50" spans="13:18" x14ac:dyDescent="0.25">
      <c r="M50" s="6">
        <f t="shared" si="7"/>
        <v>0.97000000000000042</v>
      </c>
      <c r="N50" s="5">
        <v>2322829</v>
      </c>
      <c r="O50" s="4">
        <v>35022</v>
      </c>
      <c r="P50" s="3">
        <f t="shared" si="0"/>
        <v>0.4825960718400148</v>
      </c>
      <c r="Q50" s="3">
        <f t="shared" si="1"/>
        <v>0.98514664412636765</v>
      </c>
      <c r="R50" s="3">
        <f t="shared" si="2"/>
        <v>0.345737022557913</v>
      </c>
    </row>
    <row r="51" spans="13:18" x14ac:dyDescent="0.25">
      <c r="M51" s="6">
        <f>M50+0.01</f>
        <v>0.98000000000000043</v>
      </c>
      <c r="N51" s="5">
        <v>2070874</v>
      </c>
      <c r="O51" s="4">
        <v>26684</v>
      </c>
      <c r="P51" s="3">
        <f t="shared" si="0"/>
        <v>0.43024934580876112</v>
      </c>
      <c r="Q51" s="3">
        <f t="shared" si="1"/>
        <v>0.98727854009281268</v>
      </c>
      <c r="R51" s="3">
        <f t="shared" si="2"/>
        <v>0.30823526434903109</v>
      </c>
    </row>
    <row r="52" spans="13:18" x14ac:dyDescent="0.25">
      <c r="M52" s="6">
        <f t="shared" si="7"/>
        <v>0.99000000000000044</v>
      </c>
      <c r="N52" s="5">
        <v>1640747</v>
      </c>
      <c r="O52" s="4">
        <v>19250</v>
      </c>
      <c r="P52" s="3">
        <f t="shared" si="0"/>
        <v>0.34088521242127112</v>
      </c>
      <c r="Q52" s="3">
        <f t="shared" si="1"/>
        <v>0.98840359350047013</v>
      </c>
      <c r="R52" s="3">
        <f t="shared" si="2"/>
        <v>0.24421383689924142</v>
      </c>
    </row>
    <row r="53" spans="13:18" x14ac:dyDescent="0.25">
      <c r="M53" s="6">
        <f t="shared" si="7"/>
        <v>1.0000000000000004</v>
      </c>
    </row>
  </sheetData>
  <mergeCells count="7">
    <mergeCell ref="A1:E1"/>
    <mergeCell ref="G1:K1"/>
    <mergeCell ref="M1:Q1"/>
    <mergeCell ref="B2:C2"/>
    <mergeCell ref="D2:E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25" sqref="D22:D25"/>
    </sheetView>
  </sheetViews>
  <sheetFormatPr defaultRowHeight="15" x14ac:dyDescent="0.25"/>
  <cols>
    <col min="1" max="1" width="19.28515625" customWidth="1"/>
    <col min="2" max="2" width="20.7109375" customWidth="1"/>
    <col min="3" max="3" width="20" customWidth="1"/>
    <col min="4" max="4" width="17.140625" customWidth="1"/>
    <col min="5" max="5" width="7.28515625" customWidth="1"/>
    <col min="6" max="6" width="22.85546875" customWidth="1"/>
    <col min="7" max="7" width="19" customWidth="1"/>
    <col min="8" max="8" width="17" customWidth="1"/>
    <col min="9" max="9" width="19.42578125" customWidth="1"/>
    <col min="10" max="10" width="13.7109375" customWidth="1"/>
    <col min="11" max="11" width="11.5703125" customWidth="1"/>
  </cols>
  <sheetData>
    <row r="1" spans="1:11" x14ac:dyDescent="0.25">
      <c r="A1" s="19" t="s">
        <v>32</v>
      </c>
      <c r="B1" s="19"/>
      <c r="C1" s="19"/>
      <c r="D1" s="19"/>
      <c r="E1" s="2"/>
      <c r="F1" s="19" t="s">
        <v>33</v>
      </c>
      <c r="G1" s="19"/>
      <c r="H1" s="19"/>
      <c r="I1" s="19"/>
      <c r="J1" s="2"/>
      <c r="K1" s="2"/>
    </row>
    <row r="2" spans="1:11" x14ac:dyDescent="0.25">
      <c r="E2" s="15"/>
      <c r="J2" s="15"/>
      <c r="K2" s="15"/>
    </row>
    <row r="3" spans="1:11" x14ac:dyDescent="0.25">
      <c r="A3" s="19" t="s">
        <v>17</v>
      </c>
      <c r="B3" s="19"/>
      <c r="C3" s="19"/>
      <c r="D3" s="19"/>
      <c r="F3" s="19" t="s">
        <v>17</v>
      </c>
      <c r="G3" s="19"/>
      <c r="H3" s="19"/>
      <c r="I3" s="19"/>
    </row>
    <row r="4" spans="1:11" x14ac:dyDescent="0.25">
      <c r="A4" s="15" t="s">
        <v>19</v>
      </c>
      <c r="B4" s="15" t="s">
        <v>30</v>
      </c>
      <c r="C4" s="15" t="s">
        <v>31</v>
      </c>
      <c r="D4" s="15" t="s">
        <v>20</v>
      </c>
      <c r="F4" s="15" t="s">
        <v>19</v>
      </c>
      <c r="G4" s="15" t="s">
        <v>30</v>
      </c>
      <c r="H4" s="15" t="s">
        <v>31</v>
      </c>
      <c r="I4" s="15" t="s">
        <v>20</v>
      </c>
    </row>
    <row r="5" spans="1:11" x14ac:dyDescent="0.25">
      <c r="A5" t="s">
        <v>22</v>
      </c>
      <c r="B5" s="16">
        <v>42463.475949074076</v>
      </c>
      <c r="C5" s="16">
        <v>42463.477569444447</v>
      </c>
      <c r="D5" s="17">
        <f>C5-B5</f>
        <v>1.6203703708015382E-3</v>
      </c>
      <c r="F5" t="s">
        <v>22</v>
      </c>
      <c r="G5" s="16">
        <v>42463.475949074076</v>
      </c>
      <c r="H5" s="16">
        <v>42463.477569444447</v>
      </c>
      <c r="I5" s="17">
        <f>H5-G5</f>
        <v>1.6203703708015382E-3</v>
      </c>
    </row>
    <row r="6" spans="1:11" x14ac:dyDescent="0.25">
      <c r="A6" t="s">
        <v>23</v>
      </c>
      <c r="B6" s="16">
        <v>42463.477569444447</v>
      </c>
      <c r="C6" s="16">
        <v>42463.483148148145</v>
      </c>
      <c r="D6" s="17">
        <f t="shared" ref="D6:D11" si="0">C6-B6</f>
        <v>5.5787036981200799E-3</v>
      </c>
      <c r="F6" t="s">
        <v>29</v>
      </c>
      <c r="G6" s="16">
        <v>42463.483148148145</v>
      </c>
      <c r="H6" s="16">
        <v>42463.68476851852</v>
      </c>
      <c r="I6" s="17">
        <f t="shared" ref="I6:I11" si="1">H6-G6</f>
        <v>0.20162037037516711</v>
      </c>
    </row>
    <row r="7" spans="1:11" x14ac:dyDescent="0.25">
      <c r="A7" t="s">
        <v>24</v>
      </c>
      <c r="B7" s="16">
        <v>42463.68476851852</v>
      </c>
      <c r="C7" s="16">
        <v>42463.685127314813</v>
      </c>
      <c r="D7" s="17">
        <f t="shared" si="0"/>
        <v>3.5879629285773262E-4</v>
      </c>
      <c r="F7" t="s">
        <v>24</v>
      </c>
      <c r="G7" s="16">
        <v>42463.685127314813</v>
      </c>
      <c r="H7" s="16">
        <v>42463.685474537036</v>
      </c>
      <c r="I7" s="17">
        <f t="shared" si="1"/>
        <v>3.4722222335403785E-4</v>
      </c>
    </row>
    <row r="8" spans="1:11" x14ac:dyDescent="0.25">
      <c r="A8" t="s">
        <v>25</v>
      </c>
      <c r="B8" s="16">
        <v>42463.685474537036</v>
      </c>
      <c r="C8" s="16">
        <v>42463.688333333332</v>
      </c>
      <c r="D8" s="17">
        <f t="shared" si="0"/>
        <v>2.8587962951860391E-3</v>
      </c>
      <c r="F8" t="s">
        <v>25</v>
      </c>
      <c r="G8" s="16">
        <v>42463.688344907408</v>
      </c>
      <c r="H8" s="16">
        <v>42463.69127314815</v>
      </c>
      <c r="I8" s="17">
        <f>H8-G8</f>
        <v>2.9282407413120382E-3</v>
      </c>
    </row>
    <row r="9" spans="1:11" x14ac:dyDescent="0.25">
      <c r="A9" t="s">
        <v>26</v>
      </c>
      <c r="B9" s="16">
        <v>42463.691284722219</v>
      </c>
      <c r="C9" s="16">
        <v>42464.247314814813</v>
      </c>
      <c r="D9" s="17">
        <f t="shared" si="0"/>
        <v>0.5560300925935735</v>
      </c>
      <c r="F9" t="s">
        <v>26</v>
      </c>
      <c r="G9" s="16">
        <v>42464.254687499997</v>
      </c>
      <c r="H9" s="16">
        <v>42464.7419212963</v>
      </c>
      <c r="I9" s="17">
        <f t="shared" si="1"/>
        <v>0.487233796302462</v>
      </c>
    </row>
    <row r="10" spans="1:11" x14ac:dyDescent="0.25">
      <c r="A10" t="s">
        <v>27</v>
      </c>
      <c r="B10" s="16">
        <v>42464.247314814813</v>
      </c>
      <c r="C10" s="16">
        <v>42464.254583333335</v>
      </c>
      <c r="D10" s="17">
        <f t="shared" si="0"/>
        <v>7.2685185223235749E-3</v>
      </c>
      <c r="F10" t="s">
        <v>27</v>
      </c>
      <c r="G10" s="16">
        <v>42464.7419212963</v>
      </c>
      <c r="H10" s="16">
        <v>42464.74560185185</v>
      </c>
      <c r="I10" s="17">
        <f t="shared" si="1"/>
        <v>3.6805555500905029E-3</v>
      </c>
    </row>
    <row r="11" spans="1:11" x14ac:dyDescent="0.25">
      <c r="A11" t="s">
        <v>28</v>
      </c>
      <c r="B11" s="16">
        <v>42464.745671296296</v>
      </c>
      <c r="C11" s="16">
        <v>42464.788148148145</v>
      </c>
      <c r="D11" s="17">
        <f t="shared" si="0"/>
        <v>4.2476851849642117E-2</v>
      </c>
      <c r="F11" t="s">
        <v>28</v>
      </c>
      <c r="G11" s="16">
        <v>42464.788148148145</v>
      </c>
      <c r="H11" s="16">
        <v>42464.823437500003</v>
      </c>
      <c r="I11" s="17">
        <f t="shared" si="1"/>
        <v>3.5289351857500151E-2</v>
      </c>
    </row>
    <row r="12" spans="1:11" x14ac:dyDescent="0.25">
      <c r="D12" s="17"/>
    </row>
    <row r="13" spans="1:11" x14ac:dyDescent="0.25">
      <c r="A13" s="19" t="s">
        <v>21</v>
      </c>
      <c r="B13" s="19"/>
      <c r="C13" s="19"/>
      <c r="D13" s="19"/>
      <c r="F13" s="19" t="s">
        <v>21</v>
      </c>
      <c r="G13" s="19"/>
      <c r="H13" s="19"/>
      <c r="I13" s="19"/>
    </row>
    <row r="14" spans="1:11" x14ac:dyDescent="0.25">
      <c r="A14" s="15" t="s">
        <v>19</v>
      </c>
      <c r="B14" s="15" t="s">
        <v>30</v>
      </c>
      <c r="C14" s="15" t="s">
        <v>31</v>
      </c>
      <c r="D14" s="15" t="s">
        <v>20</v>
      </c>
      <c r="F14" s="15" t="s">
        <v>19</v>
      </c>
      <c r="G14" s="15" t="s">
        <v>30</v>
      </c>
      <c r="H14" s="15" t="s">
        <v>31</v>
      </c>
      <c r="I14" s="15" t="s">
        <v>20</v>
      </c>
    </row>
    <row r="15" spans="1:11" x14ac:dyDescent="0.25">
      <c r="A15" t="s">
        <v>34</v>
      </c>
      <c r="B15" s="16">
        <v>42490.668449074074</v>
      </c>
      <c r="C15" s="16">
        <v>42490.694178240738</v>
      </c>
      <c r="D15" s="17">
        <f t="shared" ref="D15:D18" si="2">C15-B15</f>
        <v>2.5729166663950309E-2</v>
      </c>
      <c r="F15" t="s">
        <v>34</v>
      </c>
      <c r="G15" s="16">
        <v>42491.688634259262</v>
      </c>
      <c r="H15" s="16">
        <v>42491.713796296295</v>
      </c>
      <c r="I15" s="17">
        <f t="shared" ref="I15:I18" si="3">H15-G15</f>
        <v>2.5162037032714579E-2</v>
      </c>
    </row>
    <row r="16" spans="1:11" x14ac:dyDescent="0.25">
      <c r="A16" t="s">
        <v>35</v>
      </c>
      <c r="B16" s="16">
        <v>42490.694189814814</v>
      </c>
      <c r="C16" s="16">
        <v>42490.938460648147</v>
      </c>
      <c r="D16" s="17">
        <f t="shared" si="2"/>
        <v>0.24427083333284827</v>
      </c>
      <c r="F16" t="s">
        <v>35</v>
      </c>
      <c r="G16" s="16">
        <v>42491.713807870372</v>
      </c>
      <c r="H16" s="16">
        <v>42491.974016203705</v>
      </c>
      <c r="I16" s="17">
        <f t="shared" si="3"/>
        <v>0.26020833333313931</v>
      </c>
    </row>
    <row r="17" spans="1:9" x14ac:dyDescent="0.25">
      <c r="A17" t="s">
        <v>36</v>
      </c>
      <c r="B17" s="16">
        <v>42490.945034722223</v>
      </c>
      <c r="C17" s="16">
        <v>42491.062592592592</v>
      </c>
      <c r="D17" s="17">
        <f t="shared" si="2"/>
        <v>0.11755787036963739</v>
      </c>
      <c r="F17" t="s">
        <v>36</v>
      </c>
      <c r="G17" s="16">
        <v>42491.981238425928</v>
      </c>
      <c r="H17" s="16">
        <v>42492.09847222222</v>
      </c>
      <c r="I17" s="17">
        <f t="shared" si="3"/>
        <v>0.11723379629256669</v>
      </c>
    </row>
    <row r="18" spans="1:9" x14ac:dyDescent="0.25">
      <c r="A18" t="s">
        <v>37</v>
      </c>
      <c r="B18" s="16">
        <v>42491.070868055554</v>
      </c>
      <c r="C18" s="16">
        <v>42491.132824074077</v>
      </c>
      <c r="D18" s="17">
        <f t="shared" si="2"/>
        <v>6.1956018522323575E-2</v>
      </c>
      <c r="F18" t="s">
        <v>37</v>
      </c>
      <c r="G18" s="16">
        <v>42492.106145833335</v>
      </c>
      <c r="H18" s="16">
        <v>42492.162002314813</v>
      </c>
      <c r="I18" s="17">
        <f t="shared" si="3"/>
        <v>5.5856481478258502E-2</v>
      </c>
    </row>
    <row r="20" spans="1:9" x14ac:dyDescent="0.25">
      <c r="A20" s="19" t="s">
        <v>18</v>
      </c>
      <c r="B20" s="19"/>
      <c r="C20" s="19"/>
      <c r="D20" s="19"/>
      <c r="F20" s="19" t="s">
        <v>18</v>
      </c>
      <c r="G20" s="19"/>
      <c r="H20" s="19"/>
      <c r="I20" s="19"/>
    </row>
    <row r="21" spans="1:9" x14ac:dyDescent="0.25">
      <c r="A21" s="15" t="s">
        <v>19</v>
      </c>
      <c r="B21" s="15" t="s">
        <v>30</v>
      </c>
      <c r="C21" s="15" t="s">
        <v>31</v>
      </c>
      <c r="D21" s="15" t="s">
        <v>20</v>
      </c>
      <c r="F21" s="15" t="s">
        <v>19</v>
      </c>
      <c r="G21" s="15" t="s">
        <v>30</v>
      </c>
      <c r="H21" s="15" t="s">
        <v>31</v>
      </c>
      <c r="I21" s="15" t="s">
        <v>20</v>
      </c>
    </row>
    <row r="22" spans="1:9" x14ac:dyDescent="0.25">
      <c r="A22" t="s">
        <v>34</v>
      </c>
      <c r="B22" s="16">
        <v>42491.136053240742</v>
      </c>
      <c r="C22" s="16">
        <v>42491.167013888888</v>
      </c>
      <c r="D22" s="17">
        <f t="shared" ref="D22:D25" si="4">C22-B22</f>
        <v>3.0960648145992309E-2</v>
      </c>
      <c r="F22" t="s">
        <v>34</v>
      </c>
      <c r="G22" s="16">
        <v>42492.164953703701</v>
      </c>
      <c r="H22" s="16">
        <v>42492.192361111112</v>
      </c>
      <c r="I22" s="17">
        <f t="shared" ref="I22:I25" si="5">H22-G22</f>
        <v>2.7407407411374152E-2</v>
      </c>
    </row>
    <row r="23" spans="1:9" x14ac:dyDescent="0.25">
      <c r="A23" t="s">
        <v>35</v>
      </c>
      <c r="B23" s="16">
        <v>42491.167013888888</v>
      </c>
      <c r="C23" s="16">
        <v>42491.461516203701</v>
      </c>
      <c r="D23" s="17">
        <f t="shared" si="4"/>
        <v>0.29450231481314404</v>
      </c>
      <c r="F23" t="s">
        <v>35</v>
      </c>
      <c r="G23" s="16">
        <v>42492.192361111112</v>
      </c>
      <c r="H23" s="16">
        <v>42492.458472222221</v>
      </c>
      <c r="I23" s="17">
        <f t="shared" si="5"/>
        <v>0.26611111110833008</v>
      </c>
    </row>
    <row r="24" spans="1:9" x14ac:dyDescent="0.25">
      <c r="A24" t="s">
        <v>36</v>
      </c>
      <c r="B24" s="16">
        <v>42491.468993055554</v>
      </c>
      <c r="C24" s="16">
        <v>42491.642511574071</v>
      </c>
      <c r="D24" s="17">
        <f t="shared" si="4"/>
        <v>0.17351851851708489</v>
      </c>
      <c r="F24" t="s">
        <v>36</v>
      </c>
      <c r="G24" s="16">
        <v>42492.465462962966</v>
      </c>
      <c r="H24" s="16">
        <v>42492.642881944441</v>
      </c>
      <c r="I24" s="17">
        <f t="shared" si="5"/>
        <v>0.17741898147505708</v>
      </c>
    </row>
    <row r="25" spans="1:9" x14ac:dyDescent="0.25">
      <c r="A25" t="s">
        <v>38</v>
      </c>
      <c r="B25" s="16">
        <v>42491.650925925926</v>
      </c>
      <c r="C25" s="16">
        <v>42491.683310185188</v>
      </c>
      <c r="D25" s="17">
        <f t="shared" si="4"/>
        <v>3.238425926247146E-2</v>
      </c>
      <c r="F25" t="s">
        <v>38</v>
      </c>
      <c r="G25" s="16">
        <v>42492.650625000002</v>
      </c>
      <c r="H25" s="16">
        <v>42492.679270833331</v>
      </c>
      <c r="I25" s="17">
        <f t="shared" si="5"/>
        <v>2.8645833328482695E-2</v>
      </c>
    </row>
    <row r="29" spans="1:9" x14ac:dyDescent="0.25">
      <c r="D29" s="17"/>
    </row>
  </sheetData>
  <mergeCells count="8">
    <mergeCell ref="A20:D20"/>
    <mergeCell ref="F20:I20"/>
    <mergeCell ref="F1:I1"/>
    <mergeCell ref="F3:I3"/>
    <mergeCell ref="A13:D13"/>
    <mergeCell ref="F13:I13"/>
    <mergeCell ref="A3:D3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Token</vt:lpstr>
      <vt:lpstr>Lemma</vt:lpstr>
      <vt:lpstr>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Kudela</dc:creator>
  <cp:lastModifiedBy>Jakub Kudela</cp:lastModifiedBy>
  <dcterms:created xsi:type="dcterms:W3CDTF">2016-04-19T14:25:39Z</dcterms:created>
  <dcterms:modified xsi:type="dcterms:W3CDTF">2016-05-06T06:47:05Z</dcterms:modified>
</cp:coreProperties>
</file>