
<file path=[Content_Types].xml><?xml version="1.0" encoding="utf-8"?>
<Types xmlns="http://schemas.openxmlformats.org/package/2006/content-types">
  <Default Extension="bin" ContentType="application/vnd.openxmlformats-officedocument.oleObject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ropbox\ArmBook\MSP432\ValvanoWare\ADC_Resolution_MSP432\"/>
    </mc:Choice>
  </mc:AlternateContent>
  <bookViews>
    <workbookView xWindow="360" yWindow="75" windowWidth="13260" windowHeight="8835" activeTab="1"/>
  </bookViews>
  <sheets>
    <sheet name="resolution" sheetId="2" r:id="rId1"/>
    <sheet name="8-average" sheetId="3" r:id="rId2"/>
  </sheets>
  <calcPr calcId="152511"/>
</workbook>
</file>

<file path=xl/calcChain.xml><?xml version="1.0" encoding="utf-8"?>
<calcChain xmlns="http://schemas.openxmlformats.org/spreadsheetml/2006/main">
  <c r="E142" i="3" l="1"/>
  <c r="D142" i="3"/>
  <c r="C142" i="3"/>
  <c r="B142" i="3"/>
  <c r="A141" i="3"/>
  <c r="C141" i="3" s="1"/>
  <c r="D140" i="3"/>
  <c r="A140" i="3"/>
  <c r="E140" i="3" s="1"/>
  <c r="B152" i="3"/>
  <c r="E146" i="3"/>
  <c r="D146" i="3"/>
  <c r="C146" i="3"/>
  <c r="B146" i="3"/>
  <c r="E145" i="3"/>
  <c r="D145" i="3"/>
  <c r="C145" i="3"/>
  <c r="B145" i="3"/>
  <c r="A112" i="3" s="1"/>
  <c r="E144" i="3"/>
  <c r="D144" i="3"/>
  <c r="C144" i="3"/>
  <c r="B144" i="3"/>
  <c r="E143" i="3"/>
  <c r="R102" i="3" s="1"/>
  <c r="D143" i="3"/>
  <c r="Q78" i="3" s="1"/>
  <c r="C143" i="3"/>
  <c r="P60" i="3" s="1"/>
  <c r="B143" i="3"/>
  <c r="O79" i="3" s="1"/>
  <c r="E6" i="3"/>
  <c r="D6" i="3"/>
  <c r="C6" i="3"/>
  <c r="E3" i="3"/>
  <c r="D3" i="3"/>
  <c r="C3" i="3"/>
  <c r="B3" i="3"/>
  <c r="D141" i="3" l="1"/>
  <c r="E141" i="3"/>
  <c r="B141" i="3"/>
  <c r="B140" i="3"/>
  <c r="C140" i="3"/>
  <c r="R43" i="3"/>
  <c r="P8" i="3"/>
  <c r="R29" i="3"/>
  <c r="R75" i="3"/>
  <c r="P53" i="3"/>
  <c r="Q16" i="3"/>
  <c r="Q62" i="3"/>
  <c r="Q88" i="3"/>
  <c r="Q8" i="3"/>
  <c r="Q12" i="3"/>
  <c r="Q54" i="3"/>
  <c r="R20" i="3"/>
  <c r="R64" i="3"/>
  <c r="Q30" i="3"/>
  <c r="R42" i="3"/>
  <c r="Q76" i="3"/>
  <c r="P93" i="3"/>
  <c r="R9" i="3"/>
  <c r="P21" i="3"/>
  <c r="P33" i="3"/>
  <c r="Q44" i="3"/>
  <c r="P56" i="3"/>
  <c r="P65" i="3"/>
  <c r="R78" i="3"/>
  <c r="Q94" i="3"/>
  <c r="D5" i="3"/>
  <c r="Q10" i="3"/>
  <c r="Q22" i="3"/>
  <c r="R33" i="3"/>
  <c r="R46" i="3"/>
  <c r="Q56" i="3"/>
  <c r="R66" i="3"/>
  <c r="R79" i="3"/>
  <c r="Q96" i="3"/>
  <c r="P12" i="3"/>
  <c r="Q24" i="3"/>
  <c r="R35" i="3"/>
  <c r="R47" i="3"/>
  <c r="R57" i="3"/>
  <c r="R70" i="3"/>
  <c r="Q80" i="3"/>
  <c r="P101" i="3"/>
  <c r="P71" i="3"/>
  <c r="R80" i="3"/>
  <c r="Q102" i="3"/>
  <c r="R48" i="3"/>
  <c r="Q72" i="3"/>
  <c r="P85" i="3"/>
  <c r="Q104" i="3"/>
  <c r="R24" i="3"/>
  <c r="R38" i="3"/>
  <c r="Q48" i="3"/>
  <c r="Q58" i="3"/>
  <c r="R13" i="3"/>
  <c r="Q26" i="3"/>
  <c r="P39" i="3"/>
  <c r="Q60" i="3"/>
  <c r="R15" i="3"/>
  <c r="R28" i="3"/>
  <c r="Q40" i="3"/>
  <c r="R52" i="3"/>
  <c r="R60" i="3"/>
  <c r="R74" i="3"/>
  <c r="Q86" i="3"/>
  <c r="B112" i="3"/>
  <c r="C5" i="3"/>
  <c r="R8" i="3"/>
  <c r="R12" i="3"/>
  <c r="R16" i="3"/>
  <c r="R21" i="3"/>
  <c r="R25" i="3"/>
  <c r="P30" i="3"/>
  <c r="R34" i="3"/>
  <c r="R39" i="3"/>
  <c r="P44" i="3"/>
  <c r="R53" i="3"/>
  <c r="R56" i="3"/>
  <c r="R61" i="3"/>
  <c r="R65" i="3"/>
  <c r="R71" i="3"/>
  <c r="P76" i="3"/>
  <c r="R86" i="3"/>
  <c r="R94" i="3"/>
  <c r="O54" i="3"/>
  <c r="P62" i="3"/>
  <c r="P72" i="3"/>
  <c r="P88" i="3"/>
  <c r="P104" i="3"/>
  <c r="E150" i="3"/>
  <c r="P14" i="3"/>
  <c r="R17" i="3"/>
  <c r="R22" i="3"/>
  <c r="R26" i="3"/>
  <c r="R30" i="3"/>
  <c r="R36" i="3"/>
  <c r="R44" i="3"/>
  <c r="P49" i="3"/>
  <c r="R67" i="3"/>
  <c r="R76" i="3"/>
  <c r="P81" i="3"/>
  <c r="R10" i="3"/>
  <c r="R18" i="3"/>
  <c r="P37" i="3"/>
  <c r="O19" i="3"/>
  <c r="P28" i="3"/>
  <c r="Q32" i="3"/>
  <c r="R37" i="3"/>
  <c r="R41" i="3"/>
  <c r="P46" i="3"/>
  <c r="R50" i="3"/>
  <c r="P55" i="3"/>
  <c r="R59" i="3"/>
  <c r="R63" i="3"/>
  <c r="P69" i="3"/>
  <c r="R73" i="3"/>
  <c r="P78" i="3"/>
  <c r="R82" i="3"/>
  <c r="R90" i="3"/>
  <c r="R98" i="3"/>
  <c r="R106" i="3"/>
  <c r="D147" i="3"/>
  <c r="P17" i="3"/>
  <c r="P40" i="3"/>
  <c r="P96" i="3"/>
  <c r="Q14" i="3"/>
  <c r="P23" i="3"/>
  <c r="R27" i="3"/>
  <c r="R31" i="3"/>
  <c r="R40" i="3"/>
  <c r="R45" i="3"/>
  <c r="R49" i="3"/>
  <c r="R54" i="3"/>
  <c r="R58" i="3"/>
  <c r="R62" i="3"/>
  <c r="R68" i="3"/>
  <c r="R72" i="3"/>
  <c r="R77" i="3"/>
  <c r="R81" i="3"/>
  <c r="R88" i="3"/>
  <c r="R96" i="3"/>
  <c r="R104" i="3"/>
  <c r="C147" i="3"/>
  <c r="R11" i="3"/>
  <c r="R14" i="3"/>
  <c r="R23" i="3"/>
  <c r="O12" i="3"/>
  <c r="O15" i="3"/>
  <c r="R19" i="3"/>
  <c r="P24" i="3"/>
  <c r="Q28" i="3"/>
  <c r="R32" i="3"/>
  <c r="Q38" i="3"/>
  <c r="Q42" i="3"/>
  <c r="Q46" i="3"/>
  <c r="R51" i="3"/>
  <c r="R55" i="3"/>
  <c r="Q64" i="3"/>
  <c r="R69" i="3"/>
  <c r="Q74" i="3"/>
  <c r="R84" i="3"/>
  <c r="R92" i="3"/>
  <c r="R100" i="3"/>
  <c r="E147" i="3"/>
  <c r="O21" i="3"/>
  <c r="O42" i="3"/>
  <c r="O60" i="3"/>
  <c r="O63" i="3"/>
  <c r="O35" i="3"/>
  <c r="O70" i="3"/>
  <c r="O92" i="3"/>
  <c r="B147" i="3"/>
  <c r="O28" i="3"/>
  <c r="O31" i="3"/>
  <c r="O22" i="3"/>
  <c r="O38" i="3"/>
  <c r="O51" i="3"/>
  <c r="O84" i="3"/>
  <c r="O89" i="3"/>
  <c r="E5" i="3"/>
  <c r="O10" i="3"/>
  <c r="O37" i="3"/>
  <c r="O44" i="3"/>
  <c r="O47" i="3"/>
  <c r="O76" i="3"/>
  <c r="O104" i="3"/>
  <c r="O101" i="3"/>
  <c r="O96" i="3"/>
  <c r="O93" i="3"/>
  <c r="O88" i="3"/>
  <c r="O85" i="3"/>
  <c r="O78" i="3"/>
  <c r="O71" i="3"/>
  <c r="O62" i="3"/>
  <c r="O55" i="3"/>
  <c r="O46" i="3"/>
  <c r="O39" i="3"/>
  <c r="O30" i="3"/>
  <c r="O23" i="3"/>
  <c r="O14" i="3"/>
  <c r="O87" i="3"/>
  <c r="O66" i="3"/>
  <c r="O59" i="3"/>
  <c r="O50" i="3"/>
  <c r="O43" i="3"/>
  <c r="O34" i="3"/>
  <c r="O27" i="3"/>
  <c r="O11" i="3"/>
  <c r="O61" i="3"/>
  <c r="O52" i="3"/>
  <c r="O36" i="3"/>
  <c r="O20" i="3"/>
  <c r="O13" i="3"/>
  <c r="O80" i="3"/>
  <c r="O73" i="3"/>
  <c r="O64" i="3"/>
  <c r="O57" i="3"/>
  <c r="O48" i="3"/>
  <c r="O41" i="3"/>
  <c r="O32" i="3"/>
  <c r="O25" i="3"/>
  <c r="O16" i="3"/>
  <c r="O9" i="3"/>
  <c r="O106" i="3"/>
  <c r="O103" i="3"/>
  <c r="O98" i="3"/>
  <c r="O95" i="3"/>
  <c r="O90" i="3"/>
  <c r="O82" i="3"/>
  <c r="O75" i="3"/>
  <c r="O18" i="3"/>
  <c r="O77" i="3"/>
  <c r="O68" i="3"/>
  <c r="O45" i="3"/>
  <c r="O29" i="3"/>
  <c r="O105" i="3"/>
  <c r="O100" i="3"/>
  <c r="O97" i="3"/>
  <c r="O81" i="3"/>
  <c r="O72" i="3"/>
  <c r="O65" i="3"/>
  <c r="O56" i="3"/>
  <c r="O49" i="3"/>
  <c r="O40" i="3"/>
  <c r="O33" i="3"/>
  <c r="O24" i="3"/>
  <c r="O17" i="3"/>
  <c r="O8" i="3"/>
  <c r="O107" i="3"/>
  <c r="O102" i="3"/>
  <c r="O99" i="3"/>
  <c r="O94" i="3"/>
  <c r="O91" i="3"/>
  <c r="O86" i="3"/>
  <c r="O83" i="3"/>
  <c r="O74" i="3"/>
  <c r="O67" i="3"/>
  <c r="O58" i="3"/>
  <c r="O26" i="3"/>
  <c r="O53" i="3"/>
  <c r="O69" i="3"/>
  <c r="C149" i="3"/>
  <c r="P10" i="3"/>
  <c r="P19" i="3"/>
  <c r="P26" i="3"/>
  <c r="P35" i="3"/>
  <c r="P42" i="3"/>
  <c r="P51" i="3"/>
  <c r="P58" i="3"/>
  <c r="P67" i="3"/>
  <c r="P74" i="3"/>
  <c r="P83" i="3"/>
  <c r="P86" i="3"/>
  <c r="P91" i="3"/>
  <c r="P94" i="3"/>
  <c r="P99" i="3"/>
  <c r="P102" i="3"/>
  <c r="P107" i="3"/>
  <c r="D150" i="3"/>
  <c r="Q107" i="3"/>
  <c r="Q105" i="3"/>
  <c r="Q103" i="3"/>
  <c r="Q101" i="3"/>
  <c r="Q99" i="3"/>
  <c r="Q97" i="3"/>
  <c r="Q95" i="3"/>
  <c r="Q93" i="3"/>
  <c r="Q91" i="3"/>
  <c r="Q89" i="3"/>
  <c r="Q87" i="3"/>
  <c r="Q85" i="3"/>
  <c r="Q83" i="3"/>
  <c r="Q81" i="3"/>
  <c r="Q79" i="3"/>
  <c r="Q77" i="3"/>
  <c r="Q75" i="3"/>
  <c r="Q73" i="3"/>
  <c r="Q71" i="3"/>
  <c r="Q69" i="3"/>
  <c r="Q67" i="3"/>
  <c r="Q65" i="3"/>
  <c r="Q63" i="3"/>
  <c r="Q61" i="3"/>
  <c r="Q59" i="3"/>
  <c r="Q57" i="3"/>
  <c r="Q55" i="3"/>
  <c r="Q53" i="3"/>
  <c r="Q51" i="3"/>
  <c r="Q49" i="3"/>
  <c r="Q47" i="3"/>
  <c r="Q45" i="3"/>
  <c r="Q43" i="3"/>
  <c r="Q41" i="3"/>
  <c r="Q39" i="3"/>
  <c r="Q37" i="3"/>
  <c r="Q35" i="3"/>
  <c r="Q33" i="3"/>
  <c r="Q31" i="3"/>
  <c r="Q29" i="3"/>
  <c r="Q27" i="3"/>
  <c r="Q25" i="3"/>
  <c r="Q23" i="3"/>
  <c r="Q21" i="3"/>
  <c r="Q19" i="3"/>
  <c r="Q17" i="3"/>
  <c r="Q15" i="3"/>
  <c r="Q13" i="3"/>
  <c r="Q11" i="3"/>
  <c r="Q9" i="3"/>
  <c r="E149" i="3"/>
  <c r="E148" i="3"/>
  <c r="P38" i="3"/>
  <c r="P54" i="3"/>
  <c r="P63" i="3"/>
  <c r="P70" i="3"/>
  <c r="P84" i="3"/>
  <c r="P92" i="3"/>
  <c r="P97" i="3"/>
  <c r="P105" i="3"/>
  <c r="P13" i="3"/>
  <c r="P20" i="3"/>
  <c r="P29" i="3"/>
  <c r="P45" i="3"/>
  <c r="P52" i="3"/>
  <c r="Q70" i="3"/>
  <c r="P77" i="3"/>
  <c r="Q84" i="3"/>
  <c r="Q92" i="3"/>
  <c r="Q100" i="3"/>
  <c r="D148" i="3"/>
  <c r="P11" i="3"/>
  <c r="P18" i="3"/>
  <c r="Q20" i="3"/>
  <c r="P27" i="3"/>
  <c r="P34" i="3"/>
  <c r="Q36" i="3"/>
  <c r="P43" i="3"/>
  <c r="P50" i="3"/>
  <c r="Q52" i="3"/>
  <c r="P59" i="3"/>
  <c r="P66" i="3"/>
  <c r="Q68" i="3"/>
  <c r="P75" i="3"/>
  <c r="P82" i="3"/>
  <c r="P87" i="3"/>
  <c r="P90" i="3"/>
  <c r="P95" i="3"/>
  <c r="P98" i="3"/>
  <c r="P103" i="3"/>
  <c r="P106" i="3"/>
  <c r="D149" i="3"/>
  <c r="P15" i="3"/>
  <c r="P22" i="3"/>
  <c r="P31" i="3"/>
  <c r="P47" i="3"/>
  <c r="P79" i="3"/>
  <c r="P89" i="3"/>
  <c r="P100" i="3"/>
  <c r="C148" i="3"/>
  <c r="P36" i="3"/>
  <c r="P61" i="3"/>
  <c r="P68" i="3"/>
  <c r="P9" i="3"/>
  <c r="P16" i="3"/>
  <c r="Q18" i="3"/>
  <c r="P25" i="3"/>
  <c r="P32" i="3"/>
  <c r="Q34" i="3"/>
  <c r="P41" i="3"/>
  <c r="P48" i="3"/>
  <c r="Q50" i="3"/>
  <c r="P57" i="3"/>
  <c r="P64" i="3"/>
  <c r="Q66" i="3"/>
  <c r="P73" i="3"/>
  <c r="P80" i="3"/>
  <c r="Q82" i="3"/>
  <c r="Q90" i="3"/>
  <c r="Q98" i="3"/>
  <c r="Q106" i="3"/>
  <c r="R83" i="3"/>
  <c r="R85" i="3"/>
  <c r="R87" i="3"/>
  <c r="R89" i="3"/>
  <c r="R91" i="3"/>
  <c r="R93" i="3"/>
  <c r="R95" i="3"/>
  <c r="R97" i="3"/>
  <c r="R99" i="3"/>
  <c r="R101" i="3"/>
  <c r="R103" i="3"/>
  <c r="R105" i="3"/>
  <c r="R107" i="3"/>
  <c r="B137" i="2"/>
  <c r="A113" i="3" l="1"/>
  <c r="B113" i="3" s="1"/>
  <c r="E112" i="3"/>
  <c r="C112" i="3"/>
  <c r="D112" i="3"/>
  <c r="R143" i="3"/>
  <c r="R144" i="3" s="1"/>
  <c r="R145" i="3" s="1"/>
  <c r="Q143" i="3"/>
  <c r="Q144" i="3" s="1"/>
  <c r="Q145" i="3" s="1"/>
  <c r="P143" i="3"/>
  <c r="P144" i="3" s="1"/>
  <c r="P145" i="3" s="1"/>
  <c r="A114" i="3"/>
  <c r="B114" i="3" s="1"/>
  <c r="E113" i="3"/>
  <c r="D113" i="3"/>
  <c r="O143" i="3"/>
  <c r="O144" i="3" s="1"/>
  <c r="O145" i="3" s="1"/>
  <c r="E6" i="2"/>
  <c r="D6" i="2"/>
  <c r="C6" i="2"/>
  <c r="C113" i="3" l="1"/>
  <c r="A115" i="3"/>
  <c r="B115" i="3" s="1"/>
  <c r="E114" i="3"/>
  <c r="D114" i="3"/>
  <c r="C114" i="3"/>
  <c r="E3" i="2"/>
  <c r="D3" i="2"/>
  <c r="C3" i="2"/>
  <c r="B3" i="2"/>
  <c r="D5" i="2"/>
  <c r="C5" i="2"/>
  <c r="E133" i="2"/>
  <c r="E131" i="2"/>
  <c r="D131" i="2"/>
  <c r="C131" i="2"/>
  <c r="E130" i="2"/>
  <c r="D130" i="2"/>
  <c r="C130" i="2"/>
  <c r="B131" i="2"/>
  <c r="B130" i="2"/>
  <c r="D129" i="2"/>
  <c r="C129" i="2"/>
  <c r="B129" i="2"/>
  <c r="E128" i="2"/>
  <c r="D128" i="2"/>
  <c r="C128" i="2"/>
  <c r="B128" i="2"/>
  <c r="E115" i="3" l="1"/>
  <c r="A116" i="3"/>
  <c r="D115" i="3"/>
  <c r="C115" i="3"/>
  <c r="O106" i="2"/>
  <c r="O104" i="2"/>
  <c r="O102" i="2"/>
  <c r="O100" i="2"/>
  <c r="O98" i="2"/>
  <c r="O96" i="2"/>
  <c r="O94" i="2"/>
  <c r="O92" i="2"/>
  <c r="O90" i="2"/>
  <c r="O88" i="2"/>
  <c r="O86" i="2"/>
  <c r="O84" i="2"/>
  <c r="O82" i="2"/>
  <c r="O80" i="2"/>
  <c r="O78" i="2"/>
  <c r="O76" i="2"/>
  <c r="O74" i="2"/>
  <c r="O72" i="2"/>
  <c r="O70" i="2"/>
  <c r="O68" i="2"/>
  <c r="O66" i="2"/>
  <c r="O64" i="2"/>
  <c r="O62" i="2"/>
  <c r="O60" i="2"/>
  <c r="O58" i="2"/>
  <c r="O56" i="2"/>
  <c r="O54" i="2"/>
  <c r="O52" i="2"/>
  <c r="O50" i="2"/>
  <c r="O48" i="2"/>
  <c r="O46" i="2"/>
  <c r="O44" i="2"/>
  <c r="O42" i="2"/>
  <c r="O40" i="2"/>
  <c r="O38" i="2"/>
  <c r="O36" i="2"/>
  <c r="O34" i="2"/>
  <c r="O32" i="2"/>
  <c r="O30" i="2"/>
  <c r="O28" i="2"/>
  <c r="O26" i="2"/>
  <c r="O24" i="2"/>
  <c r="O22" i="2"/>
  <c r="O20" i="2"/>
  <c r="O18" i="2"/>
  <c r="O16" i="2"/>
  <c r="O14" i="2"/>
  <c r="O12" i="2"/>
  <c r="O10" i="2"/>
  <c r="O8" i="2"/>
  <c r="O87" i="2"/>
  <c r="O71" i="2"/>
  <c r="O59" i="2"/>
  <c r="O47" i="2"/>
  <c r="O35" i="2"/>
  <c r="O23" i="2"/>
  <c r="O11" i="2"/>
  <c r="O105" i="2"/>
  <c r="O101" i="2"/>
  <c r="O97" i="2"/>
  <c r="O93" i="2"/>
  <c r="O89" i="2"/>
  <c r="O85" i="2"/>
  <c r="O81" i="2"/>
  <c r="O77" i="2"/>
  <c r="O73" i="2"/>
  <c r="O69" i="2"/>
  <c r="O65" i="2"/>
  <c r="O61" i="2"/>
  <c r="O57" i="2"/>
  <c r="O53" i="2"/>
  <c r="O49" i="2"/>
  <c r="O45" i="2"/>
  <c r="O41" i="2"/>
  <c r="O37" i="2"/>
  <c r="O33" i="2"/>
  <c r="O29" i="2"/>
  <c r="O25" i="2"/>
  <c r="O21" i="2"/>
  <c r="O17" i="2"/>
  <c r="O13" i="2"/>
  <c r="O9" i="2"/>
  <c r="O91" i="2"/>
  <c r="O75" i="2"/>
  <c r="O63" i="2"/>
  <c r="O51" i="2"/>
  <c r="O39" i="2"/>
  <c r="O27" i="2"/>
  <c r="O15" i="2"/>
  <c r="O103" i="2"/>
  <c r="O99" i="2"/>
  <c r="O95" i="2"/>
  <c r="O83" i="2"/>
  <c r="O79" i="2"/>
  <c r="O67" i="2"/>
  <c r="O55" i="2"/>
  <c r="O43" i="2"/>
  <c r="O31" i="2"/>
  <c r="O19" i="2"/>
  <c r="O7" i="2"/>
  <c r="P103" i="2"/>
  <c r="P93" i="2"/>
  <c r="P87" i="2"/>
  <c r="P81" i="2"/>
  <c r="P75" i="2"/>
  <c r="P69" i="2"/>
  <c r="P63" i="2"/>
  <c r="P57" i="2"/>
  <c r="P51" i="2"/>
  <c r="P45" i="2"/>
  <c r="P39" i="2"/>
  <c r="P33" i="2"/>
  <c r="P29" i="2"/>
  <c r="P23" i="2"/>
  <c r="P19" i="2"/>
  <c r="P13" i="2"/>
  <c r="P7" i="2"/>
  <c r="P101" i="2"/>
  <c r="P89" i="2"/>
  <c r="P83" i="2"/>
  <c r="P77" i="2"/>
  <c r="P73" i="2"/>
  <c r="P67" i="2"/>
  <c r="P61" i="2"/>
  <c r="P55" i="2"/>
  <c r="P49" i="2"/>
  <c r="P43" i="2"/>
  <c r="P35" i="2"/>
  <c r="P27" i="2"/>
  <c r="P21" i="2"/>
  <c r="P15" i="2"/>
  <c r="P9" i="2"/>
  <c r="P105" i="2"/>
  <c r="P99" i="2"/>
  <c r="P97" i="2"/>
  <c r="P95" i="2"/>
  <c r="P91" i="2"/>
  <c r="P85" i="2"/>
  <c r="P79" i="2"/>
  <c r="P71" i="2"/>
  <c r="P65" i="2"/>
  <c r="P59" i="2"/>
  <c r="P53" i="2"/>
  <c r="P47" i="2"/>
  <c r="P41" i="2"/>
  <c r="P37" i="2"/>
  <c r="P31" i="2"/>
  <c r="P25" i="2"/>
  <c r="P17" i="2"/>
  <c r="P11" i="2"/>
  <c r="P106" i="2"/>
  <c r="P102" i="2"/>
  <c r="P98" i="2"/>
  <c r="P94" i="2"/>
  <c r="P90" i="2"/>
  <c r="P86" i="2"/>
  <c r="P82" i="2"/>
  <c r="P78" i="2"/>
  <c r="P74" i="2"/>
  <c r="P70" i="2"/>
  <c r="P66" i="2"/>
  <c r="P62" i="2"/>
  <c r="P58" i="2"/>
  <c r="P54" i="2"/>
  <c r="P50" i="2"/>
  <c r="P46" i="2"/>
  <c r="P42" i="2"/>
  <c r="P38" i="2"/>
  <c r="P34" i="2"/>
  <c r="P30" i="2"/>
  <c r="P26" i="2"/>
  <c r="P22" i="2"/>
  <c r="P18" i="2"/>
  <c r="P14" i="2"/>
  <c r="P10" i="2"/>
  <c r="P104" i="2"/>
  <c r="P100" i="2"/>
  <c r="P96" i="2"/>
  <c r="P92" i="2"/>
  <c r="P88" i="2"/>
  <c r="P84" i="2"/>
  <c r="P80" i="2"/>
  <c r="P76" i="2"/>
  <c r="P72" i="2"/>
  <c r="P68" i="2"/>
  <c r="P64" i="2"/>
  <c r="P60" i="2"/>
  <c r="P56" i="2"/>
  <c r="P52" i="2"/>
  <c r="P48" i="2"/>
  <c r="P44" i="2"/>
  <c r="P40" i="2"/>
  <c r="P36" i="2"/>
  <c r="P32" i="2"/>
  <c r="P28" i="2"/>
  <c r="P24" i="2"/>
  <c r="P20" i="2"/>
  <c r="P16" i="2"/>
  <c r="P12" i="2"/>
  <c r="P8" i="2"/>
  <c r="Q105" i="2"/>
  <c r="Q103" i="2"/>
  <c r="Q101" i="2"/>
  <c r="Q99" i="2"/>
  <c r="Q97" i="2"/>
  <c r="Q95" i="2"/>
  <c r="Q93" i="2"/>
  <c r="Q91" i="2"/>
  <c r="Q89" i="2"/>
  <c r="Q87" i="2"/>
  <c r="Q85" i="2"/>
  <c r="Q83" i="2"/>
  <c r="Q81" i="2"/>
  <c r="Q79" i="2"/>
  <c r="Q77" i="2"/>
  <c r="Q75" i="2"/>
  <c r="Q73" i="2"/>
  <c r="Q71" i="2"/>
  <c r="Q69" i="2"/>
  <c r="Q67" i="2"/>
  <c r="Q65" i="2"/>
  <c r="Q63" i="2"/>
  <c r="Q61" i="2"/>
  <c r="Q59" i="2"/>
  <c r="Q57" i="2"/>
  <c r="Q55" i="2"/>
  <c r="Q53" i="2"/>
  <c r="Q51" i="2"/>
  <c r="Q49" i="2"/>
  <c r="Q47" i="2"/>
  <c r="Q45" i="2"/>
  <c r="Q43" i="2"/>
  <c r="Q41" i="2"/>
  <c r="Q39" i="2"/>
  <c r="Q37" i="2"/>
  <c r="Q35" i="2"/>
  <c r="Q33" i="2"/>
  <c r="Q31" i="2"/>
  <c r="Q29" i="2"/>
  <c r="Q27" i="2"/>
  <c r="Q25" i="2"/>
  <c r="Q23" i="2"/>
  <c r="Q21" i="2"/>
  <c r="Q19" i="2"/>
  <c r="Q17" i="2"/>
  <c r="Q15" i="2"/>
  <c r="Q13" i="2"/>
  <c r="Q11" i="2"/>
  <c r="Q9" i="2"/>
  <c r="Q7" i="2"/>
  <c r="Q96" i="2"/>
  <c r="Q88" i="2"/>
  <c r="Q80" i="2"/>
  <c r="Q72" i="2"/>
  <c r="Q64" i="2"/>
  <c r="Q56" i="2"/>
  <c r="Q48" i="2"/>
  <c r="Q40" i="2"/>
  <c r="Q32" i="2"/>
  <c r="Q24" i="2"/>
  <c r="Q16" i="2"/>
  <c r="Q8" i="2"/>
  <c r="Q106" i="2"/>
  <c r="Q94" i="2"/>
  <c r="Q82" i="2"/>
  <c r="Q70" i="2"/>
  <c r="Q58" i="2"/>
  <c r="Q46" i="2"/>
  <c r="Q34" i="2"/>
  <c r="Q22" i="2"/>
  <c r="Q10" i="2"/>
  <c r="Q104" i="2"/>
  <c r="Q100" i="2"/>
  <c r="Q92" i="2"/>
  <c r="Q84" i="2"/>
  <c r="Q76" i="2"/>
  <c r="Q68" i="2"/>
  <c r="Q60" i="2"/>
  <c r="Q52" i="2"/>
  <c r="Q44" i="2"/>
  <c r="Q36" i="2"/>
  <c r="Q28" i="2"/>
  <c r="Q20" i="2"/>
  <c r="Q12" i="2"/>
  <c r="Q102" i="2"/>
  <c r="Q86" i="2"/>
  <c r="Q74" i="2"/>
  <c r="Q62" i="2"/>
  <c r="Q50" i="2"/>
  <c r="Q38" i="2"/>
  <c r="Q26" i="2"/>
  <c r="Q14" i="2"/>
  <c r="Q98" i="2"/>
  <c r="Q90" i="2"/>
  <c r="Q78" i="2"/>
  <c r="Q66" i="2"/>
  <c r="Q54" i="2"/>
  <c r="Q42" i="2"/>
  <c r="Q30" i="2"/>
  <c r="Q18" i="2"/>
  <c r="R63" i="2"/>
  <c r="R53" i="2"/>
  <c r="R49" i="2"/>
  <c r="R47" i="2"/>
  <c r="R43" i="2"/>
  <c r="R41" i="2"/>
  <c r="R37" i="2"/>
  <c r="R35" i="2"/>
  <c r="R31" i="2"/>
  <c r="R29" i="2"/>
  <c r="R25" i="2"/>
  <c r="R23" i="2"/>
  <c r="R19" i="2"/>
  <c r="R17" i="2"/>
  <c r="R13" i="2"/>
  <c r="R11" i="2"/>
  <c r="R7" i="2"/>
  <c r="R105" i="2"/>
  <c r="R103" i="2"/>
  <c r="R101" i="2"/>
  <c r="R99" i="2"/>
  <c r="R97" i="2"/>
  <c r="R95" i="2"/>
  <c r="R93" i="2"/>
  <c r="R91" i="2"/>
  <c r="R89" i="2"/>
  <c r="R87" i="2"/>
  <c r="R85" i="2"/>
  <c r="R83" i="2"/>
  <c r="R81" i="2"/>
  <c r="R79" i="2"/>
  <c r="R77" i="2"/>
  <c r="R75" i="2"/>
  <c r="R73" i="2"/>
  <c r="R71" i="2"/>
  <c r="R69" i="2"/>
  <c r="R67" i="2"/>
  <c r="R65" i="2"/>
  <c r="R61" i="2"/>
  <c r="R59" i="2"/>
  <c r="R57" i="2"/>
  <c r="R55" i="2"/>
  <c r="R51" i="2"/>
  <c r="R45" i="2"/>
  <c r="R39" i="2"/>
  <c r="R33" i="2"/>
  <c r="R27" i="2"/>
  <c r="R21" i="2"/>
  <c r="R15" i="2"/>
  <c r="R9" i="2"/>
  <c r="R100" i="2"/>
  <c r="R92" i="2"/>
  <c r="R84" i="2"/>
  <c r="R80" i="2"/>
  <c r="R72" i="2"/>
  <c r="R64" i="2"/>
  <c r="R56" i="2"/>
  <c r="R48" i="2"/>
  <c r="R40" i="2"/>
  <c r="R32" i="2"/>
  <c r="R24" i="2"/>
  <c r="R12" i="2"/>
  <c r="R102" i="2"/>
  <c r="R94" i="2"/>
  <c r="R78" i="2"/>
  <c r="R62" i="2"/>
  <c r="R50" i="2"/>
  <c r="R38" i="2"/>
  <c r="R30" i="2"/>
  <c r="R18" i="2"/>
  <c r="R104" i="2"/>
  <c r="R96" i="2"/>
  <c r="R88" i="2"/>
  <c r="R76" i="2"/>
  <c r="R68" i="2"/>
  <c r="R60" i="2"/>
  <c r="R52" i="2"/>
  <c r="R44" i="2"/>
  <c r="R36" i="2"/>
  <c r="R28" i="2"/>
  <c r="R20" i="2"/>
  <c r="R16" i="2"/>
  <c r="R8" i="2"/>
  <c r="R106" i="2"/>
  <c r="R90" i="2"/>
  <c r="R82" i="2"/>
  <c r="R70" i="2"/>
  <c r="R58" i="2"/>
  <c r="R46" i="2"/>
  <c r="R34" i="2"/>
  <c r="R22" i="2"/>
  <c r="R10" i="2"/>
  <c r="R98" i="2"/>
  <c r="R86" i="2"/>
  <c r="R74" i="2"/>
  <c r="R66" i="2"/>
  <c r="R54" i="2"/>
  <c r="R42" i="2"/>
  <c r="R26" i="2"/>
  <c r="R14" i="2"/>
  <c r="E5" i="2"/>
  <c r="D133" i="2"/>
  <c r="C134" i="2"/>
  <c r="D135" i="2"/>
  <c r="D134" i="2"/>
  <c r="C133" i="2"/>
  <c r="A107" i="2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B132" i="2"/>
  <c r="D132" i="2"/>
  <c r="E132" i="2"/>
  <c r="C132" i="2"/>
  <c r="D116" i="3" l="1"/>
  <c r="C116" i="3"/>
  <c r="B116" i="3"/>
  <c r="A117" i="3"/>
  <c r="E116" i="3"/>
  <c r="R128" i="2"/>
  <c r="R129" i="2" s="1"/>
  <c r="R130" i="2" s="1"/>
  <c r="P128" i="2"/>
  <c r="P129" i="2" s="1"/>
  <c r="P130" i="2" s="1"/>
  <c r="O128" i="2"/>
  <c r="O129" i="2" s="1"/>
  <c r="O130" i="2" s="1"/>
  <c r="Q128" i="2"/>
  <c r="Q129" i="2" s="1"/>
  <c r="Q130" i="2" s="1"/>
  <c r="E124" i="2"/>
  <c r="A125" i="2"/>
  <c r="A126" i="2" s="1"/>
  <c r="C124" i="2"/>
  <c r="B124" i="2"/>
  <c r="D124" i="2"/>
  <c r="B123" i="2"/>
  <c r="E123" i="2"/>
  <c r="C123" i="2"/>
  <c r="D123" i="2"/>
  <c r="C122" i="2"/>
  <c r="E121" i="2"/>
  <c r="D121" i="2"/>
  <c r="C121" i="2"/>
  <c r="B121" i="2"/>
  <c r="D122" i="2"/>
  <c r="E122" i="2"/>
  <c r="B122" i="2"/>
  <c r="B107" i="2"/>
  <c r="E129" i="2"/>
  <c r="D107" i="2"/>
  <c r="C107" i="2"/>
  <c r="E107" i="2"/>
  <c r="A118" i="3" l="1"/>
  <c r="E117" i="3"/>
  <c r="C117" i="3"/>
  <c r="D117" i="3"/>
  <c r="B117" i="3"/>
  <c r="E135" i="2"/>
  <c r="E134" i="2"/>
  <c r="B126" i="2"/>
  <c r="D126" i="2"/>
  <c r="E126" i="2"/>
  <c r="C126" i="2"/>
  <c r="C125" i="2"/>
  <c r="E125" i="2"/>
  <c r="D125" i="2"/>
  <c r="B125" i="2"/>
  <c r="E108" i="2"/>
  <c r="B108" i="2"/>
  <c r="C108" i="2"/>
  <c r="B109" i="2"/>
  <c r="D108" i="2"/>
  <c r="B118" i="3" l="1"/>
  <c r="A119" i="3"/>
  <c r="C118" i="3"/>
  <c r="E118" i="3"/>
  <c r="D118" i="3"/>
  <c r="B110" i="2"/>
  <c r="D109" i="2"/>
  <c r="C109" i="2"/>
  <c r="E109" i="2"/>
  <c r="E119" i="3" l="1"/>
  <c r="D119" i="3"/>
  <c r="C119" i="3"/>
  <c r="B119" i="3"/>
  <c r="A120" i="3"/>
  <c r="B111" i="2"/>
  <c r="E110" i="2"/>
  <c r="D110" i="2"/>
  <c r="C110" i="2"/>
  <c r="A121" i="3" l="1"/>
  <c r="D120" i="3"/>
  <c r="E120" i="3"/>
  <c r="C120" i="3"/>
  <c r="B120" i="3"/>
  <c r="B112" i="2"/>
  <c r="D111" i="2"/>
  <c r="C111" i="2"/>
  <c r="E111" i="2"/>
  <c r="C121" i="3" l="1"/>
  <c r="B121" i="3"/>
  <c r="A122" i="3"/>
  <c r="E121" i="3"/>
  <c r="D121" i="3"/>
  <c r="B113" i="2"/>
  <c r="E112" i="2"/>
  <c r="D112" i="2"/>
  <c r="C112" i="2"/>
  <c r="A123" i="3" l="1"/>
  <c r="E122" i="3"/>
  <c r="D122" i="3"/>
  <c r="B122" i="3"/>
  <c r="C122" i="3"/>
  <c r="D113" i="2"/>
  <c r="C113" i="2"/>
  <c r="E113" i="2"/>
  <c r="B114" i="2"/>
  <c r="E123" i="3" l="1"/>
  <c r="A124" i="3"/>
  <c r="D123" i="3"/>
  <c r="C123" i="3"/>
  <c r="B123" i="3"/>
  <c r="E114" i="2"/>
  <c r="D114" i="2"/>
  <c r="C114" i="2"/>
  <c r="B115" i="2"/>
  <c r="D124" i="3" l="1"/>
  <c r="C124" i="3"/>
  <c r="B124" i="3"/>
  <c r="E124" i="3"/>
  <c r="A125" i="3"/>
  <c r="D115" i="2"/>
  <c r="C115" i="2"/>
  <c r="E115" i="2"/>
  <c r="B116" i="2"/>
  <c r="A126" i="3" l="1"/>
  <c r="E125" i="3"/>
  <c r="C125" i="3"/>
  <c r="D125" i="3"/>
  <c r="B125" i="3"/>
  <c r="E116" i="2"/>
  <c r="D116" i="2"/>
  <c r="C116" i="2"/>
  <c r="B117" i="2"/>
  <c r="B126" i="3" l="1"/>
  <c r="A127" i="3"/>
  <c r="E126" i="3"/>
  <c r="D126" i="3"/>
  <c r="C126" i="3"/>
  <c r="D117" i="2"/>
  <c r="C117" i="2"/>
  <c r="E117" i="2"/>
  <c r="B118" i="2"/>
  <c r="E127" i="3" l="1"/>
  <c r="D127" i="3"/>
  <c r="C127" i="3"/>
  <c r="A128" i="3"/>
  <c r="B127" i="3"/>
  <c r="E118" i="2"/>
  <c r="D118" i="2"/>
  <c r="C118" i="2"/>
  <c r="B119" i="2"/>
  <c r="A129" i="3" l="1"/>
  <c r="D128" i="3"/>
  <c r="E128" i="3"/>
  <c r="C128" i="3"/>
  <c r="B128" i="3"/>
  <c r="D119" i="2"/>
  <c r="C119" i="2"/>
  <c r="E119" i="2"/>
  <c r="B120" i="2"/>
  <c r="B127" i="2" s="1"/>
  <c r="C129" i="3" l="1"/>
  <c r="B129" i="3"/>
  <c r="A130" i="3"/>
  <c r="E129" i="3"/>
  <c r="D129" i="3"/>
  <c r="E120" i="2"/>
  <c r="E127" i="2" s="1"/>
  <c r="D120" i="2"/>
  <c r="D127" i="2" s="1"/>
  <c r="C120" i="2"/>
  <c r="C127" i="2" s="1"/>
  <c r="A131" i="3" l="1"/>
  <c r="A132" i="3" s="1"/>
  <c r="E130" i="3"/>
  <c r="D130" i="3"/>
  <c r="B130" i="3"/>
  <c r="C130" i="3"/>
  <c r="A133" i="3" l="1"/>
  <c r="E132" i="3"/>
  <c r="D132" i="3"/>
  <c r="C132" i="3"/>
  <c r="B132" i="3"/>
  <c r="E131" i="3"/>
  <c r="B131" i="3"/>
  <c r="D131" i="3"/>
  <c r="C131" i="3"/>
  <c r="A134" i="3" l="1"/>
  <c r="C133" i="3"/>
  <c r="E133" i="3"/>
  <c r="D133" i="3"/>
  <c r="B133" i="3"/>
  <c r="A135" i="3" l="1"/>
  <c r="E134" i="3"/>
  <c r="D134" i="3"/>
  <c r="B134" i="3"/>
  <c r="C134" i="3"/>
  <c r="A136" i="3" l="1"/>
  <c r="B135" i="3"/>
  <c r="E135" i="3"/>
  <c r="D135" i="3"/>
  <c r="C135" i="3"/>
  <c r="A137" i="3" l="1"/>
  <c r="E136" i="3"/>
  <c r="D136" i="3"/>
  <c r="C136" i="3"/>
  <c r="B136" i="3"/>
  <c r="A138" i="3" l="1"/>
  <c r="D137" i="3"/>
  <c r="C137" i="3"/>
  <c r="B137" i="3"/>
  <c r="E137" i="3"/>
  <c r="A139" i="3" l="1"/>
  <c r="E138" i="3"/>
  <c r="D138" i="3"/>
  <c r="C138" i="3"/>
  <c r="B138" i="3"/>
  <c r="E139" i="3" l="1"/>
  <c r="C139" i="3"/>
  <c r="D139" i="3"/>
  <c r="B139" i="3"/>
</calcChain>
</file>

<file path=xl/sharedStrings.xml><?xml version="1.0" encoding="utf-8"?>
<sst xmlns="http://schemas.openxmlformats.org/spreadsheetml/2006/main" count="76" uniqueCount="39">
  <si>
    <t>count</t>
  </si>
  <si>
    <t>average</t>
  </si>
  <si>
    <t>st dev</t>
  </si>
  <si>
    <t>R</t>
  </si>
  <si>
    <t>theory</t>
  </si>
  <si>
    <t>Measured</t>
  </si>
  <si>
    <t>ADC resolution</t>
  </si>
  <si>
    <t>Skip 10 samples, then record 100 samples</t>
  </si>
  <si>
    <t>min</t>
  </si>
  <si>
    <t>max</t>
  </si>
  <si>
    <t>range</t>
  </si>
  <si>
    <t>delta</t>
  </si>
  <si>
    <t>3.7V --50k -- (50k+R) --ground</t>
  </si>
  <si>
    <t>512 point averaging filter, fs = 5.12kHz</t>
  </si>
  <si>
    <t>ADCvalue = sum(x[i])/512 for i=0 to 511</t>
  </si>
  <si>
    <t>t</t>
  </si>
  <si>
    <t>S^2</t>
  </si>
  <si>
    <t>(X-aveX)^2</t>
  </si>
  <si>
    <t>sum</t>
  </si>
  <si>
    <t>S</t>
  </si>
  <si>
    <t>2.5V/16384</t>
  </si>
  <si>
    <t>8 point averaging filter, fs = 80Hz</t>
  </si>
  <si>
    <t>ADCvalue = sum(x[i])/8 for i=0 to 7</t>
  </si>
  <si>
    <t>ADC resolution, 8-point average</t>
  </si>
  <si>
    <t>sum      =1236769</t>
  </si>
  <si>
    <t>sum2     =2605</t>
  </si>
  <si>
    <t>variance =26.31</t>
  </si>
  <si>
    <t>sigma    =5.1</t>
  </si>
  <si>
    <t>sum      =1236847</t>
  </si>
  <si>
    <t>sum2     =3395</t>
  </si>
  <si>
    <t>variance =34.29</t>
  </si>
  <si>
    <t>sigma    =5.8</t>
  </si>
  <si>
    <t>sum      =1237032</t>
  </si>
  <si>
    <t>sum2     =1142</t>
  </si>
  <si>
    <t>variance =11.53</t>
  </si>
  <si>
    <t>sigma    =3.3</t>
  </si>
  <si>
    <t>sum      =1237029</t>
  </si>
  <si>
    <t>sum2     =2669</t>
  </si>
  <si>
    <t>variance =26.95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</si>
</sst>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Probability Mass Function (pmf)</a:t>
            </a:r>
          </a:p>
        </c:rich>
      </c:tx>
      <c:layout>
        <c:manualLayout>
          <c:xMode val="edge"/>
          <c:yMode val="edge"/>
          <c:x val="0.26400048953888111"/>
          <c:y val="8.132627831859426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7754396325459318"/>
          <c:y val="5.1400554097404488E-2"/>
          <c:w val="0.75037248468941387"/>
          <c:h val="0.77706401283172932"/>
        </c:manualLayout>
      </c:layout>
      <c:scatterChart>
        <c:scatterStyle val="smoothMarker"/>
        <c:varyColors val="0"/>
        <c:ser>
          <c:idx val="0"/>
          <c:order val="0"/>
          <c:tx>
            <c:v>Vin = 1.8855</c:v>
          </c:tx>
          <c:xVal>
            <c:numRef>
              <c:f>resolution!$A$107:$A$118</c:f>
              <c:numCache>
                <c:formatCode>General</c:formatCode>
                <c:ptCount val="12"/>
                <c:pt idx="0">
                  <c:v>12317</c:v>
                </c:pt>
                <c:pt idx="1">
                  <c:v>12318</c:v>
                </c:pt>
                <c:pt idx="2">
                  <c:v>12319</c:v>
                </c:pt>
                <c:pt idx="3">
                  <c:v>12320</c:v>
                </c:pt>
                <c:pt idx="4">
                  <c:v>12321</c:v>
                </c:pt>
                <c:pt idx="5">
                  <c:v>12322</c:v>
                </c:pt>
                <c:pt idx="6">
                  <c:v>12323</c:v>
                </c:pt>
                <c:pt idx="7">
                  <c:v>12324</c:v>
                </c:pt>
                <c:pt idx="8">
                  <c:v>12325</c:v>
                </c:pt>
                <c:pt idx="9">
                  <c:v>12326</c:v>
                </c:pt>
                <c:pt idx="10">
                  <c:v>12327</c:v>
                </c:pt>
                <c:pt idx="11">
                  <c:v>12328</c:v>
                </c:pt>
              </c:numCache>
            </c:numRef>
          </c:xVal>
          <c:yVal>
            <c:numRef>
              <c:f>resolution!$B$107:$B$118</c:f>
              <c:numCache>
                <c:formatCode>General</c:formatCode>
                <c:ptCount val="12"/>
                <c:pt idx="0">
                  <c:v>2</c:v>
                </c:pt>
                <c:pt idx="1">
                  <c:v>9</c:v>
                </c:pt>
                <c:pt idx="2">
                  <c:v>22</c:v>
                </c:pt>
                <c:pt idx="3">
                  <c:v>30</c:v>
                </c:pt>
                <c:pt idx="4">
                  <c:v>27</c:v>
                </c:pt>
                <c:pt idx="5">
                  <c:v>7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Vin = 1.8857</c:v>
          </c:tx>
          <c:xVal>
            <c:numRef>
              <c:f>resolution!$A$107:$A$118</c:f>
              <c:numCache>
                <c:formatCode>General</c:formatCode>
                <c:ptCount val="12"/>
                <c:pt idx="0">
                  <c:v>12317</c:v>
                </c:pt>
                <c:pt idx="1">
                  <c:v>12318</c:v>
                </c:pt>
                <c:pt idx="2">
                  <c:v>12319</c:v>
                </c:pt>
                <c:pt idx="3">
                  <c:v>12320</c:v>
                </c:pt>
                <c:pt idx="4">
                  <c:v>12321</c:v>
                </c:pt>
                <c:pt idx="5">
                  <c:v>12322</c:v>
                </c:pt>
                <c:pt idx="6">
                  <c:v>12323</c:v>
                </c:pt>
                <c:pt idx="7">
                  <c:v>12324</c:v>
                </c:pt>
                <c:pt idx="8">
                  <c:v>12325</c:v>
                </c:pt>
                <c:pt idx="9">
                  <c:v>12326</c:v>
                </c:pt>
                <c:pt idx="10">
                  <c:v>12327</c:v>
                </c:pt>
                <c:pt idx="11">
                  <c:v>12328</c:v>
                </c:pt>
              </c:numCache>
            </c:numRef>
          </c:xVal>
          <c:yVal>
            <c:numRef>
              <c:f>resolution!$C$107:$C$118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24</c:v>
                </c:pt>
                <c:pt idx="4">
                  <c:v>36</c:v>
                </c:pt>
                <c:pt idx="5">
                  <c:v>15</c:v>
                </c:pt>
                <c:pt idx="6">
                  <c:v>13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Vin = 1.8859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resolution!$A$107:$A$118</c:f>
              <c:numCache>
                <c:formatCode>General</c:formatCode>
                <c:ptCount val="12"/>
                <c:pt idx="0">
                  <c:v>12317</c:v>
                </c:pt>
                <c:pt idx="1">
                  <c:v>12318</c:v>
                </c:pt>
                <c:pt idx="2">
                  <c:v>12319</c:v>
                </c:pt>
                <c:pt idx="3">
                  <c:v>12320</c:v>
                </c:pt>
                <c:pt idx="4">
                  <c:v>12321</c:v>
                </c:pt>
                <c:pt idx="5">
                  <c:v>12322</c:v>
                </c:pt>
                <c:pt idx="6">
                  <c:v>12323</c:v>
                </c:pt>
                <c:pt idx="7">
                  <c:v>12324</c:v>
                </c:pt>
                <c:pt idx="8">
                  <c:v>12325</c:v>
                </c:pt>
                <c:pt idx="9">
                  <c:v>12326</c:v>
                </c:pt>
                <c:pt idx="10">
                  <c:v>12327</c:v>
                </c:pt>
                <c:pt idx="11">
                  <c:v>12328</c:v>
                </c:pt>
              </c:numCache>
            </c:numRef>
          </c:xVal>
          <c:yVal>
            <c:numRef>
              <c:f>resolution!$D$107:$D$118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13</c:v>
                </c:pt>
                <c:pt idx="4">
                  <c:v>20</c:v>
                </c:pt>
                <c:pt idx="5">
                  <c:v>33</c:v>
                </c:pt>
                <c:pt idx="6">
                  <c:v>27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Vin = 1.8861</c:v>
          </c:tx>
          <c:marker>
            <c:symbol val="circle"/>
            <c:size val="7"/>
          </c:marker>
          <c:xVal>
            <c:numRef>
              <c:f>resolution!$A$107:$A$118</c:f>
              <c:numCache>
                <c:formatCode>General</c:formatCode>
                <c:ptCount val="12"/>
                <c:pt idx="0">
                  <c:v>12317</c:v>
                </c:pt>
                <c:pt idx="1">
                  <c:v>12318</c:v>
                </c:pt>
                <c:pt idx="2">
                  <c:v>12319</c:v>
                </c:pt>
                <c:pt idx="3">
                  <c:v>12320</c:v>
                </c:pt>
                <c:pt idx="4">
                  <c:v>12321</c:v>
                </c:pt>
                <c:pt idx="5">
                  <c:v>12322</c:v>
                </c:pt>
                <c:pt idx="6">
                  <c:v>12323</c:v>
                </c:pt>
                <c:pt idx="7">
                  <c:v>12324</c:v>
                </c:pt>
                <c:pt idx="8">
                  <c:v>12325</c:v>
                </c:pt>
                <c:pt idx="9">
                  <c:v>12326</c:v>
                </c:pt>
                <c:pt idx="10">
                  <c:v>12327</c:v>
                </c:pt>
                <c:pt idx="11">
                  <c:v>12328</c:v>
                </c:pt>
              </c:numCache>
            </c:numRef>
          </c:xVal>
          <c:yVal>
            <c:numRef>
              <c:f>resolution!$E$107:$E$118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13</c:v>
                </c:pt>
                <c:pt idx="5">
                  <c:v>27</c:v>
                </c:pt>
                <c:pt idx="6">
                  <c:v>32</c:v>
                </c:pt>
                <c:pt idx="7">
                  <c:v>18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86592"/>
        <c:axId val="171687152"/>
      </c:scatterChart>
      <c:valAx>
        <c:axId val="171686592"/>
        <c:scaling>
          <c:orientation val="minMax"/>
          <c:max val="12328"/>
          <c:min val="12317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ADC output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cross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71687152"/>
        <c:crosses val="autoZero"/>
        <c:crossBetween val="midCat"/>
        <c:minorUnit val="1"/>
      </c:valAx>
      <c:valAx>
        <c:axId val="171687152"/>
        <c:scaling>
          <c:orientation val="minMax"/>
          <c:max val="5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/>
                  <a:t>Number</a:t>
                </a:r>
              </a:p>
              <a:p>
                <a:pPr>
                  <a:defRPr sz="1200"/>
                </a:pPr>
                <a:r>
                  <a:rPr lang="en-US" sz="1200"/>
                  <a:t>of</a:t>
                </a:r>
              </a:p>
              <a:p>
                <a:pPr>
                  <a:defRPr sz="1200"/>
                </a:pPr>
                <a:r>
                  <a:rPr lang="en-US" sz="1200"/>
                  <a:t>Occurances</a:t>
                </a:r>
              </a:p>
            </c:rich>
          </c:tx>
          <c:layout>
            <c:manualLayout>
              <c:xMode val="edge"/>
              <c:yMode val="edge"/>
              <c:x val="7.1684587813620072E-3"/>
              <c:y val="0.1028605278506853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71686592"/>
        <c:crosses val="autoZero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70306992172027338"/>
          <c:y val="0.25927065666813975"/>
          <c:w val="0.17764517572386052"/>
          <c:h val="0.44641000707378575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Probability Mass Function (pmf)</a:t>
            </a:r>
          </a:p>
        </c:rich>
      </c:tx>
      <c:layout>
        <c:manualLayout>
          <c:xMode val="edge"/>
          <c:yMode val="edge"/>
          <c:x val="0.26400048953888111"/>
          <c:y val="8.132627831859426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7754396325459318"/>
          <c:y val="5.1400554097404488E-2"/>
          <c:w val="0.75037248468941387"/>
          <c:h val="0.77706401283172932"/>
        </c:manualLayout>
      </c:layout>
      <c:scatterChart>
        <c:scatterStyle val="smoothMarker"/>
        <c:varyColors val="0"/>
        <c:ser>
          <c:idx val="0"/>
          <c:order val="0"/>
          <c:tx>
            <c:v>Vin = 1.8855</c:v>
          </c:tx>
          <c:xVal>
            <c:numRef>
              <c:f>'8-average'!$A$112:$A$141</c:f>
              <c:numCache>
                <c:formatCode>General</c:formatCode>
                <c:ptCount val="30"/>
                <c:pt idx="0">
                  <c:v>12352</c:v>
                </c:pt>
                <c:pt idx="1">
                  <c:v>12353</c:v>
                </c:pt>
                <c:pt idx="2">
                  <c:v>12354</c:v>
                </c:pt>
                <c:pt idx="3">
                  <c:v>12355</c:v>
                </c:pt>
                <c:pt idx="4">
                  <c:v>12356</c:v>
                </c:pt>
                <c:pt idx="5">
                  <c:v>12357</c:v>
                </c:pt>
                <c:pt idx="6">
                  <c:v>12358</c:v>
                </c:pt>
                <c:pt idx="7">
                  <c:v>12359</c:v>
                </c:pt>
                <c:pt idx="8">
                  <c:v>12360</c:v>
                </c:pt>
                <c:pt idx="9">
                  <c:v>12361</c:v>
                </c:pt>
                <c:pt idx="10">
                  <c:v>12362</c:v>
                </c:pt>
                <c:pt idx="11">
                  <c:v>12363</c:v>
                </c:pt>
                <c:pt idx="12">
                  <c:v>12364</c:v>
                </c:pt>
                <c:pt idx="13">
                  <c:v>12365</c:v>
                </c:pt>
                <c:pt idx="14">
                  <c:v>12366</c:v>
                </c:pt>
                <c:pt idx="15">
                  <c:v>12367</c:v>
                </c:pt>
                <c:pt idx="16">
                  <c:v>12368</c:v>
                </c:pt>
                <c:pt idx="17">
                  <c:v>12369</c:v>
                </c:pt>
                <c:pt idx="18">
                  <c:v>12370</c:v>
                </c:pt>
                <c:pt idx="19">
                  <c:v>12371</c:v>
                </c:pt>
                <c:pt idx="20">
                  <c:v>12372</c:v>
                </c:pt>
                <c:pt idx="21">
                  <c:v>12373</c:v>
                </c:pt>
                <c:pt idx="22">
                  <c:v>12374</c:v>
                </c:pt>
                <c:pt idx="23">
                  <c:v>12375</c:v>
                </c:pt>
                <c:pt idx="24">
                  <c:v>12376</c:v>
                </c:pt>
                <c:pt idx="25">
                  <c:v>12377</c:v>
                </c:pt>
                <c:pt idx="26">
                  <c:v>12378</c:v>
                </c:pt>
                <c:pt idx="27">
                  <c:v>12379</c:v>
                </c:pt>
                <c:pt idx="28">
                  <c:v>12380</c:v>
                </c:pt>
                <c:pt idx="29">
                  <c:v>12381</c:v>
                </c:pt>
              </c:numCache>
            </c:numRef>
          </c:xVal>
          <c:yVal>
            <c:numRef>
              <c:f>'8-average'!$B$112:$B$141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6</c:v>
                </c:pt>
                <c:pt idx="13">
                  <c:v>8</c:v>
                </c:pt>
                <c:pt idx="14">
                  <c:v>9</c:v>
                </c:pt>
                <c:pt idx="15">
                  <c:v>15</c:v>
                </c:pt>
                <c:pt idx="16">
                  <c:v>7</c:v>
                </c:pt>
                <c:pt idx="17">
                  <c:v>6</c:v>
                </c:pt>
                <c:pt idx="18">
                  <c:v>8</c:v>
                </c:pt>
                <c:pt idx="19">
                  <c:v>4</c:v>
                </c:pt>
                <c:pt idx="20">
                  <c:v>7</c:v>
                </c:pt>
                <c:pt idx="21">
                  <c:v>4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Vin = 1.8857</c:v>
          </c:tx>
          <c:xVal>
            <c:numRef>
              <c:f>'8-average'!$A$112:$A$141</c:f>
              <c:numCache>
                <c:formatCode>General</c:formatCode>
                <c:ptCount val="30"/>
                <c:pt idx="0">
                  <c:v>12352</c:v>
                </c:pt>
                <c:pt idx="1">
                  <c:v>12353</c:v>
                </c:pt>
                <c:pt idx="2">
                  <c:v>12354</c:v>
                </c:pt>
                <c:pt idx="3">
                  <c:v>12355</c:v>
                </c:pt>
                <c:pt idx="4">
                  <c:v>12356</c:v>
                </c:pt>
                <c:pt idx="5">
                  <c:v>12357</c:v>
                </c:pt>
                <c:pt idx="6">
                  <c:v>12358</c:v>
                </c:pt>
                <c:pt idx="7">
                  <c:v>12359</c:v>
                </c:pt>
                <c:pt idx="8">
                  <c:v>12360</c:v>
                </c:pt>
                <c:pt idx="9">
                  <c:v>12361</c:v>
                </c:pt>
                <c:pt idx="10">
                  <c:v>12362</c:v>
                </c:pt>
                <c:pt idx="11">
                  <c:v>12363</c:v>
                </c:pt>
                <c:pt idx="12">
                  <c:v>12364</c:v>
                </c:pt>
                <c:pt idx="13">
                  <c:v>12365</c:v>
                </c:pt>
                <c:pt idx="14">
                  <c:v>12366</c:v>
                </c:pt>
                <c:pt idx="15">
                  <c:v>12367</c:v>
                </c:pt>
                <c:pt idx="16">
                  <c:v>12368</c:v>
                </c:pt>
                <c:pt idx="17">
                  <c:v>12369</c:v>
                </c:pt>
                <c:pt idx="18">
                  <c:v>12370</c:v>
                </c:pt>
                <c:pt idx="19">
                  <c:v>12371</c:v>
                </c:pt>
                <c:pt idx="20">
                  <c:v>12372</c:v>
                </c:pt>
                <c:pt idx="21">
                  <c:v>12373</c:v>
                </c:pt>
                <c:pt idx="22">
                  <c:v>12374</c:v>
                </c:pt>
                <c:pt idx="23">
                  <c:v>12375</c:v>
                </c:pt>
                <c:pt idx="24">
                  <c:v>12376</c:v>
                </c:pt>
                <c:pt idx="25">
                  <c:v>12377</c:v>
                </c:pt>
                <c:pt idx="26">
                  <c:v>12378</c:v>
                </c:pt>
                <c:pt idx="27">
                  <c:v>12379</c:v>
                </c:pt>
                <c:pt idx="28">
                  <c:v>12380</c:v>
                </c:pt>
                <c:pt idx="29">
                  <c:v>12381</c:v>
                </c:pt>
              </c:numCache>
            </c:numRef>
          </c:xVal>
          <c:yVal>
            <c:numRef>
              <c:f>'8-average'!$C$112:$C$141</c:f>
              <c:numCache>
                <c:formatCode>General</c:formatCode>
                <c:ptCount val="30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8</c:v>
                </c:pt>
                <c:pt idx="14">
                  <c:v>6</c:v>
                </c:pt>
                <c:pt idx="15">
                  <c:v>8</c:v>
                </c:pt>
                <c:pt idx="16">
                  <c:v>10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4</c:v>
                </c:pt>
                <c:pt idx="21">
                  <c:v>4</c:v>
                </c:pt>
                <c:pt idx="22">
                  <c:v>6</c:v>
                </c:pt>
                <c:pt idx="23">
                  <c:v>5</c:v>
                </c:pt>
                <c:pt idx="24">
                  <c:v>2</c:v>
                </c:pt>
                <c:pt idx="25">
                  <c:v>1</c:v>
                </c:pt>
                <c:pt idx="26">
                  <c:v>5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Vin = 1.8859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'8-average'!$A$112:$A$141</c:f>
              <c:numCache>
                <c:formatCode>General</c:formatCode>
                <c:ptCount val="30"/>
                <c:pt idx="0">
                  <c:v>12352</c:v>
                </c:pt>
                <c:pt idx="1">
                  <c:v>12353</c:v>
                </c:pt>
                <c:pt idx="2">
                  <c:v>12354</c:v>
                </c:pt>
                <c:pt idx="3">
                  <c:v>12355</c:v>
                </c:pt>
                <c:pt idx="4">
                  <c:v>12356</c:v>
                </c:pt>
                <c:pt idx="5">
                  <c:v>12357</c:v>
                </c:pt>
                <c:pt idx="6">
                  <c:v>12358</c:v>
                </c:pt>
                <c:pt idx="7">
                  <c:v>12359</c:v>
                </c:pt>
                <c:pt idx="8">
                  <c:v>12360</c:v>
                </c:pt>
                <c:pt idx="9">
                  <c:v>12361</c:v>
                </c:pt>
                <c:pt idx="10">
                  <c:v>12362</c:v>
                </c:pt>
                <c:pt idx="11">
                  <c:v>12363</c:v>
                </c:pt>
                <c:pt idx="12">
                  <c:v>12364</c:v>
                </c:pt>
                <c:pt idx="13">
                  <c:v>12365</c:v>
                </c:pt>
                <c:pt idx="14">
                  <c:v>12366</c:v>
                </c:pt>
                <c:pt idx="15">
                  <c:v>12367</c:v>
                </c:pt>
                <c:pt idx="16">
                  <c:v>12368</c:v>
                </c:pt>
                <c:pt idx="17">
                  <c:v>12369</c:v>
                </c:pt>
                <c:pt idx="18">
                  <c:v>12370</c:v>
                </c:pt>
                <c:pt idx="19">
                  <c:v>12371</c:v>
                </c:pt>
                <c:pt idx="20">
                  <c:v>12372</c:v>
                </c:pt>
                <c:pt idx="21">
                  <c:v>12373</c:v>
                </c:pt>
                <c:pt idx="22">
                  <c:v>12374</c:v>
                </c:pt>
                <c:pt idx="23">
                  <c:v>12375</c:v>
                </c:pt>
                <c:pt idx="24">
                  <c:v>12376</c:v>
                </c:pt>
                <c:pt idx="25">
                  <c:v>12377</c:v>
                </c:pt>
                <c:pt idx="26">
                  <c:v>12378</c:v>
                </c:pt>
                <c:pt idx="27">
                  <c:v>12379</c:v>
                </c:pt>
                <c:pt idx="28">
                  <c:v>12380</c:v>
                </c:pt>
                <c:pt idx="29">
                  <c:v>12381</c:v>
                </c:pt>
              </c:numCache>
            </c:numRef>
          </c:xVal>
          <c:yVal>
            <c:numRef>
              <c:f>'8-average'!$D$112:$D$141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5</c:v>
                </c:pt>
                <c:pt idx="15">
                  <c:v>13</c:v>
                </c:pt>
                <c:pt idx="16">
                  <c:v>6</c:v>
                </c:pt>
                <c:pt idx="17">
                  <c:v>7</c:v>
                </c:pt>
                <c:pt idx="18">
                  <c:v>11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11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Vin = 1.8861</c:v>
          </c:tx>
          <c:marker>
            <c:symbol val="circle"/>
            <c:size val="7"/>
          </c:marker>
          <c:xVal>
            <c:numRef>
              <c:f>'8-average'!$A$112:$A$141</c:f>
              <c:numCache>
                <c:formatCode>General</c:formatCode>
                <c:ptCount val="30"/>
                <c:pt idx="0">
                  <c:v>12352</c:v>
                </c:pt>
                <c:pt idx="1">
                  <c:v>12353</c:v>
                </c:pt>
                <c:pt idx="2">
                  <c:v>12354</c:v>
                </c:pt>
                <c:pt idx="3">
                  <c:v>12355</c:v>
                </c:pt>
                <c:pt idx="4">
                  <c:v>12356</c:v>
                </c:pt>
                <c:pt idx="5">
                  <c:v>12357</c:v>
                </c:pt>
                <c:pt idx="6">
                  <c:v>12358</c:v>
                </c:pt>
                <c:pt idx="7">
                  <c:v>12359</c:v>
                </c:pt>
                <c:pt idx="8">
                  <c:v>12360</c:v>
                </c:pt>
                <c:pt idx="9">
                  <c:v>12361</c:v>
                </c:pt>
                <c:pt idx="10">
                  <c:v>12362</c:v>
                </c:pt>
                <c:pt idx="11">
                  <c:v>12363</c:v>
                </c:pt>
                <c:pt idx="12">
                  <c:v>12364</c:v>
                </c:pt>
                <c:pt idx="13">
                  <c:v>12365</c:v>
                </c:pt>
                <c:pt idx="14">
                  <c:v>12366</c:v>
                </c:pt>
                <c:pt idx="15">
                  <c:v>12367</c:v>
                </c:pt>
                <c:pt idx="16">
                  <c:v>12368</c:v>
                </c:pt>
                <c:pt idx="17">
                  <c:v>12369</c:v>
                </c:pt>
                <c:pt idx="18">
                  <c:v>12370</c:v>
                </c:pt>
                <c:pt idx="19">
                  <c:v>12371</c:v>
                </c:pt>
                <c:pt idx="20">
                  <c:v>12372</c:v>
                </c:pt>
                <c:pt idx="21">
                  <c:v>12373</c:v>
                </c:pt>
                <c:pt idx="22">
                  <c:v>12374</c:v>
                </c:pt>
                <c:pt idx="23">
                  <c:v>12375</c:v>
                </c:pt>
                <c:pt idx="24">
                  <c:v>12376</c:v>
                </c:pt>
                <c:pt idx="25">
                  <c:v>12377</c:v>
                </c:pt>
                <c:pt idx="26">
                  <c:v>12378</c:v>
                </c:pt>
                <c:pt idx="27">
                  <c:v>12379</c:v>
                </c:pt>
                <c:pt idx="28">
                  <c:v>12380</c:v>
                </c:pt>
                <c:pt idx="29">
                  <c:v>12381</c:v>
                </c:pt>
              </c:numCache>
            </c:numRef>
          </c:xVal>
          <c:yVal>
            <c:numRef>
              <c:f>'8-average'!$E$112:$E$141</c:f>
              <c:numCache>
                <c:formatCode>General</c:formatCode>
                <c:ptCount val="3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5</c:v>
                </c:pt>
                <c:pt idx="15">
                  <c:v>9</c:v>
                </c:pt>
                <c:pt idx="16">
                  <c:v>7</c:v>
                </c:pt>
                <c:pt idx="17">
                  <c:v>5</c:v>
                </c:pt>
                <c:pt idx="18">
                  <c:v>17</c:v>
                </c:pt>
                <c:pt idx="19">
                  <c:v>8</c:v>
                </c:pt>
                <c:pt idx="20">
                  <c:v>12</c:v>
                </c:pt>
                <c:pt idx="21">
                  <c:v>5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16400"/>
        <c:axId val="84601280"/>
      </c:scatterChart>
      <c:valAx>
        <c:axId val="84616400"/>
        <c:scaling>
          <c:orientation val="minMax"/>
          <c:max val="12380"/>
          <c:min val="123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ADC output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cross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4601280"/>
        <c:crosses val="autoZero"/>
        <c:crossBetween val="midCat"/>
        <c:minorUnit val="1"/>
      </c:valAx>
      <c:valAx>
        <c:axId val="84601280"/>
        <c:scaling>
          <c:orientation val="minMax"/>
          <c:max val="5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/>
                  <a:t>Number</a:t>
                </a:r>
              </a:p>
              <a:p>
                <a:pPr>
                  <a:defRPr sz="1200"/>
                </a:pPr>
                <a:r>
                  <a:rPr lang="en-US" sz="1200"/>
                  <a:t>of</a:t>
                </a:r>
              </a:p>
              <a:p>
                <a:pPr>
                  <a:defRPr sz="1200"/>
                </a:pPr>
                <a:r>
                  <a:rPr lang="en-US" sz="1200"/>
                  <a:t>Occurances</a:t>
                </a:r>
              </a:p>
            </c:rich>
          </c:tx>
          <c:layout>
            <c:manualLayout>
              <c:xMode val="edge"/>
              <c:yMode val="edge"/>
              <c:x val="7.1684587813620072E-3"/>
              <c:y val="0.1028605278506853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4616400"/>
        <c:crosses val="autoZero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7460203865723235"/>
          <c:y val="0.20171672361006679"/>
          <c:w val="0.17764517572386052"/>
          <c:h val="0.44641000707378575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107</xdr:row>
      <xdr:rowOff>133349</xdr:rowOff>
    </xdr:from>
    <xdr:to>
      <xdr:col>16</xdr:col>
      <xdr:colOff>466724</xdr:colOff>
      <xdr:row>121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127</xdr:row>
          <xdr:rowOff>0</xdr:rowOff>
        </xdr:from>
        <xdr:to>
          <xdr:col>9</xdr:col>
          <xdr:colOff>38100</xdr:colOff>
          <xdr:row>129</xdr:row>
          <xdr:rowOff>152400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323850</xdr:colOff>
          <xdr:row>123</xdr:row>
          <xdr:rowOff>19050</xdr:rowOff>
        </xdr:from>
        <xdr:to>
          <xdr:col>9</xdr:col>
          <xdr:colOff>133350</xdr:colOff>
          <xdr:row>125</xdr:row>
          <xdr:rowOff>85725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409575</xdr:colOff>
          <xdr:row>123</xdr:row>
          <xdr:rowOff>142875</xdr:rowOff>
        </xdr:from>
        <xdr:to>
          <xdr:col>12</xdr:col>
          <xdr:colOff>180975</xdr:colOff>
          <xdr:row>126</xdr:row>
          <xdr:rowOff>19050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112</xdr:row>
      <xdr:rowOff>133349</xdr:rowOff>
    </xdr:from>
    <xdr:to>
      <xdr:col>16</xdr:col>
      <xdr:colOff>466724</xdr:colOff>
      <xdr:row>126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142</xdr:row>
          <xdr:rowOff>0</xdr:rowOff>
        </xdr:from>
        <xdr:to>
          <xdr:col>9</xdr:col>
          <xdr:colOff>38100</xdr:colOff>
          <xdr:row>144</xdr:row>
          <xdr:rowOff>152400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323850</xdr:colOff>
          <xdr:row>128</xdr:row>
          <xdr:rowOff>19050</xdr:rowOff>
        </xdr:from>
        <xdr:to>
          <xdr:col>9</xdr:col>
          <xdr:colOff>133350</xdr:colOff>
          <xdr:row>130</xdr:row>
          <xdr:rowOff>85725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495300</xdr:colOff>
          <xdr:row>128</xdr:row>
          <xdr:rowOff>62196</xdr:rowOff>
        </xdr:from>
        <xdr:to>
          <xdr:col>11</xdr:col>
          <xdr:colOff>600075</xdr:colOff>
          <xdr:row>130</xdr:row>
          <xdr:rowOff>95250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w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w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3" Type="http://schemas.openxmlformats.org/officeDocument/2006/relationships/oleObject" Target="../embeddings/oleObject4.bin"/><Relationship Id="rId7" Type="http://schemas.openxmlformats.org/officeDocument/2006/relationships/oleObject" Target="../embeddings/oleObject6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2.wmf"/><Relationship Id="rId5" Type="http://schemas.openxmlformats.org/officeDocument/2006/relationships/oleObject" Target="../embeddings/oleObject5.bin"/><Relationship Id="rId4" Type="http://schemas.openxmlformats.org/officeDocument/2006/relationships/image" Target="../media/image1.w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37"/>
  <sheetViews>
    <sheetView topLeftCell="A92" workbookViewId="0">
      <selection sqref="A1:XFD1048576"/>
    </sheetView>
  </sheetViews>
  <sheetFormatPr defaultRowHeight="15" x14ac:dyDescent="0.25"/>
  <cols>
    <col min="1" max="1" width="10.85546875" customWidth="1"/>
    <col min="15" max="15" width="11.140625" customWidth="1"/>
  </cols>
  <sheetData>
    <row r="1" spans="1:18" x14ac:dyDescent="0.25">
      <c r="A1" t="s">
        <v>12</v>
      </c>
    </row>
    <row r="2" spans="1:18" x14ac:dyDescent="0.25">
      <c r="A2" t="s">
        <v>3</v>
      </c>
      <c r="B2">
        <v>0</v>
      </c>
      <c r="C2">
        <v>10</v>
      </c>
      <c r="D2">
        <v>20</v>
      </c>
      <c r="E2">
        <v>30</v>
      </c>
      <c r="J2" t="s">
        <v>6</v>
      </c>
    </row>
    <row r="3" spans="1:18" x14ac:dyDescent="0.25">
      <c r="A3" t="s">
        <v>4</v>
      </c>
      <c r="B3" s="1">
        <f>3.7*(50000+B2)/(100000+B2)</f>
        <v>1.85</v>
      </c>
      <c r="C3" s="1">
        <f t="shared" ref="C3:E3" si="0">3.7*(50000+C2)/(100000+C2)</f>
        <v>1.8501849815018498</v>
      </c>
      <c r="D3" s="1">
        <f t="shared" si="0"/>
        <v>1.850369926014797</v>
      </c>
      <c r="E3" s="1">
        <f t="shared" si="0"/>
        <v>1.8505548335499351</v>
      </c>
      <c r="J3" t="s">
        <v>7</v>
      </c>
    </row>
    <row r="4" spans="1:18" x14ac:dyDescent="0.25">
      <c r="A4" t="s">
        <v>5</v>
      </c>
      <c r="B4">
        <v>1.8855</v>
      </c>
      <c r="C4">
        <v>1.8856999999999999</v>
      </c>
      <c r="D4">
        <v>1.8858999999999999</v>
      </c>
      <c r="E4">
        <v>1.8861000000000001</v>
      </c>
    </row>
    <row r="5" spans="1:18" x14ac:dyDescent="0.25">
      <c r="A5" t="s">
        <v>4</v>
      </c>
      <c r="B5" t="s">
        <v>11</v>
      </c>
      <c r="C5" s="2">
        <f t="shared" ref="C5:E6" si="1">C3-B3</f>
        <v>1.8498150184975692E-4</v>
      </c>
      <c r="D5" s="2">
        <f t="shared" si="1"/>
        <v>1.8494451294714942E-4</v>
      </c>
      <c r="E5" s="2">
        <f t="shared" si="1"/>
        <v>1.8490753513811242E-4</v>
      </c>
    </row>
    <row r="6" spans="1:18" x14ac:dyDescent="0.25">
      <c r="A6" t="s">
        <v>5</v>
      </c>
      <c r="C6" s="2">
        <f t="shared" si="1"/>
        <v>1.9999999999997797E-4</v>
      </c>
      <c r="D6" s="2">
        <f t="shared" si="1"/>
        <v>1.9999999999997797E-4</v>
      </c>
      <c r="E6" s="2">
        <f t="shared" si="1"/>
        <v>2.0000000000020002E-4</v>
      </c>
      <c r="G6" t="s">
        <v>13</v>
      </c>
      <c r="O6" t="s">
        <v>17</v>
      </c>
      <c r="P6" t="s">
        <v>17</v>
      </c>
      <c r="Q6" t="s">
        <v>17</v>
      </c>
      <c r="R6" t="s">
        <v>17</v>
      </c>
    </row>
    <row r="7" spans="1:18" x14ac:dyDescent="0.25">
      <c r="B7">
        <v>12319</v>
      </c>
      <c r="C7">
        <v>12321</v>
      </c>
      <c r="D7">
        <v>12321</v>
      </c>
      <c r="E7">
        <v>12322</v>
      </c>
      <c r="G7" t="s">
        <v>14</v>
      </c>
      <c r="O7">
        <f>(B7-B$128)*(B7-B$128)</f>
        <v>1.1024999999984721</v>
      </c>
      <c r="P7">
        <f t="shared" ref="P7:R7" si="2">(C7-C$128)*(C7-C$128)</f>
        <v>7.2900000000235735E-2</v>
      </c>
      <c r="Q7">
        <f t="shared" si="2"/>
        <v>0.88360000000095751</v>
      </c>
      <c r="R7">
        <f t="shared" si="2"/>
        <v>0.51839999999905706</v>
      </c>
    </row>
    <row r="8" spans="1:18" x14ac:dyDescent="0.25">
      <c r="B8">
        <v>12324</v>
      </c>
      <c r="C8">
        <v>12322</v>
      </c>
      <c r="D8">
        <v>12322</v>
      </c>
      <c r="E8">
        <v>12323</v>
      </c>
      <c r="O8">
        <f t="shared" ref="O8:O71" si="3">(B8-B$128)*(B8-B$128)</f>
        <v>15.602500000005747</v>
      </c>
      <c r="P8">
        <f t="shared" ref="P8:P71" si="4">(C8-C$128)*(C8-C$128)</f>
        <v>0.53289999999936266</v>
      </c>
      <c r="Q8">
        <f t="shared" ref="Q8:Q71" si="5">(D8-D$128)*(D8-D$128)</f>
        <v>3.5999999999388821E-3</v>
      </c>
      <c r="R8">
        <f t="shared" ref="R8:R71" si="6">(E8-E$128)*(E8-E$128)</f>
        <v>7.8400000000366704E-2</v>
      </c>
    </row>
    <row r="9" spans="1:18" x14ac:dyDescent="0.25">
      <c r="B9">
        <v>12319</v>
      </c>
      <c r="C9">
        <v>12320</v>
      </c>
      <c r="D9">
        <v>12320</v>
      </c>
      <c r="E9">
        <v>12323</v>
      </c>
      <c r="O9">
        <f t="shared" si="3"/>
        <v>1.1024999999984721</v>
      </c>
      <c r="P9">
        <f t="shared" si="4"/>
        <v>1.6129000000011089</v>
      </c>
      <c r="Q9">
        <f t="shared" si="5"/>
        <v>3.763600000001976</v>
      </c>
      <c r="R9">
        <f t="shared" si="6"/>
        <v>7.8400000000366704E-2</v>
      </c>
    </row>
    <row r="10" spans="1:18" x14ac:dyDescent="0.25">
      <c r="B10">
        <v>12320</v>
      </c>
      <c r="C10">
        <v>12321</v>
      </c>
      <c r="D10">
        <v>12320</v>
      </c>
      <c r="E10">
        <v>12323</v>
      </c>
      <c r="O10">
        <f t="shared" si="3"/>
        <v>2.4999999999272405E-3</v>
      </c>
      <c r="P10">
        <f t="shared" si="4"/>
        <v>7.2900000000235735E-2</v>
      </c>
      <c r="Q10">
        <f t="shared" si="5"/>
        <v>3.763600000001976</v>
      </c>
      <c r="R10">
        <f t="shared" si="6"/>
        <v>7.8400000000366704E-2</v>
      </c>
    </row>
    <row r="11" spans="1:18" x14ac:dyDescent="0.25">
      <c r="B11">
        <v>12319</v>
      </c>
      <c r="C11">
        <v>12320</v>
      </c>
      <c r="D11">
        <v>12320</v>
      </c>
      <c r="E11">
        <v>12322</v>
      </c>
      <c r="O11">
        <f t="shared" si="3"/>
        <v>1.1024999999984721</v>
      </c>
      <c r="P11">
        <f t="shared" si="4"/>
        <v>1.6129000000011089</v>
      </c>
      <c r="Q11">
        <f t="shared" si="5"/>
        <v>3.763600000001976</v>
      </c>
      <c r="R11">
        <f t="shared" si="6"/>
        <v>0.51839999999905706</v>
      </c>
    </row>
    <row r="12" spans="1:18" x14ac:dyDescent="0.25">
      <c r="B12">
        <v>12320</v>
      </c>
      <c r="C12">
        <v>12321</v>
      </c>
      <c r="D12">
        <v>12321</v>
      </c>
      <c r="E12">
        <v>12322</v>
      </c>
      <c r="O12">
        <f t="shared" si="3"/>
        <v>2.4999999999272405E-3</v>
      </c>
      <c r="P12">
        <f t="shared" si="4"/>
        <v>7.2900000000235735E-2</v>
      </c>
      <c r="Q12">
        <f t="shared" si="5"/>
        <v>0.88360000000095751</v>
      </c>
      <c r="R12">
        <f t="shared" si="6"/>
        <v>0.51839999999905706</v>
      </c>
    </row>
    <row r="13" spans="1:18" x14ac:dyDescent="0.25">
      <c r="B13">
        <v>12318</v>
      </c>
      <c r="C13">
        <v>12321</v>
      </c>
      <c r="D13">
        <v>12320</v>
      </c>
      <c r="E13">
        <v>12322</v>
      </c>
      <c r="O13">
        <f t="shared" si="3"/>
        <v>4.2024999999970172</v>
      </c>
      <c r="P13">
        <f t="shared" si="4"/>
        <v>7.2900000000235735E-2</v>
      </c>
      <c r="Q13">
        <f t="shared" si="5"/>
        <v>3.763600000001976</v>
      </c>
      <c r="R13">
        <f t="shared" si="6"/>
        <v>0.51839999999905706</v>
      </c>
    </row>
    <row r="14" spans="1:18" x14ac:dyDescent="0.25">
      <c r="B14">
        <v>12320</v>
      </c>
      <c r="C14">
        <v>12319</v>
      </c>
      <c r="D14">
        <v>12322</v>
      </c>
      <c r="E14">
        <v>12324</v>
      </c>
      <c r="O14">
        <f t="shared" si="3"/>
        <v>2.4999999999272405E-3</v>
      </c>
      <c r="P14">
        <f t="shared" si="4"/>
        <v>5.1529000000019822</v>
      </c>
      <c r="Q14">
        <f t="shared" si="5"/>
        <v>3.5999999999388821E-3</v>
      </c>
      <c r="R14">
        <f t="shared" si="6"/>
        <v>1.6384000000016763</v>
      </c>
    </row>
    <row r="15" spans="1:18" x14ac:dyDescent="0.25">
      <c r="B15">
        <v>12318</v>
      </c>
      <c r="C15">
        <v>12321</v>
      </c>
      <c r="D15">
        <v>12322</v>
      </c>
      <c r="E15">
        <v>12322</v>
      </c>
      <c r="O15">
        <f t="shared" si="3"/>
        <v>4.2024999999970172</v>
      </c>
      <c r="P15">
        <f t="shared" si="4"/>
        <v>7.2900000000235735E-2</v>
      </c>
      <c r="Q15">
        <f t="shared" si="5"/>
        <v>3.5999999999388821E-3</v>
      </c>
      <c r="R15">
        <f t="shared" si="6"/>
        <v>0.51839999999905706</v>
      </c>
    </row>
    <row r="16" spans="1:18" x14ac:dyDescent="0.25">
      <c r="B16">
        <v>12321</v>
      </c>
      <c r="C16">
        <v>12324</v>
      </c>
      <c r="D16">
        <v>12323</v>
      </c>
      <c r="E16">
        <v>12323</v>
      </c>
      <c r="O16">
        <f t="shared" si="3"/>
        <v>0.90250000000138242</v>
      </c>
      <c r="P16">
        <f t="shared" si="4"/>
        <v>7.4528999999976167</v>
      </c>
      <c r="Q16">
        <f t="shared" si="5"/>
        <v>1.1235999999989204</v>
      </c>
      <c r="R16">
        <f t="shared" si="6"/>
        <v>7.8400000000366704E-2</v>
      </c>
    </row>
    <row r="17" spans="2:18" x14ac:dyDescent="0.25">
      <c r="B17">
        <v>12320</v>
      </c>
      <c r="C17">
        <v>12323</v>
      </c>
      <c r="D17">
        <v>12325</v>
      </c>
      <c r="E17">
        <v>12323</v>
      </c>
      <c r="O17">
        <f t="shared" si="3"/>
        <v>2.4999999999272405E-3</v>
      </c>
      <c r="P17">
        <f t="shared" si="4"/>
        <v>2.9928999999984893</v>
      </c>
      <c r="Q17">
        <f t="shared" si="5"/>
        <v>9.3635999999968824</v>
      </c>
      <c r="R17">
        <f t="shared" si="6"/>
        <v>7.8400000000366704E-2</v>
      </c>
    </row>
    <row r="18" spans="2:18" x14ac:dyDescent="0.25">
      <c r="B18">
        <v>12321</v>
      </c>
      <c r="C18">
        <v>12321</v>
      </c>
      <c r="D18">
        <v>12323</v>
      </c>
      <c r="E18">
        <v>12322</v>
      </c>
      <c r="O18">
        <f t="shared" si="3"/>
        <v>0.90250000000138242</v>
      </c>
      <c r="P18">
        <f t="shared" si="4"/>
        <v>7.2900000000235735E-2</v>
      </c>
      <c r="Q18">
        <f t="shared" si="5"/>
        <v>1.1235999999989204</v>
      </c>
      <c r="R18">
        <f t="shared" si="6"/>
        <v>0.51839999999905706</v>
      </c>
    </row>
    <row r="19" spans="2:18" x14ac:dyDescent="0.25">
      <c r="B19">
        <v>12321</v>
      </c>
      <c r="C19">
        <v>12322</v>
      </c>
      <c r="D19">
        <v>12323</v>
      </c>
      <c r="E19">
        <v>12323</v>
      </c>
      <c r="O19">
        <f t="shared" si="3"/>
        <v>0.90250000000138242</v>
      </c>
      <c r="P19">
        <f t="shared" si="4"/>
        <v>0.53289999999936266</v>
      </c>
      <c r="Q19">
        <f t="shared" si="5"/>
        <v>1.1235999999989204</v>
      </c>
      <c r="R19">
        <f t="shared" si="6"/>
        <v>7.8400000000366704E-2</v>
      </c>
    </row>
    <row r="20" spans="2:18" x14ac:dyDescent="0.25">
      <c r="B20">
        <v>12318</v>
      </c>
      <c r="C20">
        <v>12321</v>
      </c>
      <c r="D20">
        <v>12322</v>
      </c>
      <c r="E20">
        <v>12320</v>
      </c>
      <c r="O20">
        <f t="shared" si="3"/>
        <v>4.2024999999970172</v>
      </c>
      <c r="P20">
        <f t="shared" si="4"/>
        <v>7.2900000000235735E-2</v>
      </c>
      <c r="Q20">
        <f t="shared" si="5"/>
        <v>3.5999999999388821E-3</v>
      </c>
      <c r="R20">
        <f t="shared" si="6"/>
        <v>7.398399999996438</v>
      </c>
    </row>
    <row r="21" spans="2:18" x14ac:dyDescent="0.25">
      <c r="B21">
        <v>12322</v>
      </c>
      <c r="C21">
        <v>12321</v>
      </c>
      <c r="D21">
        <v>12323</v>
      </c>
      <c r="E21">
        <v>12321</v>
      </c>
      <c r="O21">
        <f t="shared" si="3"/>
        <v>3.8025000000028375</v>
      </c>
      <c r="P21">
        <f t="shared" si="4"/>
        <v>7.2900000000235735E-2</v>
      </c>
      <c r="Q21">
        <f t="shared" si="5"/>
        <v>1.1235999999989204</v>
      </c>
      <c r="R21">
        <f t="shared" si="6"/>
        <v>2.9583999999977473</v>
      </c>
    </row>
    <row r="22" spans="2:18" x14ac:dyDescent="0.25">
      <c r="B22">
        <v>12319</v>
      </c>
      <c r="C22">
        <v>12324</v>
      </c>
      <c r="D22">
        <v>12324</v>
      </c>
      <c r="E22">
        <v>12322</v>
      </c>
      <c r="O22">
        <f t="shared" si="3"/>
        <v>1.1024999999984721</v>
      </c>
      <c r="P22">
        <f t="shared" si="4"/>
        <v>7.4528999999976167</v>
      </c>
      <c r="Q22">
        <f t="shared" si="5"/>
        <v>4.2435999999979019</v>
      </c>
      <c r="R22">
        <f t="shared" si="6"/>
        <v>0.51839999999905706</v>
      </c>
    </row>
    <row r="23" spans="2:18" x14ac:dyDescent="0.25">
      <c r="B23">
        <v>12319</v>
      </c>
      <c r="C23">
        <v>12322</v>
      </c>
      <c r="D23">
        <v>12321</v>
      </c>
      <c r="E23">
        <v>12322</v>
      </c>
      <c r="O23">
        <f t="shared" si="3"/>
        <v>1.1024999999984721</v>
      </c>
      <c r="P23">
        <f t="shared" si="4"/>
        <v>0.53289999999936266</v>
      </c>
      <c r="Q23">
        <f t="shared" si="5"/>
        <v>0.88360000000095751</v>
      </c>
      <c r="R23">
        <f t="shared" si="6"/>
        <v>0.51839999999905706</v>
      </c>
    </row>
    <row r="24" spans="2:18" x14ac:dyDescent="0.25">
      <c r="B24">
        <v>12319</v>
      </c>
      <c r="C24">
        <v>12320</v>
      </c>
      <c r="D24">
        <v>12321</v>
      </c>
      <c r="E24">
        <v>12323</v>
      </c>
      <c r="O24">
        <f t="shared" si="3"/>
        <v>1.1024999999984721</v>
      </c>
      <c r="P24">
        <f t="shared" si="4"/>
        <v>1.6129000000011089</v>
      </c>
      <c r="Q24">
        <f t="shared" si="5"/>
        <v>0.88360000000095751</v>
      </c>
      <c r="R24">
        <f t="shared" si="6"/>
        <v>7.8400000000366704E-2</v>
      </c>
    </row>
    <row r="25" spans="2:18" x14ac:dyDescent="0.25">
      <c r="B25">
        <v>12320</v>
      </c>
      <c r="C25">
        <v>12320</v>
      </c>
      <c r="D25">
        <v>12321</v>
      </c>
      <c r="E25">
        <v>12322</v>
      </c>
      <c r="O25">
        <f t="shared" si="3"/>
        <v>2.4999999999272405E-3</v>
      </c>
      <c r="P25">
        <f t="shared" si="4"/>
        <v>1.6129000000011089</v>
      </c>
      <c r="Q25">
        <f t="shared" si="5"/>
        <v>0.88360000000095751</v>
      </c>
      <c r="R25">
        <f t="shared" si="6"/>
        <v>0.51839999999905706</v>
      </c>
    </row>
    <row r="26" spans="2:18" x14ac:dyDescent="0.25">
      <c r="B26">
        <v>12319</v>
      </c>
      <c r="C26">
        <v>12322</v>
      </c>
      <c r="D26">
        <v>12321</v>
      </c>
      <c r="E26">
        <v>12324</v>
      </c>
      <c r="O26">
        <f t="shared" si="3"/>
        <v>1.1024999999984721</v>
      </c>
      <c r="P26">
        <f t="shared" si="4"/>
        <v>0.53289999999936266</v>
      </c>
      <c r="Q26">
        <f t="shared" si="5"/>
        <v>0.88360000000095751</v>
      </c>
      <c r="R26">
        <f t="shared" si="6"/>
        <v>1.6384000000016763</v>
      </c>
    </row>
    <row r="27" spans="2:18" x14ac:dyDescent="0.25">
      <c r="B27">
        <v>12322</v>
      </c>
      <c r="C27">
        <v>12321</v>
      </c>
      <c r="D27">
        <v>12321</v>
      </c>
      <c r="E27">
        <v>12323</v>
      </c>
      <c r="O27">
        <f t="shared" si="3"/>
        <v>3.8025000000028375</v>
      </c>
      <c r="P27">
        <f t="shared" si="4"/>
        <v>7.2900000000235735E-2</v>
      </c>
      <c r="Q27">
        <f t="shared" si="5"/>
        <v>0.88360000000095751</v>
      </c>
      <c r="R27">
        <f t="shared" si="6"/>
        <v>7.8400000000366704E-2</v>
      </c>
    </row>
    <row r="28" spans="2:18" x14ac:dyDescent="0.25">
      <c r="B28">
        <v>12321</v>
      </c>
      <c r="C28">
        <v>12321</v>
      </c>
      <c r="D28">
        <v>12321</v>
      </c>
      <c r="E28">
        <v>12323</v>
      </c>
      <c r="O28">
        <f t="shared" si="3"/>
        <v>0.90250000000138242</v>
      </c>
      <c r="P28">
        <f t="shared" si="4"/>
        <v>7.2900000000235735E-2</v>
      </c>
      <c r="Q28">
        <f t="shared" si="5"/>
        <v>0.88360000000095751</v>
      </c>
      <c r="R28">
        <f t="shared" si="6"/>
        <v>7.8400000000366704E-2</v>
      </c>
    </row>
    <row r="29" spans="2:18" x14ac:dyDescent="0.25">
      <c r="B29">
        <v>12321</v>
      </c>
      <c r="C29">
        <v>12322</v>
      </c>
      <c r="D29">
        <v>12322</v>
      </c>
      <c r="E29">
        <v>12322</v>
      </c>
      <c r="O29">
        <f t="shared" si="3"/>
        <v>0.90250000000138242</v>
      </c>
      <c r="P29">
        <f t="shared" si="4"/>
        <v>0.53289999999936266</v>
      </c>
      <c r="Q29">
        <f t="shared" si="5"/>
        <v>3.5999999999388821E-3</v>
      </c>
      <c r="R29">
        <f t="shared" si="6"/>
        <v>0.51839999999905706</v>
      </c>
    </row>
    <row r="30" spans="2:18" x14ac:dyDescent="0.25">
      <c r="B30">
        <v>12322</v>
      </c>
      <c r="C30">
        <v>12321</v>
      </c>
      <c r="D30">
        <v>12322</v>
      </c>
      <c r="E30">
        <v>12321</v>
      </c>
      <c r="O30">
        <f t="shared" si="3"/>
        <v>3.8025000000028375</v>
      </c>
      <c r="P30">
        <f t="shared" si="4"/>
        <v>7.2900000000235735E-2</v>
      </c>
      <c r="Q30">
        <f t="shared" si="5"/>
        <v>3.5999999999388821E-3</v>
      </c>
      <c r="R30">
        <f t="shared" si="6"/>
        <v>2.9583999999977473</v>
      </c>
    </row>
    <row r="31" spans="2:18" x14ac:dyDescent="0.25">
      <c r="B31">
        <v>12323</v>
      </c>
      <c r="C31">
        <v>12321</v>
      </c>
      <c r="D31">
        <v>12319</v>
      </c>
      <c r="E31">
        <v>12324</v>
      </c>
      <c r="O31">
        <f t="shared" si="3"/>
        <v>8.7025000000042922</v>
      </c>
      <c r="P31">
        <f t="shared" si="4"/>
        <v>7.2900000000235735E-2</v>
      </c>
      <c r="Q31">
        <f t="shared" si="5"/>
        <v>8.6436000000029942</v>
      </c>
      <c r="R31">
        <f t="shared" si="6"/>
        <v>1.6384000000016763</v>
      </c>
    </row>
    <row r="32" spans="2:18" x14ac:dyDescent="0.25">
      <c r="B32">
        <v>12321</v>
      </c>
      <c r="C32">
        <v>12323</v>
      </c>
      <c r="D32">
        <v>12322</v>
      </c>
      <c r="E32">
        <v>12321</v>
      </c>
      <c r="O32">
        <f t="shared" si="3"/>
        <v>0.90250000000138242</v>
      </c>
      <c r="P32">
        <f t="shared" si="4"/>
        <v>2.9928999999984893</v>
      </c>
      <c r="Q32">
        <f t="shared" si="5"/>
        <v>3.5999999999388821E-3</v>
      </c>
      <c r="R32">
        <f t="shared" si="6"/>
        <v>2.9583999999977473</v>
      </c>
    </row>
    <row r="33" spans="2:18" x14ac:dyDescent="0.25">
      <c r="B33">
        <v>12318</v>
      </c>
      <c r="C33">
        <v>12321</v>
      </c>
      <c r="D33">
        <v>12322</v>
      </c>
      <c r="E33">
        <v>12322</v>
      </c>
      <c r="O33">
        <f t="shared" si="3"/>
        <v>4.2024999999970172</v>
      </c>
      <c r="P33">
        <f t="shared" si="4"/>
        <v>7.2900000000235735E-2</v>
      </c>
      <c r="Q33">
        <f t="shared" si="5"/>
        <v>3.5999999999388821E-3</v>
      </c>
      <c r="R33">
        <f t="shared" si="6"/>
        <v>0.51839999999905706</v>
      </c>
    </row>
    <row r="34" spans="2:18" x14ac:dyDescent="0.25">
      <c r="B34">
        <v>12320</v>
      </c>
      <c r="C34">
        <v>12322</v>
      </c>
      <c r="D34">
        <v>12323</v>
      </c>
      <c r="E34">
        <v>12322</v>
      </c>
      <c r="O34">
        <f t="shared" si="3"/>
        <v>2.4999999999272405E-3</v>
      </c>
      <c r="P34">
        <f t="shared" si="4"/>
        <v>0.53289999999936266</v>
      </c>
      <c r="Q34">
        <f t="shared" si="5"/>
        <v>1.1235999999989204</v>
      </c>
      <c r="R34">
        <f t="shared" si="6"/>
        <v>0.51839999999905706</v>
      </c>
    </row>
    <row r="35" spans="2:18" x14ac:dyDescent="0.25">
      <c r="B35">
        <v>12321</v>
      </c>
      <c r="C35">
        <v>12320</v>
      </c>
      <c r="D35">
        <v>12323</v>
      </c>
      <c r="E35">
        <v>12321</v>
      </c>
      <c r="O35">
        <f t="shared" si="3"/>
        <v>0.90250000000138242</v>
      </c>
      <c r="P35">
        <f t="shared" si="4"/>
        <v>1.6129000000011089</v>
      </c>
      <c r="Q35">
        <f t="shared" si="5"/>
        <v>1.1235999999989204</v>
      </c>
      <c r="R35">
        <f t="shared" si="6"/>
        <v>2.9583999999977473</v>
      </c>
    </row>
    <row r="36" spans="2:18" x14ac:dyDescent="0.25">
      <c r="B36">
        <v>12320</v>
      </c>
      <c r="C36">
        <v>12323</v>
      </c>
      <c r="D36">
        <v>12323</v>
      </c>
      <c r="E36">
        <v>12324</v>
      </c>
      <c r="O36">
        <f t="shared" si="3"/>
        <v>2.4999999999272405E-3</v>
      </c>
      <c r="P36">
        <f t="shared" si="4"/>
        <v>2.9928999999984893</v>
      </c>
      <c r="Q36">
        <f t="shared" si="5"/>
        <v>1.1235999999989204</v>
      </c>
      <c r="R36">
        <f t="shared" si="6"/>
        <v>1.6384000000016763</v>
      </c>
    </row>
    <row r="37" spans="2:18" x14ac:dyDescent="0.25">
      <c r="B37">
        <v>12321</v>
      </c>
      <c r="C37">
        <v>12320</v>
      </c>
      <c r="D37">
        <v>12320</v>
      </c>
      <c r="E37">
        <v>12322</v>
      </c>
      <c r="O37">
        <f t="shared" si="3"/>
        <v>0.90250000000138242</v>
      </c>
      <c r="P37">
        <f t="shared" si="4"/>
        <v>1.6129000000011089</v>
      </c>
      <c r="Q37">
        <f t="shared" si="5"/>
        <v>3.763600000001976</v>
      </c>
      <c r="R37">
        <f t="shared" si="6"/>
        <v>0.51839999999905706</v>
      </c>
    </row>
    <row r="38" spans="2:18" x14ac:dyDescent="0.25">
      <c r="B38">
        <v>12322</v>
      </c>
      <c r="C38">
        <v>12324</v>
      </c>
      <c r="D38">
        <v>12323</v>
      </c>
      <c r="E38">
        <v>12322</v>
      </c>
      <c r="O38">
        <f t="shared" si="3"/>
        <v>3.8025000000028375</v>
      </c>
      <c r="P38">
        <f t="shared" si="4"/>
        <v>7.4528999999976167</v>
      </c>
      <c r="Q38">
        <f t="shared" si="5"/>
        <v>1.1235999999989204</v>
      </c>
      <c r="R38">
        <f t="shared" si="6"/>
        <v>0.51839999999905706</v>
      </c>
    </row>
    <row r="39" spans="2:18" x14ac:dyDescent="0.25">
      <c r="B39">
        <v>12321</v>
      </c>
      <c r="C39">
        <v>12323</v>
      </c>
      <c r="D39">
        <v>12322</v>
      </c>
      <c r="E39">
        <v>12324</v>
      </c>
      <c r="O39">
        <f t="shared" si="3"/>
        <v>0.90250000000138242</v>
      </c>
      <c r="P39">
        <f t="shared" si="4"/>
        <v>2.9928999999984893</v>
      </c>
      <c r="Q39">
        <f t="shared" si="5"/>
        <v>3.5999999999388821E-3</v>
      </c>
      <c r="R39">
        <f t="shared" si="6"/>
        <v>1.6384000000016763</v>
      </c>
    </row>
    <row r="40" spans="2:18" x14ac:dyDescent="0.25">
      <c r="B40">
        <v>12320</v>
      </c>
      <c r="C40">
        <v>12321</v>
      </c>
      <c r="D40">
        <v>12326</v>
      </c>
      <c r="E40">
        <v>12323</v>
      </c>
      <c r="O40">
        <f t="shared" si="3"/>
        <v>2.4999999999272405E-3</v>
      </c>
      <c r="P40">
        <f t="shared" si="4"/>
        <v>7.2900000000235735E-2</v>
      </c>
      <c r="Q40">
        <f t="shared" si="5"/>
        <v>16.483599999995864</v>
      </c>
      <c r="R40">
        <f t="shared" si="6"/>
        <v>7.8400000000366704E-2</v>
      </c>
    </row>
    <row r="41" spans="2:18" x14ac:dyDescent="0.25">
      <c r="B41">
        <v>12320</v>
      </c>
      <c r="C41">
        <v>12321</v>
      </c>
      <c r="D41">
        <v>12322</v>
      </c>
      <c r="E41">
        <v>12321</v>
      </c>
      <c r="O41">
        <f t="shared" si="3"/>
        <v>2.4999999999272405E-3</v>
      </c>
      <c r="P41">
        <f t="shared" si="4"/>
        <v>7.2900000000235735E-2</v>
      </c>
      <c r="Q41">
        <f t="shared" si="5"/>
        <v>3.5999999999388821E-3</v>
      </c>
      <c r="R41">
        <f t="shared" si="6"/>
        <v>2.9583999999977473</v>
      </c>
    </row>
    <row r="42" spans="2:18" x14ac:dyDescent="0.25">
      <c r="B42">
        <v>12319</v>
      </c>
      <c r="C42">
        <v>12321</v>
      </c>
      <c r="D42">
        <v>12320</v>
      </c>
      <c r="E42">
        <v>12322</v>
      </c>
      <c r="O42">
        <f t="shared" si="3"/>
        <v>1.1024999999984721</v>
      </c>
      <c r="P42">
        <f t="shared" si="4"/>
        <v>7.2900000000235735E-2</v>
      </c>
      <c r="Q42">
        <f t="shared" si="5"/>
        <v>3.763600000001976</v>
      </c>
      <c r="R42">
        <f t="shared" si="6"/>
        <v>0.51839999999905706</v>
      </c>
    </row>
    <row r="43" spans="2:18" x14ac:dyDescent="0.25">
      <c r="B43">
        <v>12319</v>
      </c>
      <c r="C43">
        <v>12321</v>
      </c>
      <c r="D43">
        <v>12321</v>
      </c>
      <c r="E43">
        <v>12320</v>
      </c>
      <c r="O43">
        <f t="shared" si="3"/>
        <v>1.1024999999984721</v>
      </c>
      <c r="P43">
        <f t="shared" si="4"/>
        <v>7.2900000000235735E-2</v>
      </c>
      <c r="Q43">
        <f t="shared" si="5"/>
        <v>0.88360000000095751</v>
      </c>
      <c r="R43">
        <f t="shared" si="6"/>
        <v>7.398399999996438</v>
      </c>
    </row>
    <row r="44" spans="2:18" x14ac:dyDescent="0.25">
      <c r="B44">
        <v>12319</v>
      </c>
      <c r="C44">
        <v>12320</v>
      </c>
      <c r="D44">
        <v>12323</v>
      </c>
      <c r="E44">
        <v>12324</v>
      </c>
      <c r="O44">
        <f t="shared" si="3"/>
        <v>1.1024999999984721</v>
      </c>
      <c r="P44">
        <f t="shared" si="4"/>
        <v>1.6129000000011089</v>
      </c>
      <c r="Q44">
        <f t="shared" si="5"/>
        <v>1.1235999999989204</v>
      </c>
      <c r="R44">
        <f t="shared" si="6"/>
        <v>1.6384000000016763</v>
      </c>
    </row>
    <row r="45" spans="2:18" x14ac:dyDescent="0.25">
      <c r="B45">
        <v>12321</v>
      </c>
      <c r="C45">
        <v>12322</v>
      </c>
      <c r="D45">
        <v>12321</v>
      </c>
      <c r="E45">
        <v>12322</v>
      </c>
      <c r="O45">
        <f t="shared" si="3"/>
        <v>0.90250000000138242</v>
      </c>
      <c r="P45">
        <f t="shared" si="4"/>
        <v>0.53289999999936266</v>
      </c>
      <c r="Q45">
        <f t="shared" si="5"/>
        <v>0.88360000000095751</v>
      </c>
      <c r="R45">
        <f t="shared" si="6"/>
        <v>0.51839999999905706</v>
      </c>
    </row>
    <row r="46" spans="2:18" x14ac:dyDescent="0.25">
      <c r="B46">
        <v>12322</v>
      </c>
      <c r="C46">
        <v>12323</v>
      </c>
      <c r="D46">
        <v>12323</v>
      </c>
      <c r="E46">
        <v>12324</v>
      </c>
      <c r="O46">
        <f t="shared" si="3"/>
        <v>3.8025000000028375</v>
      </c>
      <c r="P46">
        <f t="shared" si="4"/>
        <v>2.9928999999984893</v>
      </c>
      <c r="Q46">
        <f t="shared" si="5"/>
        <v>1.1235999999989204</v>
      </c>
      <c r="R46">
        <f t="shared" si="6"/>
        <v>1.6384000000016763</v>
      </c>
    </row>
    <row r="47" spans="2:18" x14ac:dyDescent="0.25">
      <c r="B47">
        <v>12319</v>
      </c>
      <c r="C47">
        <v>12320</v>
      </c>
      <c r="D47">
        <v>12322</v>
      </c>
      <c r="E47">
        <v>12323</v>
      </c>
      <c r="O47">
        <f t="shared" si="3"/>
        <v>1.1024999999984721</v>
      </c>
      <c r="P47">
        <f t="shared" si="4"/>
        <v>1.6129000000011089</v>
      </c>
      <c r="Q47">
        <f t="shared" si="5"/>
        <v>3.5999999999388821E-3</v>
      </c>
      <c r="R47">
        <f t="shared" si="6"/>
        <v>7.8400000000366704E-2</v>
      </c>
    </row>
    <row r="48" spans="2:18" x14ac:dyDescent="0.25">
      <c r="B48">
        <v>12319</v>
      </c>
      <c r="C48">
        <v>12322</v>
      </c>
      <c r="D48">
        <v>12321</v>
      </c>
      <c r="E48">
        <v>12323</v>
      </c>
      <c r="O48">
        <f t="shared" si="3"/>
        <v>1.1024999999984721</v>
      </c>
      <c r="P48">
        <f t="shared" si="4"/>
        <v>0.53289999999936266</v>
      </c>
      <c r="Q48">
        <f t="shared" si="5"/>
        <v>0.88360000000095751</v>
      </c>
      <c r="R48">
        <f t="shared" si="6"/>
        <v>7.8400000000366704E-2</v>
      </c>
    </row>
    <row r="49" spans="2:18" x14ac:dyDescent="0.25">
      <c r="B49">
        <v>12321</v>
      </c>
      <c r="C49">
        <v>12320</v>
      </c>
      <c r="D49">
        <v>12322</v>
      </c>
      <c r="E49">
        <v>12324</v>
      </c>
      <c r="O49">
        <f t="shared" si="3"/>
        <v>0.90250000000138242</v>
      </c>
      <c r="P49">
        <f t="shared" si="4"/>
        <v>1.6129000000011089</v>
      </c>
      <c r="Q49">
        <f t="shared" si="5"/>
        <v>3.5999999999388821E-3</v>
      </c>
      <c r="R49">
        <f t="shared" si="6"/>
        <v>1.6384000000016763</v>
      </c>
    </row>
    <row r="50" spans="2:18" x14ac:dyDescent="0.25">
      <c r="B50">
        <v>12317</v>
      </c>
      <c r="C50">
        <v>12321</v>
      </c>
      <c r="D50">
        <v>12322</v>
      </c>
      <c r="E50">
        <v>12323</v>
      </c>
      <c r="O50">
        <f t="shared" si="3"/>
        <v>9.3024999999955611</v>
      </c>
      <c r="P50">
        <f t="shared" si="4"/>
        <v>7.2900000000235735E-2</v>
      </c>
      <c r="Q50">
        <f t="shared" si="5"/>
        <v>3.5999999999388821E-3</v>
      </c>
      <c r="R50">
        <f t="shared" si="6"/>
        <v>7.8400000000366704E-2</v>
      </c>
    </row>
    <row r="51" spans="2:18" x14ac:dyDescent="0.25">
      <c r="B51">
        <v>12320</v>
      </c>
      <c r="C51">
        <v>12320</v>
      </c>
      <c r="D51">
        <v>12323</v>
      </c>
      <c r="E51">
        <v>12325</v>
      </c>
      <c r="O51">
        <f t="shared" si="3"/>
        <v>2.4999999999272405E-3</v>
      </c>
      <c r="P51">
        <f t="shared" si="4"/>
        <v>1.6129000000011089</v>
      </c>
      <c r="Q51">
        <f t="shared" si="5"/>
        <v>1.1235999999989204</v>
      </c>
      <c r="R51">
        <f t="shared" si="6"/>
        <v>5.1984000000029864</v>
      </c>
    </row>
    <row r="52" spans="2:18" x14ac:dyDescent="0.25">
      <c r="B52">
        <v>12318</v>
      </c>
      <c r="C52">
        <v>12319</v>
      </c>
      <c r="D52">
        <v>12323</v>
      </c>
      <c r="E52">
        <v>12324</v>
      </c>
      <c r="O52">
        <f t="shared" si="3"/>
        <v>4.2024999999970172</v>
      </c>
      <c r="P52">
        <f t="shared" si="4"/>
        <v>5.1529000000019822</v>
      </c>
      <c r="Q52">
        <f t="shared" si="5"/>
        <v>1.1235999999989204</v>
      </c>
      <c r="R52">
        <f t="shared" si="6"/>
        <v>1.6384000000016763</v>
      </c>
    </row>
    <row r="53" spans="2:18" x14ac:dyDescent="0.25">
      <c r="B53">
        <v>12320</v>
      </c>
      <c r="C53">
        <v>12320</v>
      </c>
      <c r="D53">
        <v>12322</v>
      </c>
      <c r="E53">
        <v>12324</v>
      </c>
      <c r="O53">
        <f t="shared" si="3"/>
        <v>2.4999999999272405E-3</v>
      </c>
      <c r="P53">
        <f t="shared" si="4"/>
        <v>1.6129000000011089</v>
      </c>
      <c r="Q53">
        <f t="shared" si="5"/>
        <v>3.5999999999388821E-3</v>
      </c>
      <c r="R53">
        <f t="shared" si="6"/>
        <v>1.6384000000016763</v>
      </c>
    </row>
    <row r="54" spans="2:18" x14ac:dyDescent="0.25">
      <c r="B54">
        <v>12319</v>
      </c>
      <c r="C54">
        <v>12322</v>
      </c>
      <c r="D54">
        <v>12324</v>
      </c>
      <c r="E54">
        <v>12325</v>
      </c>
      <c r="O54">
        <f t="shared" si="3"/>
        <v>1.1024999999984721</v>
      </c>
      <c r="P54">
        <f t="shared" si="4"/>
        <v>0.53289999999936266</v>
      </c>
      <c r="Q54">
        <f t="shared" si="5"/>
        <v>4.2435999999979019</v>
      </c>
      <c r="R54">
        <f t="shared" si="6"/>
        <v>5.1984000000029864</v>
      </c>
    </row>
    <row r="55" spans="2:18" x14ac:dyDescent="0.25">
      <c r="B55">
        <v>12320</v>
      </c>
      <c r="C55">
        <v>12321</v>
      </c>
      <c r="D55">
        <v>12320</v>
      </c>
      <c r="E55">
        <v>12323</v>
      </c>
      <c r="O55">
        <f t="shared" si="3"/>
        <v>2.4999999999272405E-3</v>
      </c>
      <c r="P55">
        <f t="shared" si="4"/>
        <v>7.2900000000235735E-2</v>
      </c>
      <c r="Q55">
        <f t="shared" si="5"/>
        <v>3.763600000001976</v>
      </c>
      <c r="R55">
        <f t="shared" si="6"/>
        <v>7.8400000000366704E-2</v>
      </c>
    </row>
    <row r="56" spans="2:18" x14ac:dyDescent="0.25">
      <c r="B56">
        <v>12319</v>
      </c>
      <c r="C56">
        <v>12322</v>
      </c>
      <c r="D56">
        <v>12322</v>
      </c>
      <c r="E56">
        <v>12321</v>
      </c>
      <c r="O56">
        <f t="shared" si="3"/>
        <v>1.1024999999984721</v>
      </c>
      <c r="P56">
        <f t="shared" si="4"/>
        <v>0.53289999999936266</v>
      </c>
      <c r="Q56">
        <f t="shared" si="5"/>
        <v>3.5999999999388821E-3</v>
      </c>
      <c r="R56">
        <f t="shared" si="6"/>
        <v>2.9583999999977473</v>
      </c>
    </row>
    <row r="57" spans="2:18" x14ac:dyDescent="0.25">
      <c r="B57">
        <v>12321</v>
      </c>
      <c r="C57">
        <v>12321</v>
      </c>
      <c r="D57">
        <v>12320</v>
      </c>
      <c r="E57">
        <v>12324</v>
      </c>
      <c r="O57">
        <f t="shared" si="3"/>
        <v>0.90250000000138242</v>
      </c>
      <c r="P57">
        <f t="shared" si="4"/>
        <v>7.2900000000235735E-2</v>
      </c>
      <c r="Q57">
        <f t="shared" si="5"/>
        <v>3.763600000001976</v>
      </c>
      <c r="R57">
        <f t="shared" si="6"/>
        <v>1.6384000000016763</v>
      </c>
    </row>
    <row r="58" spans="2:18" x14ac:dyDescent="0.25">
      <c r="B58">
        <v>12321</v>
      </c>
      <c r="C58">
        <v>12323</v>
      </c>
      <c r="D58">
        <v>12322</v>
      </c>
      <c r="E58">
        <v>12322</v>
      </c>
      <c r="O58">
        <f t="shared" si="3"/>
        <v>0.90250000000138242</v>
      </c>
      <c r="P58">
        <f t="shared" si="4"/>
        <v>2.9928999999984893</v>
      </c>
      <c r="Q58">
        <f t="shared" si="5"/>
        <v>3.5999999999388821E-3</v>
      </c>
      <c r="R58">
        <f t="shared" si="6"/>
        <v>0.51839999999905706</v>
      </c>
    </row>
    <row r="59" spans="2:18" x14ac:dyDescent="0.25">
      <c r="B59">
        <v>12321</v>
      </c>
      <c r="C59">
        <v>12319</v>
      </c>
      <c r="D59">
        <v>12322</v>
      </c>
      <c r="E59">
        <v>12321</v>
      </c>
      <c r="O59">
        <f t="shared" si="3"/>
        <v>0.90250000000138242</v>
      </c>
      <c r="P59">
        <f t="shared" si="4"/>
        <v>5.1529000000019822</v>
      </c>
      <c r="Q59">
        <f t="shared" si="5"/>
        <v>3.5999999999388821E-3</v>
      </c>
      <c r="R59">
        <f t="shared" si="6"/>
        <v>2.9583999999977473</v>
      </c>
    </row>
    <row r="60" spans="2:18" x14ac:dyDescent="0.25">
      <c r="B60">
        <v>12321</v>
      </c>
      <c r="C60">
        <v>12321</v>
      </c>
      <c r="D60">
        <v>12322</v>
      </c>
      <c r="E60">
        <v>12324</v>
      </c>
      <c r="O60">
        <f t="shared" si="3"/>
        <v>0.90250000000138242</v>
      </c>
      <c r="P60">
        <f t="shared" si="4"/>
        <v>7.2900000000235735E-2</v>
      </c>
      <c r="Q60">
        <f t="shared" si="5"/>
        <v>3.5999999999388821E-3</v>
      </c>
      <c r="R60">
        <f t="shared" si="6"/>
        <v>1.6384000000016763</v>
      </c>
    </row>
    <row r="61" spans="2:18" x14ac:dyDescent="0.25">
      <c r="B61">
        <v>12320</v>
      </c>
      <c r="C61">
        <v>12321</v>
      </c>
      <c r="D61">
        <v>12325</v>
      </c>
      <c r="E61">
        <v>12323</v>
      </c>
      <c r="O61">
        <f t="shared" si="3"/>
        <v>2.4999999999272405E-3</v>
      </c>
      <c r="P61">
        <f t="shared" si="4"/>
        <v>7.2900000000235735E-2</v>
      </c>
      <c r="Q61">
        <f t="shared" si="5"/>
        <v>9.3635999999968824</v>
      </c>
      <c r="R61">
        <f t="shared" si="6"/>
        <v>7.8400000000366704E-2</v>
      </c>
    </row>
    <row r="62" spans="2:18" x14ac:dyDescent="0.25">
      <c r="B62">
        <v>12319</v>
      </c>
      <c r="C62">
        <v>12320</v>
      </c>
      <c r="D62">
        <v>12321</v>
      </c>
      <c r="E62">
        <v>12327</v>
      </c>
      <c r="O62">
        <f t="shared" si="3"/>
        <v>1.1024999999984721</v>
      </c>
      <c r="P62">
        <f t="shared" si="4"/>
        <v>1.6129000000011089</v>
      </c>
      <c r="Q62">
        <f t="shared" si="5"/>
        <v>0.88360000000095751</v>
      </c>
      <c r="R62">
        <f t="shared" si="6"/>
        <v>18.318400000005607</v>
      </c>
    </row>
    <row r="63" spans="2:18" x14ac:dyDescent="0.25">
      <c r="B63">
        <v>12320</v>
      </c>
      <c r="C63">
        <v>12321</v>
      </c>
      <c r="D63">
        <v>12322</v>
      </c>
      <c r="E63">
        <v>12321</v>
      </c>
      <c r="O63">
        <f t="shared" si="3"/>
        <v>2.4999999999272405E-3</v>
      </c>
      <c r="P63">
        <f t="shared" si="4"/>
        <v>7.2900000000235735E-2</v>
      </c>
      <c r="Q63">
        <f t="shared" si="5"/>
        <v>3.5999999999388821E-3</v>
      </c>
      <c r="R63">
        <f t="shared" si="6"/>
        <v>2.9583999999977473</v>
      </c>
    </row>
    <row r="64" spans="2:18" x14ac:dyDescent="0.25">
      <c r="B64">
        <v>12318</v>
      </c>
      <c r="C64">
        <v>12321</v>
      </c>
      <c r="D64">
        <v>12323</v>
      </c>
      <c r="E64">
        <v>12324</v>
      </c>
      <c r="O64">
        <f t="shared" si="3"/>
        <v>4.2024999999970172</v>
      </c>
      <c r="P64">
        <f t="shared" si="4"/>
        <v>7.2900000000235735E-2</v>
      </c>
      <c r="Q64">
        <f t="shared" si="5"/>
        <v>1.1235999999989204</v>
      </c>
      <c r="R64">
        <f t="shared" si="6"/>
        <v>1.6384000000016763</v>
      </c>
    </row>
    <row r="65" spans="2:18" x14ac:dyDescent="0.25">
      <c r="B65">
        <v>12321</v>
      </c>
      <c r="C65">
        <v>12322</v>
      </c>
      <c r="D65">
        <v>12322</v>
      </c>
      <c r="E65">
        <v>12323</v>
      </c>
      <c r="O65">
        <f t="shared" si="3"/>
        <v>0.90250000000138242</v>
      </c>
      <c r="P65">
        <f t="shared" si="4"/>
        <v>0.53289999999936266</v>
      </c>
      <c r="Q65">
        <f t="shared" si="5"/>
        <v>3.5999999999388821E-3</v>
      </c>
      <c r="R65">
        <f t="shared" si="6"/>
        <v>7.8400000000366704E-2</v>
      </c>
    </row>
    <row r="66" spans="2:18" x14ac:dyDescent="0.25">
      <c r="B66">
        <v>12321</v>
      </c>
      <c r="C66">
        <v>12321</v>
      </c>
      <c r="D66">
        <v>12322</v>
      </c>
      <c r="E66">
        <v>12323</v>
      </c>
      <c r="O66">
        <f t="shared" si="3"/>
        <v>0.90250000000138242</v>
      </c>
      <c r="P66">
        <f t="shared" si="4"/>
        <v>7.2900000000235735E-2</v>
      </c>
      <c r="Q66">
        <f t="shared" si="5"/>
        <v>3.5999999999388821E-3</v>
      </c>
      <c r="R66">
        <f t="shared" si="6"/>
        <v>7.8400000000366704E-2</v>
      </c>
    </row>
    <row r="67" spans="2:18" x14ac:dyDescent="0.25">
      <c r="B67">
        <v>12321</v>
      </c>
      <c r="C67">
        <v>12323</v>
      </c>
      <c r="D67">
        <v>12321</v>
      </c>
      <c r="E67">
        <v>12322</v>
      </c>
      <c r="O67">
        <f t="shared" si="3"/>
        <v>0.90250000000138242</v>
      </c>
      <c r="P67">
        <f t="shared" si="4"/>
        <v>2.9928999999984893</v>
      </c>
      <c r="Q67">
        <f t="shared" si="5"/>
        <v>0.88360000000095751</v>
      </c>
      <c r="R67">
        <f t="shared" si="6"/>
        <v>0.51839999999905706</v>
      </c>
    </row>
    <row r="68" spans="2:18" x14ac:dyDescent="0.25">
      <c r="B68">
        <v>12318</v>
      </c>
      <c r="C68">
        <v>12321</v>
      </c>
      <c r="D68">
        <v>12322</v>
      </c>
      <c r="E68">
        <v>12323</v>
      </c>
      <c r="O68">
        <f t="shared" si="3"/>
        <v>4.2024999999970172</v>
      </c>
      <c r="P68">
        <f t="shared" si="4"/>
        <v>7.2900000000235735E-2</v>
      </c>
      <c r="Q68">
        <f t="shared" si="5"/>
        <v>3.5999999999388821E-3</v>
      </c>
      <c r="R68">
        <f t="shared" si="6"/>
        <v>7.8400000000366704E-2</v>
      </c>
    </row>
    <row r="69" spans="2:18" x14ac:dyDescent="0.25">
      <c r="B69">
        <v>12321</v>
      </c>
      <c r="C69">
        <v>12320</v>
      </c>
      <c r="D69">
        <v>12323</v>
      </c>
      <c r="E69">
        <v>12324</v>
      </c>
      <c r="O69">
        <f t="shared" si="3"/>
        <v>0.90250000000138242</v>
      </c>
      <c r="P69">
        <f t="shared" si="4"/>
        <v>1.6129000000011089</v>
      </c>
      <c r="Q69">
        <f t="shared" si="5"/>
        <v>1.1235999999989204</v>
      </c>
      <c r="R69">
        <f t="shared" si="6"/>
        <v>1.6384000000016763</v>
      </c>
    </row>
    <row r="70" spans="2:18" x14ac:dyDescent="0.25">
      <c r="B70">
        <v>12321</v>
      </c>
      <c r="C70">
        <v>12321</v>
      </c>
      <c r="D70">
        <v>12322</v>
      </c>
      <c r="E70">
        <v>12321</v>
      </c>
      <c r="O70">
        <f t="shared" si="3"/>
        <v>0.90250000000138242</v>
      </c>
      <c r="P70">
        <f t="shared" si="4"/>
        <v>7.2900000000235735E-2</v>
      </c>
      <c r="Q70">
        <f t="shared" si="5"/>
        <v>3.5999999999388821E-3</v>
      </c>
      <c r="R70">
        <f t="shared" si="6"/>
        <v>2.9583999999977473</v>
      </c>
    </row>
    <row r="71" spans="2:18" x14ac:dyDescent="0.25">
      <c r="B71">
        <v>12320</v>
      </c>
      <c r="C71">
        <v>12322</v>
      </c>
      <c r="D71">
        <v>12322</v>
      </c>
      <c r="E71">
        <v>12323</v>
      </c>
      <c r="O71">
        <f t="shared" si="3"/>
        <v>2.4999999999272405E-3</v>
      </c>
      <c r="P71">
        <f t="shared" si="4"/>
        <v>0.53289999999936266</v>
      </c>
      <c r="Q71">
        <f t="shared" si="5"/>
        <v>3.5999999999388821E-3</v>
      </c>
      <c r="R71">
        <f t="shared" si="6"/>
        <v>7.8400000000366704E-2</v>
      </c>
    </row>
    <row r="72" spans="2:18" x14ac:dyDescent="0.25">
      <c r="B72">
        <v>12320</v>
      </c>
      <c r="C72">
        <v>12321</v>
      </c>
      <c r="D72">
        <v>12322</v>
      </c>
      <c r="E72">
        <v>12322</v>
      </c>
      <c r="O72">
        <f t="shared" ref="O72:O106" si="7">(B72-B$128)*(B72-B$128)</f>
        <v>2.4999999999272405E-3</v>
      </c>
      <c r="P72">
        <f t="shared" ref="P72:P106" si="8">(C72-C$128)*(C72-C$128)</f>
        <v>7.2900000000235735E-2</v>
      </c>
      <c r="Q72">
        <f t="shared" ref="Q72:Q106" si="9">(D72-D$128)*(D72-D$128)</f>
        <v>3.5999999999388821E-3</v>
      </c>
      <c r="R72">
        <f t="shared" ref="R72:R106" si="10">(E72-E$128)*(E72-E$128)</f>
        <v>0.51839999999905706</v>
      </c>
    </row>
    <row r="73" spans="2:18" x14ac:dyDescent="0.25">
      <c r="B73">
        <v>12319</v>
      </c>
      <c r="C73">
        <v>12323</v>
      </c>
      <c r="D73">
        <v>12322</v>
      </c>
      <c r="E73">
        <v>12321</v>
      </c>
      <c r="O73">
        <f t="shared" si="7"/>
        <v>1.1024999999984721</v>
      </c>
      <c r="P73">
        <f t="shared" si="8"/>
        <v>2.9928999999984893</v>
      </c>
      <c r="Q73">
        <f t="shared" si="9"/>
        <v>3.5999999999388821E-3</v>
      </c>
      <c r="R73">
        <f t="shared" si="10"/>
        <v>2.9583999999977473</v>
      </c>
    </row>
    <row r="74" spans="2:18" x14ac:dyDescent="0.25">
      <c r="B74">
        <v>12320</v>
      </c>
      <c r="C74">
        <v>12323</v>
      </c>
      <c r="D74">
        <v>12323</v>
      </c>
      <c r="E74">
        <v>12325</v>
      </c>
      <c r="O74">
        <f t="shared" si="7"/>
        <v>2.4999999999272405E-3</v>
      </c>
      <c r="P74">
        <f t="shared" si="8"/>
        <v>2.9928999999984893</v>
      </c>
      <c r="Q74">
        <f t="shared" si="9"/>
        <v>1.1235999999989204</v>
      </c>
      <c r="R74">
        <f t="shared" si="10"/>
        <v>5.1984000000029864</v>
      </c>
    </row>
    <row r="75" spans="2:18" x14ac:dyDescent="0.25">
      <c r="B75">
        <v>12319</v>
      </c>
      <c r="C75">
        <v>12324</v>
      </c>
      <c r="D75">
        <v>12322</v>
      </c>
      <c r="E75">
        <v>12322</v>
      </c>
      <c r="O75">
        <f t="shared" si="7"/>
        <v>1.1024999999984721</v>
      </c>
      <c r="P75">
        <f t="shared" si="8"/>
        <v>7.4528999999976167</v>
      </c>
      <c r="Q75">
        <f t="shared" si="9"/>
        <v>3.5999999999388821E-3</v>
      </c>
      <c r="R75">
        <f t="shared" si="10"/>
        <v>0.51839999999905706</v>
      </c>
    </row>
    <row r="76" spans="2:18" x14ac:dyDescent="0.25">
      <c r="B76">
        <v>12320</v>
      </c>
      <c r="C76">
        <v>12321</v>
      </c>
      <c r="D76">
        <v>12322</v>
      </c>
      <c r="E76">
        <v>12321</v>
      </c>
      <c r="O76">
        <f t="shared" si="7"/>
        <v>2.4999999999272405E-3</v>
      </c>
      <c r="P76">
        <f t="shared" si="8"/>
        <v>7.2900000000235735E-2</v>
      </c>
      <c r="Q76">
        <f t="shared" si="9"/>
        <v>3.5999999999388821E-3</v>
      </c>
      <c r="R76">
        <f t="shared" si="10"/>
        <v>2.9583999999977473</v>
      </c>
    </row>
    <row r="77" spans="2:18" x14ac:dyDescent="0.25">
      <c r="B77">
        <v>12320</v>
      </c>
      <c r="C77">
        <v>12323</v>
      </c>
      <c r="D77">
        <v>12321</v>
      </c>
      <c r="E77">
        <v>12323</v>
      </c>
      <c r="O77">
        <f t="shared" si="7"/>
        <v>2.4999999999272405E-3</v>
      </c>
      <c r="P77">
        <f t="shared" si="8"/>
        <v>2.9928999999984893</v>
      </c>
      <c r="Q77">
        <f t="shared" si="9"/>
        <v>0.88360000000095751</v>
      </c>
      <c r="R77">
        <f t="shared" si="10"/>
        <v>7.8400000000366704E-2</v>
      </c>
    </row>
    <row r="78" spans="2:18" x14ac:dyDescent="0.25">
      <c r="B78">
        <v>12320</v>
      </c>
      <c r="C78">
        <v>12320</v>
      </c>
      <c r="D78">
        <v>12323</v>
      </c>
      <c r="E78">
        <v>12325</v>
      </c>
      <c r="O78">
        <f t="shared" si="7"/>
        <v>2.4999999999272405E-3</v>
      </c>
      <c r="P78">
        <f t="shared" si="8"/>
        <v>1.6129000000011089</v>
      </c>
      <c r="Q78">
        <f t="shared" si="9"/>
        <v>1.1235999999989204</v>
      </c>
      <c r="R78">
        <f t="shared" si="10"/>
        <v>5.1984000000029864</v>
      </c>
    </row>
    <row r="79" spans="2:18" x14ac:dyDescent="0.25">
      <c r="B79">
        <v>12320</v>
      </c>
      <c r="C79">
        <v>12319</v>
      </c>
      <c r="D79">
        <v>12322</v>
      </c>
      <c r="E79">
        <v>12323</v>
      </c>
      <c r="O79">
        <f t="shared" si="7"/>
        <v>2.4999999999272405E-3</v>
      </c>
      <c r="P79">
        <f t="shared" si="8"/>
        <v>5.1529000000019822</v>
      </c>
      <c r="Q79">
        <f t="shared" si="9"/>
        <v>3.5999999999388821E-3</v>
      </c>
      <c r="R79">
        <f t="shared" si="10"/>
        <v>7.8400000000366704E-2</v>
      </c>
    </row>
    <row r="80" spans="2:18" x14ac:dyDescent="0.25">
      <c r="B80">
        <v>12321</v>
      </c>
      <c r="C80">
        <v>12321</v>
      </c>
      <c r="D80">
        <v>12321</v>
      </c>
      <c r="E80">
        <v>12323</v>
      </c>
      <c r="O80">
        <f t="shared" si="7"/>
        <v>0.90250000000138242</v>
      </c>
      <c r="P80">
        <f t="shared" si="8"/>
        <v>7.2900000000235735E-2</v>
      </c>
      <c r="Q80">
        <f t="shared" si="9"/>
        <v>0.88360000000095751</v>
      </c>
      <c r="R80">
        <f t="shared" si="10"/>
        <v>7.8400000000366704E-2</v>
      </c>
    </row>
    <row r="81" spans="2:18" x14ac:dyDescent="0.25">
      <c r="B81">
        <v>12320</v>
      </c>
      <c r="C81">
        <v>12320</v>
      </c>
      <c r="D81">
        <v>12322</v>
      </c>
      <c r="E81">
        <v>12323</v>
      </c>
      <c r="O81">
        <f t="shared" si="7"/>
        <v>2.4999999999272405E-3</v>
      </c>
      <c r="P81">
        <f t="shared" si="8"/>
        <v>1.6129000000011089</v>
      </c>
      <c r="Q81">
        <f t="shared" si="9"/>
        <v>3.5999999999388821E-3</v>
      </c>
      <c r="R81">
        <f t="shared" si="10"/>
        <v>7.8400000000366704E-2</v>
      </c>
    </row>
    <row r="82" spans="2:18" x14ac:dyDescent="0.25">
      <c r="B82">
        <v>12321</v>
      </c>
      <c r="C82">
        <v>12320</v>
      </c>
      <c r="D82">
        <v>12320</v>
      </c>
      <c r="E82">
        <v>12323</v>
      </c>
      <c r="O82">
        <f t="shared" si="7"/>
        <v>0.90250000000138242</v>
      </c>
      <c r="P82">
        <f t="shared" si="8"/>
        <v>1.6129000000011089</v>
      </c>
      <c r="Q82">
        <f t="shared" si="9"/>
        <v>3.763600000001976</v>
      </c>
      <c r="R82">
        <f t="shared" si="10"/>
        <v>7.8400000000366704E-2</v>
      </c>
    </row>
    <row r="83" spans="2:18" x14ac:dyDescent="0.25">
      <c r="B83">
        <v>12319</v>
      </c>
      <c r="C83">
        <v>12320</v>
      </c>
      <c r="D83">
        <v>12322</v>
      </c>
      <c r="E83">
        <v>12319</v>
      </c>
      <c r="O83">
        <f t="shared" si="7"/>
        <v>1.1024999999984721</v>
      </c>
      <c r="P83">
        <f t="shared" si="8"/>
        <v>1.6129000000011089</v>
      </c>
      <c r="Q83">
        <f t="shared" si="9"/>
        <v>3.5999999999388821E-3</v>
      </c>
      <c r="R83">
        <f t="shared" si="10"/>
        <v>13.838399999995127</v>
      </c>
    </row>
    <row r="84" spans="2:18" x14ac:dyDescent="0.25">
      <c r="B84">
        <v>12323</v>
      </c>
      <c r="C84">
        <v>12324</v>
      </c>
      <c r="D84">
        <v>12321</v>
      </c>
      <c r="E84">
        <v>12322</v>
      </c>
      <c r="O84">
        <f t="shared" si="7"/>
        <v>8.7025000000042922</v>
      </c>
      <c r="P84">
        <f t="shared" si="8"/>
        <v>7.4528999999976167</v>
      </c>
      <c r="Q84">
        <f t="shared" si="9"/>
        <v>0.88360000000095751</v>
      </c>
      <c r="R84">
        <f t="shared" si="10"/>
        <v>0.51839999999905706</v>
      </c>
    </row>
    <row r="85" spans="2:18" x14ac:dyDescent="0.25">
      <c r="B85">
        <v>12320</v>
      </c>
      <c r="C85">
        <v>12320</v>
      </c>
      <c r="D85">
        <v>12324</v>
      </c>
      <c r="E85">
        <v>12324</v>
      </c>
      <c r="O85">
        <f t="shared" si="7"/>
        <v>2.4999999999272405E-3</v>
      </c>
      <c r="P85">
        <f t="shared" si="8"/>
        <v>1.6129000000011089</v>
      </c>
      <c r="Q85">
        <f t="shared" si="9"/>
        <v>4.2435999999979019</v>
      </c>
      <c r="R85">
        <f t="shared" si="10"/>
        <v>1.6384000000016763</v>
      </c>
    </row>
    <row r="86" spans="2:18" x14ac:dyDescent="0.25">
      <c r="B86">
        <v>12321</v>
      </c>
      <c r="C86">
        <v>12324</v>
      </c>
      <c r="D86">
        <v>12322</v>
      </c>
      <c r="E86">
        <v>12321</v>
      </c>
      <c r="O86">
        <f t="shared" si="7"/>
        <v>0.90250000000138242</v>
      </c>
      <c r="P86">
        <f t="shared" si="8"/>
        <v>7.4528999999976167</v>
      </c>
      <c r="Q86">
        <f t="shared" si="9"/>
        <v>3.5999999999388821E-3</v>
      </c>
      <c r="R86">
        <f t="shared" si="10"/>
        <v>2.9583999999977473</v>
      </c>
    </row>
    <row r="87" spans="2:18" x14ac:dyDescent="0.25">
      <c r="B87">
        <v>12320</v>
      </c>
      <c r="C87">
        <v>12320</v>
      </c>
      <c r="D87">
        <v>12323</v>
      </c>
      <c r="E87">
        <v>12322</v>
      </c>
      <c r="O87">
        <f t="shared" si="7"/>
        <v>2.4999999999272405E-3</v>
      </c>
      <c r="P87">
        <f t="shared" si="8"/>
        <v>1.6129000000011089</v>
      </c>
      <c r="Q87">
        <f t="shared" si="9"/>
        <v>1.1235999999989204</v>
      </c>
      <c r="R87">
        <f t="shared" si="10"/>
        <v>0.51839999999905706</v>
      </c>
    </row>
    <row r="88" spans="2:18" x14ac:dyDescent="0.25">
      <c r="B88">
        <v>12319</v>
      </c>
      <c r="C88">
        <v>12322</v>
      </c>
      <c r="D88">
        <v>12321</v>
      </c>
      <c r="E88">
        <v>12324</v>
      </c>
      <c r="O88">
        <f t="shared" si="7"/>
        <v>1.1024999999984721</v>
      </c>
      <c r="P88">
        <f t="shared" si="8"/>
        <v>0.53289999999936266</v>
      </c>
      <c r="Q88">
        <f t="shared" si="9"/>
        <v>0.88360000000095751</v>
      </c>
      <c r="R88">
        <f t="shared" si="10"/>
        <v>1.6384000000016763</v>
      </c>
    </row>
    <row r="89" spans="2:18" x14ac:dyDescent="0.25">
      <c r="B89">
        <v>12320</v>
      </c>
      <c r="C89">
        <v>12321</v>
      </c>
      <c r="D89">
        <v>12320</v>
      </c>
      <c r="E89">
        <v>12322</v>
      </c>
      <c r="O89">
        <f t="shared" si="7"/>
        <v>2.4999999999272405E-3</v>
      </c>
      <c r="P89">
        <f t="shared" si="8"/>
        <v>7.2900000000235735E-2</v>
      </c>
      <c r="Q89">
        <f t="shared" si="9"/>
        <v>3.763600000001976</v>
      </c>
      <c r="R89">
        <f t="shared" si="10"/>
        <v>0.51839999999905706</v>
      </c>
    </row>
    <row r="90" spans="2:18" x14ac:dyDescent="0.25">
      <c r="B90">
        <v>12320</v>
      </c>
      <c r="C90">
        <v>12321</v>
      </c>
      <c r="D90">
        <v>12321</v>
      </c>
      <c r="E90">
        <v>12323</v>
      </c>
      <c r="O90">
        <f t="shared" si="7"/>
        <v>2.4999999999272405E-3</v>
      </c>
      <c r="P90">
        <f t="shared" si="8"/>
        <v>7.2900000000235735E-2</v>
      </c>
      <c r="Q90">
        <f t="shared" si="9"/>
        <v>0.88360000000095751</v>
      </c>
      <c r="R90">
        <f t="shared" si="10"/>
        <v>7.8400000000366704E-2</v>
      </c>
    </row>
    <row r="91" spans="2:18" x14ac:dyDescent="0.25">
      <c r="B91">
        <v>12321</v>
      </c>
      <c r="C91">
        <v>12321</v>
      </c>
      <c r="D91">
        <v>12323</v>
      </c>
      <c r="E91">
        <v>12323</v>
      </c>
      <c r="O91">
        <f t="shared" si="7"/>
        <v>0.90250000000138242</v>
      </c>
      <c r="P91">
        <f t="shared" si="8"/>
        <v>7.2900000000235735E-2</v>
      </c>
      <c r="Q91">
        <f t="shared" si="9"/>
        <v>1.1235999999989204</v>
      </c>
      <c r="R91">
        <f t="shared" si="10"/>
        <v>7.8400000000366704E-2</v>
      </c>
    </row>
    <row r="92" spans="2:18" x14ac:dyDescent="0.25">
      <c r="B92">
        <v>12320</v>
      </c>
      <c r="C92">
        <v>12320</v>
      </c>
      <c r="D92">
        <v>12323</v>
      </c>
      <c r="E92">
        <v>12324</v>
      </c>
      <c r="O92">
        <f t="shared" si="7"/>
        <v>2.4999999999272405E-3</v>
      </c>
      <c r="P92">
        <f t="shared" si="8"/>
        <v>1.6129000000011089</v>
      </c>
      <c r="Q92">
        <f t="shared" si="9"/>
        <v>1.1235999999989204</v>
      </c>
      <c r="R92">
        <f t="shared" si="10"/>
        <v>1.6384000000016763</v>
      </c>
    </row>
    <row r="93" spans="2:18" x14ac:dyDescent="0.25">
      <c r="B93">
        <v>12318</v>
      </c>
      <c r="C93">
        <v>12324</v>
      </c>
      <c r="D93">
        <v>12323</v>
      </c>
      <c r="E93">
        <v>12325</v>
      </c>
      <c r="O93">
        <f t="shared" si="7"/>
        <v>4.2024999999970172</v>
      </c>
      <c r="P93">
        <f t="shared" si="8"/>
        <v>7.4528999999976167</v>
      </c>
      <c r="Q93">
        <f t="shared" si="9"/>
        <v>1.1235999999989204</v>
      </c>
      <c r="R93">
        <f t="shared" si="10"/>
        <v>5.1984000000029864</v>
      </c>
    </row>
    <row r="94" spans="2:18" x14ac:dyDescent="0.25">
      <c r="B94">
        <v>12321</v>
      </c>
      <c r="C94">
        <v>12323</v>
      </c>
      <c r="D94">
        <v>12323</v>
      </c>
      <c r="E94">
        <v>12323</v>
      </c>
      <c r="O94">
        <f t="shared" si="7"/>
        <v>0.90250000000138242</v>
      </c>
      <c r="P94">
        <f t="shared" si="8"/>
        <v>2.9928999999984893</v>
      </c>
      <c r="Q94">
        <f t="shared" si="9"/>
        <v>1.1235999999989204</v>
      </c>
      <c r="R94">
        <f t="shared" si="10"/>
        <v>7.8400000000366704E-2</v>
      </c>
    </row>
    <row r="95" spans="2:18" x14ac:dyDescent="0.25">
      <c r="B95">
        <v>12319</v>
      </c>
      <c r="C95">
        <v>12321</v>
      </c>
      <c r="D95">
        <v>12321</v>
      </c>
      <c r="E95">
        <v>12322</v>
      </c>
      <c r="O95">
        <f t="shared" si="7"/>
        <v>1.1024999999984721</v>
      </c>
      <c r="P95">
        <f t="shared" si="8"/>
        <v>7.2900000000235735E-2</v>
      </c>
      <c r="Q95">
        <f t="shared" si="9"/>
        <v>0.88360000000095751</v>
      </c>
      <c r="R95">
        <f t="shared" si="10"/>
        <v>0.51839999999905706</v>
      </c>
    </row>
    <row r="96" spans="2:18" x14ac:dyDescent="0.25">
      <c r="B96">
        <v>12317</v>
      </c>
      <c r="C96">
        <v>12323</v>
      </c>
      <c r="D96">
        <v>12323</v>
      </c>
      <c r="E96">
        <v>12323</v>
      </c>
      <c r="O96">
        <f t="shared" si="7"/>
        <v>9.3024999999955611</v>
      </c>
      <c r="P96">
        <f t="shared" si="8"/>
        <v>2.9928999999984893</v>
      </c>
      <c r="Q96">
        <f t="shared" si="9"/>
        <v>1.1235999999989204</v>
      </c>
      <c r="R96">
        <f t="shared" si="10"/>
        <v>7.8400000000366704E-2</v>
      </c>
    </row>
    <row r="97" spans="1:18" x14ac:dyDescent="0.25">
      <c r="B97">
        <v>12320</v>
      </c>
      <c r="C97">
        <v>12321</v>
      </c>
      <c r="D97">
        <v>12323</v>
      </c>
      <c r="E97">
        <v>12323</v>
      </c>
      <c r="O97">
        <f t="shared" si="7"/>
        <v>2.4999999999272405E-3</v>
      </c>
      <c r="P97">
        <f t="shared" si="8"/>
        <v>7.2900000000235735E-2</v>
      </c>
      <c r="Q97">
        <f t="shared" si="9"/>
        <v>1.1235999999989204</v>
      </c>
      <c r="R97">
        <f t="shared" si="10"/>
        <v>7.8400000000366704E-2</v>
      </c>
    </row>
    <row r="98" spans="1:18" x14ac:dyDescent="0.25">
      <c r="B98">
        <v>12320</v>
      </c>
      <c r="C98">
        <v>12320</v>
      </c>
      <c r="D98">
        <v>12323</v>
      </c>
      <c r="E98">
        <v>12321</v>
      </c>
      <c r="O98">
        <f t="shared" si="7"/>
        <v>2.4999999999272405E-3</v>
      </c>
      <c r="P98">
        <f t="shared" si="8"/>
        <v>1.6129000000011089</v>
      </c>
      <c r="Q98">
        <f t="shared" si="9"/>
        <v>1.1235999999989204</v>
      </c>
      <c r="R98">
        <f t="shared" si="10"/>
        <v>2.9583999999977473</v>
      </c>
    </row>
    <row r="99" spans="1:18" x14ac:dyDescent="0.25">
      <c r="B99">
        <v>12322</v>
      </c>
      <c r="C99">
        <v>12322</v>
      </c>
      <c r="D99">
        <v>12320</v>
      </c>
      <c r="E99">
        <v>12322</v>
      </c>
      <c r="O99">
        <f t="shared" si="7"/>
        <v>3.8025000000028375</v>
      </c>
      <c r="P99">
        <f t="shared" si="8"/>
        <v>0.53289999999936266</v>
      </c>
      <c r="Q99">
        <f t="shared" si="9"/>
        <v>3.763600000001976</v>
      </c>
      <c r="R99">
        <f t="shared" si="10"/>
        <v>0.51839999999905706</v>
      </c>
    </row>
    <row r="100" spans="1:18" x14ac:dyDescent="0.25">
      <c r="B100">
        <v>12319</v>
      </c>
      <c r="C100">
        <v>12318</v>
      </c>
      <c r="D100">
        <v>12321</v>
      </c>
      <c r="E100">
        <v>12322</v>
      </c>
      <c r="O100">
        <f t="shared" si="7"/>
        <v>1.1024999999984721</v>
      </c>
      <c r="P100">
        <f t="shared" si="8"/>
        <v>10.692900000002854</v>
      </c>
      <c r="Q100">
        <f t="shared" si="9"/>
        <v>0.88360000000095751</v>
      </c>
      <c r="R100">
        <f t="shared" si="10"/>
        <v>0.51839999999905706</v>
      </c>
    </row>
    <row r="101" spans="1:18" x14ac:dyDescent="0.25">
      <c r="B101">
        <v>12321</v>
      </c>
      <c r="C101">
        <v>12322</v>
      </c>
      <c r="D101">
        <v>12323</v>
      </c>
      <c r="E101">
        <v>12323</v>
      </c>
      <c r="O101">
        <f t="shared" si="7"/>
        <v>0.90250000000138242</v>
      </c>
      <c r="P101">
        <f t="shared" si="8"/>
        <v>0.53289999999936266</v>
      </c>
      <c r="Q101">
        <f t="shared" si="9"/>
        <v>1.1235999999989204</v>
      </c>
      <c r="R101">
        <f t="shared" si="10"/>
        <v>7.8400000000366704E-2</v>
      </c>
    </row>
    <row r="102" spans="1:18" x14ac:dyDescent="0.25">
      <c r="B102">
        <v>12318</v>
      </c>
      <c r="C102">
        <v>12321</v>
      </c>
      <c r="D102">
        <v>12320</v>
      </c>
      <c r="E102">
        <v>12323</v>
      </c>
      <c r="O102">
        <f t="shared" si="7"/>
        <v>4.2024999999970172</v>
      </c>
      <c r="P102">
        <f t="shared" si="8"/>
        <v>7.2900000000235735E-2</v>
      </c>
      <c r="Q102">
        <f t="shared" si="9"/>
        <v>3.763600000001976</v>
      </c>
      <c r="R102">
        <f t="shared" si="10"/>
        <v>7.8400000000366704E-2</v>
      </c>
    </row>
    <row r="103" spans="1:18" x14ac:dyDescent="0.25">
      <c r="B103">
        <v>12319</v>
      </c>
      <c r="C103">
        <v>12320</v>
      </c>
      <c r="D103">
        <v>12323</v>
      </c>
      <c r="E103">
        <v>12324</v>
      </c>
      <c r="O103">
        <f t="shared" si="7"/>
        <v>1.1024999999984721</v>
      </c>
      <c r="P103">
        <f t="shared" si="8"/>
        <v>1.6129000000011089</v>
      </c>
      <c r="Q103">
        <f t="shared" si="9"/>
        <v>1.1235999999989204</v>
      </c>
      <c r="R103">
        <f t="shared" si="10"/>
        <v>1.6384000000016763</v>
      </c>
    </row>
    <row r="104" spans="1:18" x14ac:dyDescent="0.25">
      <c r="B104">
        <v>12321</v>
      </c>
      <c r="C104">
        <v>12320</v>
      </c>
      <c r="D104">
        <v>12323</v>
      </c>
      <c r="E104">
        <v>12323</v>
      </c>
      <c r="O104">
        <f t="shared" si="7"/>
        <v>0.90250000000138242</v>
      </c>
      <c r="P104">
        <f t="shared" si="8"/>
        <v>1.6129000000011089</v>
      </c>
      <c r="Q104">
        <f t="shared" si="9"/>
        <v>1.1235999999989204</v>
      </c>
      <c r="R104">
        <f t="shared" si="10"/>
        <v>7.8400000000366704E-2</v>
      </c>
    </row>
    <row r="105" spans="1:18" x14ac:dyDescent="0.25">
      <c r="B105">
        <v>12322</v>
      </c>
      <c r="C105">
        <v>12323</v>
      </c>
      <c r="D105">
        <v>12320</v>
      </c>
      <c r="E105">
        <v>12322</v>
      </c>
      <c r="O105">
        <f t="shared" si="7"/>
        <v>3.8025000000028375</v>
      </c>
      <c r="P105">
        <f t="shared" si="8"/>
        <v>2.9928999999984893</v>
      </c>
      <c r="Q105">
        <f t="shared" si="9"/>
        <v>3.763600000001976</v>
      </c>
      <c r="R105">
        <f t="shared" si="10"/>
        <v>0.51839999999905706</v>
      </c>
    </row>
    <row r="106" spans="1:18" x14ac:dyDescent="0.25">
      <c r="B106">
        <v>12320</v>
      </c>
      <c r="C106">
        <v>12320</v>
      </c>
      <c r="D106">
        <v>12322</v>
      </c>
      <c r="E106">
        <v>12326</v>
      </c>
      <c r="O106">
        <f t="shared" si="7"/>
        <v>2.4999999999272405E-3</v>
      </c>
      <c r="P106">
        <f t="shared" si="8"/>
        <v>1.6129000000011089</v>
      </c>
      <c r="Q106">
        <f t="shared" si="9"/>
        <v>3.5999999999388821E-3</v>
      </c>
      <c r="R106">
        <f t="shared" si="10"/>
        <v>10.758400000004295</v>
      </c>
    </row>
    <row r="107" spans="1:18" x14ac:dyDescent="0.25">
      <c r="A107">
        <f>MIN(B130:E130)</f>
        <v>12317</v>
      </c>
      <c r="B107">
        <f t="shared" ref="B107:E120" si="11">COUNTIF(B$4:B$106,$A107)</f>
        <v>2</v>
      </c>
      <c r="C107">
        <f t="shared" si="11"/>
        <v>0</v>
      </c>
      <c r="D107">
        <f t="shared" si="11"/>
        <v>0</v>
      </c>
      <c r="E107">
        <f t="shared" si="11"/>
        <v>0</v>
      </c>
    </row>
    <row r="108" spans="1:18" x14ac:dyDescent="0.25">
      <c r="A108">
        <f>A107+1</f>
        <v>12318</v>
      </c>
      <c r="B108">
        <f t="shared" si="11"/>
        <v>9</v>
      </c>
      <c r="C108">
        <f t="shared" si="11"/>
        <v>1</v>
      </c>
      <c r="D108">
        <f t="shared" si="11"/>
        <v>0</v>
      </c>
      <c r="E108">
        <f t="shared" si="11"/>
        <v>0</v>
      </c>
    </row>
    <row r="109" spans="1:18" x14ac:dyDescent="0.25">
      <c r="A109">
        <f t="shared" ref="A109:A120" si="12">A108+1</f>
        <v>12319</v>
      </c>
      <c r="B109">
        <f t="shared" si="11"/>
        <v>22</v>
      </c>
      <c r="C109">
        <f t="shared" si="11"/>
        <v>4</v>
      </c>
      <c r="D109">
        <f t="shared" si="11"/>
        <v>1</v>
      </c>
      <c r="E109">
        <f t="shared" si="11"/>
        <v>1</v>
      </c>
    </row>
    <row r="110" spans="1:18" x14ac:dyDescent="0.25">
      <c r="A110">
        <f t="shared" si="12"/>
        <v>12320</v>
      </c>
      <c r="B110">
        <f t="shared" si="11"/>
        <v>30</v>
      </c>
      <c r="C110">
        <f t="shared" si="11"/>
        <v>24</v>
      </c>
      <c r="D110">
        <f t="shared" si="11"/>
        <v>13</v>
      </c>
      <c r="E110">
        <f t="shared" si="11"/>
        <v>2</v>
      </c>
    </row>
    <row r="111" spans="1:18" x14ac:dyDescent="0.25">
      <c r="A111">
        <f t="shared" si="12"/>
        <v>12321</v>
      </c>
      <c r="B111">
        <f t="shared" si="11"/>
        <v>27</v>
      </c>
      <c r="C111">
        <f t="shared" si="11"/>
        <v>36</v>
      </c>
      <c r="D111">
        <f t="shared" si="11"/>
        <v>20</v>
      </c>
      <c r="E111">
        <f t="shared" si="11"/>
        <v>13</v>
      </c>
    </row>
    <row r="112" spans="1:18" x14ac:dyDescent="0.25">
      <c r="A112">
        <f t="shared" si="12"/>
        <v>12322</v>
      </c>
      <c r="B112">
        <f t="shared" si="11"/>
        <v>7</v>
      </c>
      <c r="C112">
        <f t="shared" si="11"/>
        <v>15</v>
      </c>
      <c r="D112">
        <f t="shared" si="11"/>
        <v>33</v>
      </c>
      <c r="E112">
        <f t="shared" si="11"/>
        <v>27</v>
      </c>
    </row>
    <row r="113" spans="1:18" x14ac:dyDescent="0.25">
      <c r="A113">
        <f t="shared" si="12"/>
        <v>12323</v>
      </c>
      <c r="B113">
        <f t="shared" si="11"/>
        <v>2</v>
      </c>
      <c r="C113">
        <f t="shared" si="11"/>
        <v>13</v>
      </c>
      <c r="D113">
        <f t="shared" si="11"/>
        <v>27</v>
      </c>
      <c r="E113">
        <f t="shared" si="11"/>
        <v>32</v>
      </c>
    </row>
    <row r="114" spans="1:18" x14ac:dyDescent="0.25">
      <c r="A114">
        <f t="shared" si="12"/>
        <v>12324</v>
      </c>
      <c r="B114">
        <f t="shared" si="11"/>
        <v>1</v>
      </c>
      <c r="C114">
        <f t="shared" si="11"/>
        <v>7</v>
      </c>
      <c r="D114">
        <f t="shared" si="11"/>
        <v>3</v>
      </c>
      <c r="E114">
        <f t="shared" si="11"/>
        <v>18</v>
      </c>
    </row>
    <row r="115" spans="1:18" x14ac:dyDescent="0.25">
      <c r="A115">
        <f t="shared" si="12"/>
        <v>12325</v>
      </c>
      <c r="B115">
        <f t="shared" si="11"/>
        <v>0</v>
      </c>
      <c r="C115">
        <f t="shared" si="11"/>
        <v>0</v>
      </c>
      <c r="D115">
        <f t="shared" si="11"/>
        <v>2</v>
      </c>
      <c r="E115">
        <f t="shared" si="11"/>
        <v>5</v>
      </c>
    </row>
    <row r="116" spans="1:18" x14ac:dyDescent="0.25">
      <c r="A116">
        <f t="shared" si="12"/>
        <v>12326</v>
      </c>
      <c r="B116">
        <f t="shared" si="11"/>
        <v>0</v>
      </c>
      <c r="C116">
        <f t="shared" si="11"/>
        <v>0</v>
      </c>
      <c r="D116">
        <f t="shared" si="11"/>
        <v>1</v>
      </c>
      <c r="E116">
        <f t="shared" si="11"/>
        <v>1</v>
      </c>
    </row>
    <row r="117" spans="1:18" x14ac:dyDescent="0.25">
      <c r="A117">
        <f t="shared" si="12"/>
        <v>12327</v>
      </c>
      <c r="B117">
        <f t="shared" si="11"/>
        <v>0</v>
      </c>
      <c r="C117">
        <f t="shared" si="11"/>
        <v>0</v>
      </c>
      <c r="D117">
        <f t="shared" si="11"/>
        <v>0</v>
      </c>
      <c r="E117">
        <f t="shared" si="11"/>
        <v>1</v>
      </c>
    </row>
    <row r="118" spans="1:18" x14ac:dyDescent="0.25">
      <c r="A118">
        <f t="shared" si="12"/>
        <v>12328</v>
      </c>
      <c r="B118">
        <f t="shared" si="11"/>
        <v>0</v>
      </c>
      <c r="C118">
        <f t="shared" si="11"/>
        <v>0</v>
      </c>
      <c r="D118">
        <f t="shared" si="11"/>
        <v>0</v>
      </c>
      <c r="E118">
        <f t="shared" si="11"/>
        <v>0</v>
      </c>
    </row>
    <row r="119" spans="1:18" x14ac:dyDescent="0.25">
      <c r="A119">
        <f t="shared" si="12"/>
        <v>12329</v>
      </c>
      <c r="B119">
        <f t="shared" si="11"/>
        <v>0</v>
      </c>
      <c r="C119">
        <f t="shared" si="11"/>
        <v>0</v>
      </c>
      <c r="D119">
        <f t="shared" si="11"/>
        <v>0</v>
      </c>
      <c r="E119">
        <f t="shared" si="11"/>
        <v>0</v>
      </c>
    </row>
    <row r="120" spans="1:18" x14ac:dyDescent="0.25">
      <c r="A120">
        <f t="shared" si="12"/>
        <v>12330</v>
      </c>
      <c r="B120">
        <f t="shared" si="11"/>
        <v>0</v>
      </c>
      <c r="C120">
        <f t="shared" si="11"/>
        <v>0</v>
      </c>
      <c r="D120">
        <f t="shared" si="11"/>
        <v>0</v>
      </c>
      <c r="E120">
        <f t="shared" si="11"/>
        <v>0</v>
      </c>
    </row>
    <row r="121" spans="1:18" x14ac:dyDescent="0.25">
      <c r="A121">
        <f t="shared" ref="A121:A123" si="13">A120+1</f>
        <v>12331</v>
      </c>
      <c r="B121">
        <f t="shared" ref="B121:E122" si="14">COUNTIF(B$4:B$106,$A121)</f>
        <v>0</v>
      </c>
      <c r="C121">
        <f t="shared" si="14"/>
        <v>0</v>
      </c>
      <c r="D121">
        <f t="shared" si="14"/>
        <v>0</v>
      </c>
      <c r="E121">
        <f t="shared" si="14"/>
        <v>0</v>
      </c>
    </row>
    <row r="122" spans="1:18" x14ac:dyDescent="0.25">
      <c r="A122">
        <f t="shared" si="13"/>
        <v>12332</v>
      </c>
      <c r="B122">
        <f t="shared" si="14"/>
        <v>0</v>
      </c>
      <c r="C122">
        <f t="shared" si="14"/>
        <v>0</v>
      </c>
      <c r="D122">
        <f t="shared" si="14"/>
        <v>0</v>
      </c>
      <c r="E122">
        <f t="shared" si="14"/>
        <v>0</v>
      </c>
    </row>
    <row r="123" spans="1:18" x14ac:dyDescent="0.25">
      <c r="A123">
        <f t="shared" si="13"/>
        <v>12333</v>
      </c>
      <c r="B123">
        <f t="shared" ref="B123:E126" si="15">COUNTIF(B$4:B$106,$A123)</f>
        <v>0</v>
      </c>
      <c r="C123">
        <f t="shared" si="15"/>
        <v>0</v>
      </c>
      <c r="D123">
        <f t="shared" si="15"/>
        <v>0</v>
      </c>
      <c r="E123">
        <f t="shared" si="15"/>
        <v>0</v>
      </c>
    </row>
    <row r="124" spans="1:18" x14ac:dyDescent="0.25">
      <c r="A124">
        <f t="shared" ref="A124" si="16">A123+1</f>
        <v>12334</v>
      </c>
      <c r="B124">
        <f t="shared" si="15"/>
        <v>0</v>
      </c>
      <c r="C124">
        <f t="shared" si="15"/>
        <v>0</v>
      </c>
      <c r="D124">
        <f t="shared" si="15"/>
        <v>0</v>
      </c>
      <c r="E124">
        <f t="shared" si="15"/>
        <v>0</v>
      </c>
    </row>
    <row r="125" spans="1:18" x14ac:dyDescent="0.25">
      <c r="A125">
        <f t="shared" ref="A125" si="17">A124+1</f>
        <v>12335</v>
      </c>
      <c r="B125">
        <f t="shared" si="15"/>
        <v>0</v>
      </c>
      <c r="C125">
        <f t="shared" si="15"/>
        <v>0</v>
      </c>
      <c r="D125">
        <f t="shared" si="15"/>
        <v>0</v>
      </c>
      <c r="E125">
        <f t="shared" si="15"/>
        <v>0</v>
      </c>
    </row>
    <row r="126" spans="1:18" x14ac:dyDescent="0.25">
      <c r="A126">
        <f t="shared" ref="A126" si="18">A125+1</f>
        <v>12336</v>
      </c>
      <c r="B126">
        <f t="shared" si="15"/>
        <v>0</v>
      </c>
      <c r="C126">
        <f t="shared" si="15"/>
        <v>0</v>
      </c>
      <c r="D126">
        <f t="shared" si="15"/>
        <v>0</v>
      </c>
      <c r="E126">
        <f t="shared" si="15"/>
        <v>0</v>
      </c>
    </row>
    <row r="127" spans="1:18" x14ac:dyDescent="0.25">
      <c r="A127" t="s">
        <v>0</v>
      </c>
      <c r="B127">
        <f>SUM(B107:B120)</f>
        <v>100</v>
      </c>
      <c r="C127">
        <f>SUM(C107:C120)</f>
        <v>100</v>
      </c>
      <c r="D127">
        <f>SUM(D107:D120)</f>
        <v>100</v>
      </c>
      <c r="E127">
        <f>SUM(E107:E120)</f>
        <v>100</v>
      </c>
    </row>
    <row r="128" spans="1:18" x14ac:dyDescent="0.25">
      <c r="A128" t="s">
        <v>1</v>
      </c>
      <c r="B128">
        <f>AVERAGE(B7:B106)</f>
        <v>12320.05</v>
      </c>
      <c r="C128">
        <f>AVERAGE(C7:C106)</f>
        <v>12321.27</v>
      </c>
      <c r="D128">
        <f>AVERAGE(D7:D106)</f>
        <v>12321.94</v>
      </c>
      <c r="E128">
        <f>AVERAGE(E7:E106)</f>
        <v>12322.72</v>
      </c>
      <c r="N128" t="s">
        <v>18</v>
      </c>
      <c r="O128">
        <f>SUM(O7:O106)</f>
        <v>164.75000000000023</v>
      </c>
      <c r="P128">
        <f t="shared" ref="P128:R128" si="19">SUM(P7:P106)</f>
        <v>171.70999999999984</v>
      </c>
      <c r="Q128">
        <f t="shared" si="19"/>
        <v>153.64000000000001</v>
      </c>
      <c r="R128">
        <f t="shared" si="19"/>
        <v>168.15999999999988</v>
      </c>
    </row>
    <row r="129" spans="1:18" x14ac:dyDescent="0.25">
      <c r="A129" t="s">
        <v>2</v>
      </c>
      <c r="B129">
        <f>STDEV(B7:B106)</f>
        <v>1.2900160518929276</v>
      </c>
      <c r="C129">
        <f>STDEV(C7:C106)</f>
        <v>1.3169830843425601</v>
      </c>
      <c r="D129">
        <f>STDEV(D7:D106)</f>
        <v>1.2457604873807775</v>
      </c>
      <c r="E129">
        <f t="shared" ref="E129" si="20">STDEV(E$7:E$106)</f>
        <v>1.3032980697391743</v>
      </c>
      <c r="N129" t="s">
        <v>16</v>
      </c>
      <c r="O129">
        <f>O128/99</f>
        <v>1.6641414141414164</v>
      </c>
      <c r="P129">
        <f t="shared" ref="P129:R129" si="21">P128/99</f>
        <v>1.7344444444444429</v>
      </c>
      <c r="Q129">
        <f t="shared" si="21"/>
        <v>1.5519191919191921</v>
      </c>
      <c r="R129">
        <f t="shared" si="21"/>
        <v>1.6985858585858573</v>
      </c>
    </row>
    <row r="130" spans="1:18" x14ac:dyDescent="0.25">
      <c r="A130" t="s">
        <v>8</v>
      </c>
      <c r="B130">
        <f>MIN(B7:B106)</f>
        <v>12317</v>
      </c>
      <c r="C130">
        <f>MIN(C7:C106)</f>
        <v>12318</v>
      </c>
      <c r="D130">
        <f>MIN(D7:D106)</f>
        <v>12319</v>
      </c>
      <c r="E130">
        <f>MIN(E7:E106)</f>
        <v>12319</v>
      </c>
      <c r="N130" t="s">
        <v>19</v>
      </c>
      <c r="O130">
        <f>SQRT(O129)</f>
        <v>1.2900160518929276</v>
      </c>
      <c r="P130">
        <f t="shared" ref="P130:R130" si="22">SQRT(P129)</f>
        <v>1.3169830843425601</v>
      </c>
      <c r="Q130">
        <f t="shared" si="22"/>
        <v>1.2457604873807775</v>
      </c>
      <c r="R130">
        <f t="shared" si="22"/>
        <v>1.3032980697391743</v>
      </c>
    </row>
    <row r="131" spans="1:18" x14ac:dyDescent="0.25">
      <c r="A131" t="s">
        <v>9</v>
      </c>
      <c r="B131">
        <f>MAX(B7:B106)</f>
        <v>12324</v>
      </c>
      <c r="C131">
        <f>MAX(C7:C106)</f>
        <v>12324</v>
      </c>
      <c r="D131">
        <f>MAX(D7:D106)</f>
        <v>12326</v>
      </c>
      <c r="E131">
        <f>MAX(E7:E106)</f>
        <v>12327</v>
      </c>
    </row>
    <row r="132" spans="1:18" x14ac:dyDescent="0.25">
      <c r="A132" t="s">
        <v>10</v>
      </c>
      <c r="B132">
        <f>B131-B130</f>
        <v>7</v>
      </c>
      <c r="C132">
        <f t="shared" ref="C132:E132" si="23">C131-C130</f>
        <v>6</v>
      </c>
      <c r="D132">
        <f t="shared" si="23"/>
        <v>7</v>
      </c>
      <c r="E132">
        <f t="shared" si="23"/>
        <v>8</v>
      </c>
    </row>
    <row r="133" spans="1:18" x14ac:dyDescent="0.25">
      <c r="A133" t="s">
        <v>11</v>
      </c>
      <c r="C133">
        <f>C128-B128</f>
        <v>1.2200000000011642</v>
      </c>
      <c r="D133">
        <f>D128-C128</f>
        <v>0.67000000000007276</v>
      </c>
      <c r="E133">
        <f>E128-D128</f>
        <v>0.77999999999883585</v>
      </c>
    </row>
    <row r="134" spans="1:18" x14ac:dyDescent="0.25">
      <c r="A134" t="s">
        <v>15</v>
      </c>
      <c r="C134">
        <f>(C128-B128)/SQRT(B129*B129/100+C129*C129/100)</f>
        <v>6.617755348064855</v>
      </c>
      <c r="D134">
        <f t="shared" ref="D134:E134" si="24">(D128-C128)/SQRT(C129*C129/100+D129*D129/100)</f>
        <v>3.6958726184995174</v>
      </c>
      <c r="E134">
        <f t="shared" si="24"/>
        <v>4.3263253877901944</v>
      </c>
    </row>
    <row r="135" spans="1:18" x14ac:dyDescent="0.25">
      <c r="D135">
        <f>(D128-B128)/SQRT(B129*B129/100+D129*D129/100)</f>
        <v>10.53900697640745</v>
      </c>
      <c r="E135">
        <f>(E128-C128)/SQRT(C129*C129/100+E129*E129/100)</f>
        <v>7.8258079126246978</v>
      </c>
    </row>
    <row r="136" spans="1:18" x14ac:dyDescent="0.25">
      <c r="A136" t="s">
        <v>16</v>
      </c>
    </row>
    <row r="137" spans="1:18" x14ac:dyDescent="0.25">
      <c r="A137" t="s">
        <v>20</v>
      </c>
      <c r="B137">
        <f>2.5/16384</f>
        <v>1.52587890625E-4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autoPict="0" r:id="rId4">
            <anchor moveWithCells="1" sizeWithCells="1">
              <from>
                <xdr:col>7</xdr:col>
                <xdr:colOff>0</xdr:colOff>
                <xdr:row>127</xdr:row>
                <xdr:rowOff>0</xdr:rowOff>
              </from>
              <to>
                <xdr:col>9</xdr:col>
                <xdr:colOff>38100</xdr:colOff>
                <xdr:row>129</xdr:row>
                <xdr:rowOff>152400</xdr:rowOff>
              </to>
            </anchor>
          </objectPr>
        </oleObject>
      </mc:Choice>
      <mc:Fallback>
        <oleObject progId="Equation.3" shapeId="1025" r:id="rId3"/>
      </mc:Fallback>
    </mc:AlternateContent>
    <mc:AlternateContent xmlns:mc="http://schemas.openxmlformats.org/markup-compatibility/2006">
      <mc:Choice Requires="x14">
        <oleObject progId="Equation.3" shapeId="1026" r:id="rId5">
          <objectPr defaultSize="0" autoPict="0" r:id="rId6">
            <anchor moveWithCells="1" sizeWithCells="1">
              <from>
                <xdr:col>6</xdr:col>
                <xdr:colOff>323850</xdr:colOff>
                <xdr:row>123</xdr:row>
                <xdr:rowOff>19050</xdr:rowOff>
              </from>
              <to>
                <xdr:col>9</xdr:col>
                <xdr:colOff>133350</xdr:colOff>
                <xdr:row>125</xdr:row>
                <xdr:rowOff>85725</xdr:rowOff>
              </to>
            </anchor>
          </objectPr>
        </oleObject>
      </mc:Choice>
      <mc:Fallback>
        <oleObject progId="Equation.3" shapeId="1026" r:id="rId5"/>
      </mc:Fallback>
    </mc:AlternateContent>
    <mc:AlternateContent xmlns:mc="http://schemas.openxmlformats.org/markup-compatibility/2006">
      <mc:Choice Requires="x14">
        <oleObject progId="Equation.3" shapeId="1027" r:id="rId7">
          <objectPr defaultSize="0" autoPict="0" r:id="rId8">
            <anchor moveWithCells="1" sizeWithCells="1">
              <from>
                <xdr:col>9</xdr:col>
                <xdr:colOff>409575</xdr:colOff>
                <xdr:row>123</xdr:row>
                <xdr:rowOff>142875</xdr:rowOff>
              </from>
              <to>
                <xdr:col>12</xdr:col>
                <xdr:colOff>180975</xdr:colOff>
                <xdr:row>126</xdr:row>
                <xdr:rowOff>19050</xdr:rowOff>
              </to>
            </anchor>
          </objectPr>
        </oleObject>
      </mc:Choice>
      <mc:Fallback>
        <oleObject progId="Equation.3" shapeId="1027" r:id="rId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52"/>
  <sheetViews>
    <sheetView tabSelected="1" topLeftCell="A106" workbookViewId="0">
      <selection activeCell="E122" sqref="E122"/>
    </sheetView>
  </sheetViews>
  <sheetFormatPr defaultRowHeight="15" x14ac:dyDescent="0.25"/>
  <cols>
    <col min="1" max="1" width="10.85546875" customWidth="1"/>
    <col min="15" max="15" width="11.140625" customWidth="1"/>
  </cols>
  <sheetData>
    <row r="1" spans="1:18" x14ac:dyDescent="0.25">
      <c r="A1" t="s">
        <v>12</v>
      </c>
    </row>
    <row r="2" spans="1:18" x14ac:dyDescent="0.25">
      <c r="A2" t="s">
        <v>3</v>
      </c>
      <c r="B2">
        <v>0</v>
      </c>
      <c r="C2">
        <v>10</v>
      </c>
      <c r="D2">
        <v>20</v>
      </c>
      <c r="E2">
        <v>30</v>
      </c>
      <c r="J2" t="s">
        <v>6</v>
      </c>
    </row>
    <row r="3" spans="1:18" x14ac:dyDescent="0.25">
      <c r="A3" t="s">
        <v>4</v>
      </c>
      <c r="B3" s="1">
        <f>3.7*(50000+B2)/(100000+B2)</f>
        <v>1.85</v>
      </c>
      <c r="C3" s="1">
        <f t="shared" ref="C3:E3" si="0">3.7*(50000+C2)/(100000+C2)</f>
        <v>1.8501849815018498</v>
      </c>
      <c r="D3" s="1">
        <f t="shared" si="0"/>
        <v>1.850369926014797</v>
      </c>
      <c r="E3" s="1">
        <f t="shared" si="0"/>
        <v>1.8505548335499351</v>
      </c>
      <c r="J3" t="s">
        <v>7</v>
      </c>
    </row>
    <row r="4" spans="1:18" x14ac:dyDescent="0.25">
      <c r="A4" t="s">
        <v>5</v>
      </c>
      <c r="B4">
        <v>1.8855</v>
      </c>
      <c r="C4">
        <v>1.8856999999999999</v>
      </c>
      <c r="D4">
        <v>1.8858999999999999</v>
      </c>
      <c r="E4">
        <v>1.8861000000000001</v>
      </c>
    </row>
    <row r="5" spans="1:18" x14ac:dyDescent="0.25">
      <c r="A5" t="s">
        <v>4</v>
      </c>
      <c r="B5" t="s">
        <v>11</v>
      </c>
      <c r="C5" s="2">
        <f t="shared" ref="C5:E6" si="1">C3-B3</f>
        <v>1.8498150184975692E-4</v>
      </c>
      <c r="D5" s="2">
        <f t="shared" si="1"/>
        <v>1.8494451294714942E-4</v>
      </c>
      <c r="E5" s="2">
        <f t="shared" si="1"/>
        <v>1.8490753513811242E-4</v>
      </c>
    </row>
    <row r="6" spans="1:18" x14ac:dyDescent="0.25">
      <c r="A6" t="s">
        <v>5</v>
      </c>
      <c r="C6" s="2">
        <f t="shared" si="1"/>
        <v>1.9999999999997797E-4</v>
      </c>
      <c r="D6" s="2">
        <f t="shared" si="1"/>
        <v>1.9999999999997797E-4</v>
      </c>
      <c r="E6" s="2">
        <f t="shared" si="1"/>
        <v>2.0000000000020002E-4</v>
      </c>
      <c r="G6" t="s">
        <v>21</v>
      </c>
      <c r="O6" t="s">
        <v>17</v>
      </c>
      <c r="P6" t="s">
        <v>17</v>
      </c>
      <c r="Q6" t="s">
        <v>17</v>
      </c>
      <c r="R6" t="s">
        <v>17</v>
      </c>
    </row>
    <row r="7" spans="1:18" x14ac:dyDescent="0.25">
      <c r="B7" t="s">
        <v>23</v>
      </c>
      <c r="C7" s="2" t="s">
        <v>23</v>
      </c>
      <c r="D7" s="2" t="s">
        <v>23</v>
      </c>
      <c r="E7" s="2" t="s">
        <v>23</v>
      </c>
    </row>
    <row r="8" spans="1:18" x14ac:dyDescent="0.25">
      <c r="B8">
        <v>12363</v>
      </c>
      <c r="C8">
        <v>12367</v>
      </c>
      <c r="D8">
        <v>12363</v>
      </c>
      <c r="E8">
        <v>12372</v>
      </c>
      <c r="G8" t="s">
        <v>22</v>
      </c>
      <c r="O8">
        <f>(B8-B$143)*(B8-B$143)</f>
        <v>21.996100000004777</v>
      </c>
      <c r="P8">
        <f>(C8-C$143)*(C8-C$143)</f>
        <v>2.1608999999980747</v>
      </c>
      <c r="Q8">
        <f>(D8-D$143)*(D8-D$143)</f>
        <v>53.582399999995737</v>
      </c>
      <c r="R8">
        <f>(E8-E$143)*(E8-E$143)</f>
        <v>2.9240999999970141</v>
      </c>
    </row>
    <row r="9" spans="1:18" x14ac:dyDescent="0.25">
      <c r="B9">
        <v>12377</v>
      </c>
      <c r="C9">
        <v>12359</v>
      </c>
      <c r="D9">
        <v>12374</v>
      </c>
      <c r="E9">
        <v>12370</v>
      </c>
      <c r="O9">
        <f>(B9-B$143)*(B9-B$143)</f>
        <v>86.676099999990512</v>
      </c>
      <c r="P9">
        <f>(C9-C$143)*(C9-C$143)</f>
        <v>89.680899999987602</v>
      </c>
      <c r="Q9">
        <f>(D9-D$143)*(D9-D$143)</f>
        <v>13.542400000002141</v>
      </c>
      <c r="R9">
        <f>(E9-E$143)*(E9-E$143)</f>
        <v>8.4100000000506409E-2</v>
      </c>
    </row>
    <row r="10" spans="1:18" x14ac:dyDescent="0.25">
      <c r="B10">
        <v>12355</v>
      </c>
      <c r="C10">
        <v>12365</v>
      </c>
      <c r="D10">
        <v>12366</v>
      </c>
      <c r="E10">
        <v>12370</v>
      </c>
      <c r="O10">
        <f>(B10-B$143)*(B10-B$143)</f>
        <v>161.03610000001294</v>
      </c>
      <c r="P10">
        <f>(C10-C$143)*(C10-C$143)</f>
        <v>12.040899999995455</v>
      </c>
      <c r="Q10">
        <f>(D10-D$143)*(D10-D$143)</f>
        <v>18.662399999997486</v>
      </c>
      <c r="R10">
        <f>(E10-E$143)*(E10-E$143)</f>
        <v>8.4100000000506409E-2</v>
      </c>
    </row>
    <row r="11" spans="1:18" x14ac:dyDescent="0.25">
      <c r="B11">
        <v>12359</v>
      </c>
      <c r="C11">
        <v>12366</v>
      </c>
      <c r="D11">
        <v>12372</v>
      </c>
      <c r="E11">
        <v>12372</v>
      </c>
      <c r="O11">
        <f>(B11-B$143)*(B11-B$143)</f>
        <v>75.516100000008848</v>
      </c>
      <c r="P11">
        <f>(C11-C$143)*(C11-C$143)</f>
        <v>6.1008999999967655</v>
      </c>
      <c r="Q11">
        <f>(D11-D$143)*(D11-D$143)</f>
        <v>2.8224000000009779</v>
      </c>
      <c r="R11">
        <f>(E11-E$143)*(E11-E$143)</f>
        <v>2.9240999999970141</v>
      </c>
    </row>
    <row r="12" spans="1:18" x14ac:dyDescent="0.25">
      <c r="B12">
        <v>12363</v>
      </c>
      <c r="C12">
        <v>12359</v>
      </c>
      <c r="D12">
        <v>12368</v>
      </c>
      <c r="E12">
        <v>12363</v>
      </c>
      <c r="O12">
        <f>(B12-B$143)*(B12-B$143)</f>
        <v>21.996100000004777</v>
      </c>
      <c r="P12">
        <f>(C12-C$143)*(C12-C$143)</f>
        <v>89.680899999987602</v>
      </c>
      <c r="Q12">
        <f>(D12-D$143)*(D12-D$143)</f>
        <v>5.3823999999986496</v>
      </c>
      <c r="R12">
        <f>(E12-E$143)*(E12-E$143)</f>
        <v>53.144100000012727</v>
      </c>
    </row>
    <row r="13" spans="1:18" x14ac:dyDescent="0.25">
      <c r="B13">
        <v>12367</v>
      </c>
      <c r="C13">
        <v>12365</v>
      </c>
      <c r="D13">
        <v>12372</v>
      </c>
      <c r="E13">
        <v>12366</v>
      </c>
      <c r="O13">
        <f>(B13-B$143)*(B13-B$143)</f>
        <v>0.47610000000070285</v>
      </c>
      <c r="P13">
        <f>(C13-C$143)*(C13-C$143)</f>
        <v>12.040899999995455</v>
      </c>
      <c r="Q13">
        <f>(D13-D$143)*(D13-D$143)</f>
        <v>2.8224000000009779</v>
      </c>
      <c r="R13">
        <f>(E13-E$143)*(E13-E$143)</f>
        <v>18.404100000007492</v>
      </c>
    </row>
    <row r="14" spans="1:18" x14ac:dyDescent="0.25">
      <c r="B14">
        <v>12369</v>
      </c>
      <c r="C14">
        <v>12365</v>
      </c>
      <c r="D14">
        <v>12370</v>
      </c>
      <c r="E14">
        <v>12360</v>
      </c>
      <c r="O14">
        <f>(B14-B$143)*(B14-B$143)</f>
        <v>1.7160999999986657</v>
      </c>
      <c r="P14">
        <f>(C14-C$143)*(C14-C$143)</f>
        <v>12.040899999995455</v>
      </c>
      <c r="Q14">
        <f>(D14-D$143)*(D14-D$143)</f>
        <v>0.10239999999981374</v>
      </c>
      <c r="R14">
        <f>(E14-E$143)*(E14-E$143)</f>
        <v>105.88410000001797</v>
      </c>
    </row>
    <row r="15" spans="1:18" x14ac:dyDescent="0.25">
      <c r="B15">
        <v>12370</v>
      </c>
      <c r="C15">
        <v>12369</v>
      </c>
      <c r="D15">
        <v>12366</v>
      </c>
      <c r="E15">
        <v>12375</v>
      </c>
      <c r="O15">
        <f>(B15-B$143)*(B15-B$143)</f>
        <v>5.3360999999976473</v>
      </c>
      <c r="P15">
        <f>(C15-C$143)*(C15-C$143)</f>
        <v>0.28090000000069415</v>
      </c>
      <c r="Q15">
        <f>(D15-D$143)*(D15-D$143)</f>
        <v>18.662399999997486</v>
      </c>
      <c r="R15">
        <f>(E15-E$143)*(E15-E$143)</f>
        <v>22.184099999991776</v>
      </c>
    </row>
    <row r="16" spans="1:18" x14ac:dyDescent="0.25">
      <c r="B16">
        <v>12366</v>
      </c>
      <c r="C16">
        <v>12364</v>
      </c>
      <c r="D16">
        <v>12373</v>
      </c>
      <c r="E16">
        <v>12374</v>
      </c>
      <c r="O16">
        <f>(B16-B$143)*(B16-B$143)</f>
        <v>2.8561000000017214</v>
      </c>
      <c r="P16">
        <f>(C16-C$143)*(C16-C$143)</f>
        <v>19.980899999994147</v>
      </c>
      <c r="Q16">
        <f>(D16-D$143)*(D16-D$143)</f>
        <v>7.18240000000156</v>
      </c>
      <c r="R16">
        <f>(E16-E$143)*(E16-E$143)</f>
        <v>13.764099999993521</v>
      </c>
    </row>
    <row r="17" spans="2:18" x14ac:dyDescent="0.25">
      <c r="B17">
        <v>12369</v>
      </c>
      <c r="C17">
        <v>12375</v>
      </c>
      <c r="D17">
        <v>12366</v>
      </c>
      <c r="E17">
        <v>12371</v>
      </c>
      <c r="O17">
        <f>(B17-B$143)*(B17-B$143)</f>
        <v>1.7160999999986657</v>
      </c>
      <c r="P17">
        <f>(C17-C$143)*(C17-C$143)</f>
        <v>42.64090000000855</v>
      </c>
      <c r="Q17">
        <f>(D17-D$143)*(D17-D$143)</f>
        <v>18.662399999997486</v>
      </c>
      <c r="R17">
        <f>(E17-E$143)*(E17-E$143)</f>
        <v>0.50409999999876021</v>
      </c>
    </row>
    <row r="18" spans="2:18" x14ac:dyDescent="0.25">
      <c r="B18">
        <v>12371</v>
      </c>
      <c r="C18">
        <v>12381</v>
      </c>
      <c r="D18">
        <v>12373</v>
      </c>
      <c r="E18">
        <v>12367</v>
      </c>
      <c r="O18">
        <f>(B18-B$143)*(B18-B$143)</f>
        <v>10.956099999996628</v>
      </c>
      <c r="P18">
        <f>(C18-C$143)*(C18-C$143)</f>
        <v>157.0009000000164</v>
      </c>
      <c r="Q18">
        <f>(D18-D$143)*(D18-D$143)</f>
        <v>7.18240000000156</v>
      </c>
      <c r="R18">
        <f>(E18-E$143)*(E18-E$143)</f>
        <v>10.824100000005744</v>
      </c>
    </row>
    <row r="19" spans="2:18" x14ac:dyDescent="0.25">
      <c r="B19">
        <v>12373</v>
      </c>
      <c r="C19">
        <v>12373</v>
      </c>
      <c r="D19">
        <v>12368</v>
      </c>
      <c r="E19">
        <v>12370</v>
      </c>
      <c r="O19">
        <f>(B19-B$143)*(B19-B$143)</f>
        <v>28.19609999999459</v>
      </c>
      <c r="P19">
        <f>(C19-C$143)*(C19-C$143)</f>
        <v>20.520900000005934</v>
      </c>
      <c r="Q19">
        <f>(D19-D$143)*(D19-D$143)</f>
        <v>5.3823999999986496</v>
      </c>
      <c r="R19">
        <f>(E19-E$143)*(E19-E$143)</f>
        <v>8.4100000000506409E-2</v>
      </c>
    </row>
    <row r="20" spans="2:18" x14ac:dyDescent="0.25">
      <c r="B20">
        <v>12378</v>
      </c>
      <c r="C20">
        <v>12374</v>
      </c>
      <c r="D20">
        <v>12371</v>
      </c>
      <c r="E20">
        <v>12369</v>
      </c>
      <c r="O20">
        <f>(B20-B$143)*(B20-B$143)</f>
        <v>106.29609999998949</v>
      </c>
      <c r="P20">
        <f>(C20-C$143)*(C20-C$143)</f>
        <v>30.580900000007244</v>
      </c>
      <c r="Q20">
        <f>(D20-D$143)*(D20-D$143)</f>
        <v>0.46240000000039583</v>
      </c>
      <c r="R20">
        <f>(E20-E$143)*(E20-E$143)</f>
        <v>1.6641000000022526</v>
      </c>
    </row>
    <row r="21" spans="2:18" x14ac:dyDescent="0.25">
      <c r="B21">
        <v>12372</v>
      </c>
      <c r="C21">
        <v>12374</v>
      </c>
      <c r="D21">
        <v>12374</v>
      </c>
      <c r="E21">
        <v>12372</v>
      </c>
      <c r="O21">
        <f>(B21-B$143)*(B21-B$143)</f>
        <v>18.576099999995609</v>
      </c>
      <c r="P21">
        <f>(C21-C$143)*(C21-C$143)</f>
        <v>30.580900000007244</v>
      </c>
      <c r="Q21">
        <f>(D21-D$143)*(D21-D$143)</f>
        <v>13.542400000002141</v>
      </c>
      <c r="R21">
        <f>(E21-E$143)*(E21-E$143)</f>
        <v>2.9240999999970141</v>
      </c>
    </row>
    <row r="22" spans="2:18" x14ac:dyDescent="0.25">
      <c r="B22">
        <v>12362</v>
      </c>
      <c r="C22">
        <v>12364</v>
      </c>
      <c r="D22">
        <v>12370</v>
      </c>
      <c r="E22">
        <v>12372</v>
      </c>
      <c r="O22">
        <f>(B22-B$143)*(B22-B$143)</f>
        <v>32.376100000005799</v>
      </c>
      <c r="P22">
        <f>(C22-C$143)*(C22-C$143)</f>
        <v>19.980899999994147</v>
      </c>
      <c r="Q22">
        <f>(D22-D$143)*(D22-D$143)</f>
        <v>0.10239999999981374</v>
      </c>
      <c r="R22">
        <f>(E22-E$143)*(E22-E$143)</f>
        <v>2.9240999999970141</v>
      </c>
    </row>
    <row r="23" spans="2:18" x14ac:dyDescent="0.25">
      <c r="B23">
        <v>12370</v>
      </c>
      <c r="C23">
        <v>12360</v>
      </c>
      <c r="D23">
        <v>12374</v>
      </c>
      <c r="E23">
        <v>12369</v>
      </c>
      <c r="O23">
        <f>(B23-B$143)*(B23-B$143)</f>
        <v>5.3360999999976473</v>
      </c>
      <c r="P23">
        <f>(C23-C$143)*(C23-C$143)</f>
        <v>71.740899999988912</v>
      </c>
      <c r="Q23">
        <f>(D23-D$143)*(D23-D$143)</f>
        <v>13.542400000002141</v>
      </c>
      <c r="R23">
        <f>(E23-E$143)*(E23-E$143)</f>
        <v>1.6641000000022526</v>
      </c>
    </row>
    <row r="24" spans="2:18" x14ac:dyDescent="0.25">
      <c r="B24">
        <v>12368</v>
      </c>
      <c r="C24">
        <v>12364</v>
      </c>
      <c r="D24">
        <v>12367</v>
      </c>
      <c r="E24">
        <v>12376</v>
      </c>
      <c r="O24">
        <f>(B24-B$143)*(B24-B$143)</f>
        <v>9.609999999968423E-2</v>
      </c>
      <c r="P24">
        <f>(C24-C$143)*(C24-C$143)</f>
        <v>19.980899999994147</v>
      </c>
      <c r="Q24">
        <f>(D24-D$143)*(D24-D$143)</f>
        <v>11.022399999998067</v>
      </c>
      <c r="R24">
        <f>(E24-E$143)*(E24-E$143)</f>
        <v>32.604099999990027</v>
      </c>
    </row>
    <row r="25" spans="2:18" x14ac:dyDescent="0.25">
      <c r="B25">
        <v>12367</v>
      </c>
      <c r="C25">
        <v>12365</v>
      </c>
      <c r="D25">
        <v>12367</v>
      </c>
      <c r="E25">
        <v>12375</v>
      </c>
      <c r="O25">
        <f>(B25-B$143)*(B25-B$143)</f>
        <v>0.47610000000070285</v>
      </c>
      <c r="P25">
        <f>(C25-C$143)*(C25-C$143)</f>
        <v>12.040899999995455</v>
      </c>
      <c r="Q25">
        <f>(D25-D$143)*(D25-D$143)</f>
        <v>11.022399999998067</v>
      </c>
      <c r="R25">
        <f>(E25-E$143)*(E25-E$143)</f>
        <v>22.184099999991776</v>
      </c>
    </row>
    <row r="26" spans="2:18" x14ac:dyDescent="0.25">
      <c r="B26">
        <v>12373</v>
      </c>
      <c r="C26">
        <v>12370</v>
      </c>
      <c r="D26">
        <v>12364</v>
      </c>
      <c r="E26">
        <v>12369</v>
      </c>
      <c r="O26">
        <f>(B26-B$143)*(B26-B$143)</f>
        <v>28.19609999999459</v>
      </c>
      <c r="P26">
        <f>(C26-C$143)*(C26-C$143)</f>
        <v>2.3409000000020037</v>
      </c>
      <c r="Q26">
        <f>(D26-D$143)*(D26-D$143)</f>
        <v>39.942399999996319</v>
      </c>
      <c r="R26">
        <f>(E26-E$143)*(E26-E$143)</f>
        <v>1.6641000000022526</v>
      </c>
    </row>
    <row r="27" spans="2:18" x14ac:dyDescent="0.25">
      <c r="B27">
        <v>12367</v>
      </c>
      <c r="C27">
        <v>12375</v>
      </c>
      <c r="D27">
        <v>12368</v>
      </c>
      <c r="E27">
        <v>12371</v>
      </c>
      <c r="O27">
        <f>(B27-B$143)*(B27-B$143)</f>
        <v>0.47610000000070285</v>
      </c>
      <c r="P27">
        <f>(C27-C$143)*(C27-C$143)</f>
        <v>42.64090000000855</v>
      </c>
      <c r="Q27">
        <f>(D27-D$143)*(D27-D$143)</f>
        <v>5.3823999999986496</v>
      </c>
      <c r="R27">
        <f>(E27-E$143)*(E27-E$143)</f>
        <v>0.50409999999876021</v>
      </c>
    </row>
    <row r="28" spans="2:18" x14ac:dyDescent="0.25">
      <c r="B28">
        <v>12366</v>
      </c>
      <c r="C28">
        <v>12365</v>
      </c>
      <c r="D28">
        <v>12366</v>
      </c>
      <c r="E28">
        <v>12354</v>
      </c>
      <c r="O28">
        <f>(B28-B$143)*(B28-B$143)</f>
        <v>2.8561000000017214</v>
      </c>
      <c r="P28">
        <f>(C28-C$143)*(C28-C$143)</f>
        <v>12.040899999995455</v>
      </c>
      <c r="Q28">
        <f>(D28-D$143)*(D28-D$143)</f>
        <v>18.662399999997486</v>
      </c>
      <c r="R28">
        <f>(E28-E$143)*(E28-E$143)</f>
        <v>265.36410000002843</v>
      </c>
    </row>
    <row r="29" spans="2:18" x14ac:dyDescent="0.25">
      <c r="B29">
        <v>12363</v>
      </c>
      <c r="C29">
        <v>12363</v>
      </c>
      <c r="D29">
        <v>12373</v>
      </c>
      <c r="E29">
        <v>12374</v>
      </c>
      <c r="O29">
        <f>(B29-B$143)*(B29-B$143)</f>
        <v>21.996100000004777</v>
      </c>
      <c r="P29">
        <f>(C29-C$143)*(C29-C$143)</f>
        <v>29.920899999992837</v>
      </c>
      <c r="Q29">
        <f>(D29-D$143)*(D29-D$143)</f>
        <v>7.18240000000156</v>
      </c>
      <c r="R29">
        <f>(E29-E$143)*(E29-E$143)</f>
        <v>13.764099999993521</v>
      </c>
    </row>
    <row r="30" spans="2:18" x14ac:dyDescent="0.25">
      <c r="B30">
        <v>12366</v>
      </c>
      <c r="C30">
        <v>12363</v>
      </c>
      <c r="D30">
        <v>12371</v>
      </c>
      <c r="E30">
        <v>12372</v>
      </c>
      <c r="O30">
        <f>(B30-B$143)*(B30-B$143)</f>
        <v>2.8561000000017214</v>
      </c>
      <c r="P30">
        <f>(C30-C$143)*(C30-C$143)</f>
        <v>29.920899999992837</v>
      </c>
      <c r="Q30">
        <f>(D30-D$143)*(D30-D$143)</f>
        <v>0.46240000000039583</v>
      </c>
      <c r="R30">
        <f>(E30-E$143)*(E30-E$143)</f>
        <v>2.9240999999970141</v>
      </c>
    </row>
    <row r="31" spans="2:18" x14ac:dyDescent="0.25">
      <c r="B31">
        <v>12368</v>
      </c>
      <c r="C31">
        <v>12378</v>
      </c>
      <c r="D31">
        <v>12369</v>
      </c>
      <c r="E31">
        <v>12370</v>
      </c>
      <c r="O31">
        <f>(B31-B$143)*(B31-B$143)</f>
        <v>9.609999999968423E-2</v>
      </c>
      <c r="P31">
        <f>(C31-C$143)*(C31-C$143)</f>
        <v>90.820900000012486</v>
      </c>
      <c r="Q31">
        <f>(D31-D$143)*(D31-D$143)</f>
        <v>1.7423999999992317</v>
      </c>
      <c r="R31">
        <f>(E31-E$143)*(E31-E$143)</f>
        <v>8.4100000000506409E-2</v>
      </c>
    </row>
    <row r="32" spans="2:18" x14ac:dyDescent="0.25">
      <c r="B32">
        <v>12379</v>
      </c>
      <c r="C32">
        <v>12364</v>
      </c>
      <c r="D32">
        <v>12372</v>
      </c>
      <c r="E32">
        <v>12371</v>
      </c>
      <c r="O32">
        <f>(B32-B$143)*(B32-B$143)</f>
        <v>127.91609999998848</v>
      </c>
      <c r="P32">
        <f>(C32-C$143)*(C32-C$143)</f>
        <v>19.980899999994147</v>
      </c>
      <c r="Q32">
        <f>(D32-D$143)*(D32-D$143)</f>
        <v>2.8224000000009779</v>
      </c>
      <c r="R32">
        <f>(E32-E$143)*(E32-E$143)</f>
        <v>0.50409999999876021</v>
      </c>
    </row>
    <row r="33" spans="2:18" x14ac:dyDescent="0.25">
      <c r="B33">
        <v>12375</v>
      </c>
      <c r="C33">
        <v>12360</v>
      </c>
      <c r="D33">
        <v>12367</v>
      </c>
      <c r="E33">
        <v>12369</v>
      </c>
      <c r="O33">
        <f>(B33-B$143)*(B33-B$143)</f>
        <v>53.436099999992557</v>
      </c>
      <c r="P33">
        <f>(C33-C$143)*(C33-C$143)</f>
        <v>71.740899999988912</v>
      </c>
      <c r="Q33">
        <f>(D33-D$143)*(D33-D$143)</f>
        <v>11.022399999998067</v>
      </c>
      <c r="R33">
        <f>(E33-E$143)*(E33-E$143)</f>
        <v>1.6641000000022526</v>
      </c>
    </row>
    <row r="34" spans="2:18" x14ac:dyDescent="0.25">
      <c r="B34">
        <v>12383</v>
      </c>
      <c r="C34">
        <v>12373</v>
      </c>
      <c r="D34">
        <v>12374</v>
      </c>
      <c r="E34">
        <v>12370</v>
      </c>
      <c r="O34">
        <f>(B34-B$143)*(B34-B$143)</f>
        <v>234.39609999998441</v>
      </c>
      <c r="P34">
        <f>(C34-C$143)*(C34-C$143)</f>
        <v>20.520900000005934</v>
      </c>
      <c r="Q34">
        <f>(D34-D$143)*(D34-D$143)</f>
        <v>13.542400000002141</v>
      </c>
      <c r="R34">
        <f>(E34-E$143)*(E34-E$143)</f>
        <v>8.4100000000506409E-2</v>
      </c>
    </row>
    <row r="35" spans="2:18" x14ac:dyDescent="0.25">
      <c r="B35">
        <v>12372</v>
      </c>
      <c r="C35">
        <v>12371</v>
      </c>
      <c r="D35">
        <v>12371</v>
      </c>
      <c r="E35">
        <v>12379</v>
      </c>
      <c r="O35">
        <f>(B35-B$143)*(B35-B$143)</f>
        <v>18.576099999995609</v>
      </c>
      <c r="P35">
        <f>(C35-C$143)*(C35-C$143)</f>
        <v>6.4009000000033138</v>
      </c>
      <c r="Q35">
        <f>(D35-D$143)*(D35-D$143)</f>
        <v>0.46240000000039583</v>
      </c>
      <c r="R35">
        <f>(E35-E$143)*(E35-E$143)</f>
        <v>75.864099999984788</v>
      </c>
    </row>
    <row r="36" spans="2:18" x14ac:dyDescent="0.25">
      <c r="B36">
        <v>12367</v>
      </c>
      <c r="C36">
        <v>12375</v>
      </c>
      <c r="D36">
        <v>12374</v>
      </c>
      <c r="E36">
        <v>12359</v>
      </c>
      <c r="O36">
        <f>(B36-B$143)*(B36-B$143)</f>
        <v>0.47610000000070285</v>
      </c>
      <c r="P36">
        <f>(C36-C$143)*(C36-C$143)</f>
        <v>42.64090000000855</v>
      </c>
      <c r="Q36">
        <f>(D36-D$143)*(D36-D$143)</f>
        <v>13.542400000002141</v>
      </c>
      <c r="R36">
        <f>(E36-E$143)*(E36-E$143)</f>
        <v>127.46410000001971</v>
      </c>
    </row>
    <row r="37" spans="2:18" x14ac:dyDescent="0.25">
      <c r="B37">
        <v>12367</v>
      </c>
      <c r="C37">
        <v>12368</v>
      </c>
      <c r="D37">
        <v>12373</v>
      </c>
      <c r="E37">
        <v>12371</v>
      </c>
      <c r="O37">
        <f>(B37-B$143)*(B37-B$143)</f>
        <v>0.47610000000070285</v>
      </c>
      <c r="P37">
        <f>(C37-C$143)*(C37-C$143)</f>
        <v>0.22089999999938445</v>
      </c>
      <c r="Q37">
        <f>(D37-D$143)*(D37-D$143)</f>
        <v>7.18240000000156</v>
      </c>
      <c r="R37">
        <f>(E37-E$143)*(E37-E$143)</f>
        <v>0.50409999999876021</v>
      </c>
    </row>
    <row r="38" spans="2:18" x14ac:dyDescent="0.25">
      <c r="B38">
        <v>12365</v>
      </c>
      <c r="C38">
        <v>12366</v>
      </c>
      <c r="D38">
        <v>12370</v>
      </c>
      <c r="E38">
        <v>12370</v>
      </c>
      <c r="O38">
        <f>(B38-B$143)*(B38-B$143)</f>
        <v>7.2361000000027405</v>
      </c>
      <c r="P38">
        <f>(C38-C$143)*(C38-C$143)</f>
        <v>6.1008999999967655</v>
      </c>
      <c r="Q38">
        <f>(D38-D$143)*(D38-D$143)</f>
        <v>0.10239999999981374</v>
      </c>
      <c r="R38">
        <f>(E38-E$143)*(E38-E$143)</f>
        <v>8.4100000000506409E-2</v>
      </c>
    </row>
    <row r="39" spans="2:18" x14ac:dyDescent="0.25">
      <c r="B39">
        <v>12361</v>
      </c>
      <c r="C39">
        <v>12371</v>
      </c>
      <c r="D39">
        <v>12371</v>
      </c>
      <c r="E39">
        <v>12366</v>
      </c>
      <c r="O39">
        <f>(B39-B$143)*(B39-B$143)</f>
        <v>44.756100000006818</v>
      </c>
      <c r="P39">
        <f>(C39-C$143)*(C39-C$143)</f>
        <v>6.4009000000033138</v>
      </c>
      <c r="Q39">
        <f>(D39-D$143)*(D39-D$143)</f>
        <v>0.46240000000039583</v>
      </c>
      <c r="R39">
        <f>(E39-E$143)*(E39-E$143)</f>
        <v>18.404100000007492</v>
      </c>
    </row>
    <row r="40" spans="2:18" x14ac:dyDescent="0.25">
      <c r="B40">
        <v>12374</v>
      </c>
      <c r="C40">
        <v>12372</v>
      </c>
      <c r="D40">
        <v>12367</v>
      </c>
      <c r="E40">
        <v>12377</v>
      </c>
      <c r="O40">
        <f>(B40-B$143)*(B40-B$143)</f>
        <v>39.816099999993575</v>
      </c>
      <c r="P40">
        <f>(C40-C$143)*(C40-C$143)</f>
        <v>12.460900000004623</v>
      </c>
      <c r="Q40">
        <f>(D40-D$143)*(D40-D$143)</f>
        <v>11.022399999998067</v>
      </c>
      <c r="R40">
        <f>(E40-E$143)*(E40-E$143)</f>
        <v>45.02409999998828</v>
      </c>
    </row>
    <row r="41" spans="2:18" x14ac:dyDescent="0.25">
      <c r="B41">
        <v>12370</v>
      </c>
      <c r="C41">
        <v>12364</v>
      </c>
      <c r="D41">
        <v>12373</v>
      </c>
      <c r="E41">
        <v>12368</v>
      </c>
      <c r="O41">
        <f>(B41-B$143)*(B41-B$143)</f>
        <v>5.3360999999976473</v>
      </c>
      <c r="P41">
        <f>(C41-C$143)*(C41-C$143)</f>
        <v>19.980899999994147</v>
      </c>
      <c r="Q41">
        <f>(D41-D$143)*(D41-D$143)</f>
        <v>7.18240000000156</v>
      </c>
      <c r="R41">
        <f>(E41-E$143)*(E41-E$143)</f>
        <v>5.244100000003999</v>
      </c>
    </row>
    <row r="42" spans="2:18" x14ac:dyDescent="0.25">
      <c r="B42">
        <v>12362</v>
      </c>
      <c r="C42">
        <v>12378</v>
      </c>
      <c r="D42">
        <v>12370</v>
      </c>
      <c r="E42">
        <v>12374</v>
      </c>
      <c r="O42">
        <f>(B42-B$143)*(B42-B$143)</f>
        <v>32.376100000005799</v>
      </c>
      <c r="P42">
        <f>(C42-C$143)*(C42-C$143)</f>
        <v>90.820900000012486</v>
      </c>
      <c r="Q42">
        <f>(D42-D$143)*(D42-D$143)</f>
        <v>0.10239999999981374</v>
      </c>
      <c r="R42">
        <f>(E42-E$143)*(E42-E$143)</f>
        <v>13.764099999993521</v>
      </c>
    </row>
    <row r="43" spans="2:18" x14ac:dyDescent="0.25">
      <c r="B43">
        <v>12370</v>
      </c>
      <c r="C43">
        <v>12354</v>
      </c>
      <c r="D43">
        <v>12367</v>
      </c>
      <c r="E43">
        <v>12383</v>
      </c>
      <c r="O43">
        <f>(B43-B$143)*(B43-B$143)</f>
        <v>5.3360999999976473</v>
      </c>
      <c r="P43">
        <f>(C43-C$143)*(C43-C$143)</f>
        <v>209.38089999998104</v>
      </c>
      <c r="Q43">
        <f>(D43-D$143)*(D43-D$143)</f>
        <v>11.022399999998067</v>
      </c>
      <c r="R43">
        <f>(E43-E$143)*(E43-E$143)</f>
        <v>161.54409999997782</v>
      </c>
    </row>
    <row r="44" spans="2:18" x14ac:dyDescent="0.25">
      <c r="B44">
        <v>12367</v>
      </c>
      <c r="C44">
        <v>12374</v>
      </c>
      <c r="D44">
        <v>12370</v>
      </c>
      <c r="E44">
        <v>12368</v>
      </c>
      <c r="O44">
        <f>(B44-B$143)*(B44-B$143)</f>
        <v>0.47610000000070285</v>
      </c>
      <c r="P44">
        <f>(C44-C$143)*(C44-C$143)</f>
        <v>30.580900000007244</v>
      </c>
      <c r="Q44">
        <f>(D44-D$143)*(D44-D$143)</f>
        <v>0.10239999999981374</v>
      </c>
      <c r="R44">
        <f>(E44-E$143)*(E44-E$143)</f>
        <v>5.244100000003999</v>
      </c>
    </row>
    <row r="45" spans="2:18" x14ac:dyDescent="0.25">
      <c r="B45">
        <v>12354</v>
      </c>
      <c r="C45">
        <v>12371</v>
      </c>
      <c r="D45">
        <v>12367</v>
      </c>
      <c r="E45">
        <v>12369</v>
      </c>
      <c r="O45">
        <f>(B45-B$143)*(B45-B$143)</f>
        <v>187.41610000001396</v>
      </c>
      <c r="P45">
        <f>(C45-C$143)*(C45-C$143)</f>
        <v>6.4009000000033138</v>
      </c>
      <c r="Q45">
        <f>(D45-D$143)*(D45-D$143)</f>
        <v>11.022399999998067</v>
      </c>
      <c r="R45">
        <f>(E45-E$143)*(E45-E$143)</f>
        <v>1.6641000000022526</v>
      </c>
    </row>
    <row r="46" spans="2:18" x14ac:dyDescent="0.25">
      <c r="B46">
        <v>12370</v>
      </c>
      <c r="C46">
        <v>12366</v>
      </c>
      <c r="D46">
        <v>12373</v>
      </c>
      <c r="E46">
        <v>12370</v>
      </c>
      <c r="O46">
        <f>(B46-B$143)*(B46-B$143)</f>
        <v>5.3360999999976473</v>
      </c>
      <c r="P46">
        <f>(C46-C$143)*(C46-C$143)</f>
        <v>6.1008999999967655</v>
      </c>
      <c r="Q46">
        <f>(D46-D$143)*(D46-D$143)</f>
        <v>7.18240000000156</v>
      </c>
      <c r="R46">
        <f>(E46-E$143)*(E46-E$143)</f>
        <v>8.4100000000506409E-2</v>
      </c>
    </row>
    <row r="47" spans="2:18" x14ac:dyDescent="0.25">
      <c r="B47">
        <v>12374</v>
      </c>
      <c r="C47">
        <v>12368</v>
      </c>
      <c r="D47">
        <v>12369</v>
      </c>
      <c r="E47">
        <v>12372</v>
      </c>
      <c r="O47">
        <f>(B47-B$143)*(B47-B$143)</f>
        <v>39.816099999993575</v>
      </c>
      <c r="P47">
        <f>(C47-C$143)*(C47-C$143)</f>
        <v>0.22089999999938445</v>
      </c>
      <c r="Q47">
        <f>(D47-D$143)*(D47-D$143)</f>
        <v>1.7423999999992317</v>
      </c>
      <c r="R47">
        <f>(E47-E$143)*(E47-E$143)</f>
        <v>2.9240999999970141</v>
      </c>
    </row>
    <row r="48" spans="2:18" x14ac:dyDescent="0.25">
      <c r="B48">
        <v>12372</v>
      </c>
      <c r="C48">
        <v>12369</v>
      </c>
      <c r="D48">
        <v>12367</v>
      </c>
      <c r="E48">
        <v>12370</v>
      </c>
      <c r="O48">
        <f>(B48-B$143)*(B48-B$143)</f>
        <v>18.576099999995609</v>
      </c>
      <c r="P48">
        <f>(C48-C$143)*(C48-C$143)</f>
        <v>0.28090000000069415</v>
      </c>
      <c r="Q48">
        <f>(D48-D$143)*(D48-D$143)</f>
        <v>11.022399999998067</v>
      </c>
      <c r="R48">
        <f>(E48-E$143)*(E48-E$143)</f>
        <v>8.4100000000506409E-2</v>
      </c>
    </row>
    <row r="49" spans="2:18" x14ac:dyDescent="0.25">
      <c r="B49">
        <v>12365</v>
      </c>
      <c r="C49">
        <v>12362</v>
      </c>
      <c r="D49">
        <v>12367</v>
      </c>
      <c r="E49">
        <v>12368</v>
      </c>
      <c r="O49">
        <f>(B49-B$143)*(B49-B$143)</f>
        <v>7.2361000000027405</v>
      </c>
      <c r="P49">
        <f>(C49-C$143)*(C49-C$143)</f>
        <v>41.860899999991524</v>
      </c>
      <c r="Q49">
        <f>(D49-D$143)*(D49-D$143)</f>
        <v>11.022399999998067</v>
      </c>
      <c r="R49">
        <f>(E49-E$143)*(E49-E$143)</f>
        <v>5.244100000003999</v>
      </c>
    </row>
    <row r="50" spans="2:18" x14ac:dyDescent="0.25">
      <c r="B50">
        <v>12364</v>
      </c>
      <c r="C50">
        <v>12368</v>
      </c>
      <c r="D50">
        <v>12370</v>
      </c>
      <c r="E50">
        <v>12372</v>
      </c>
      <c r="O50">
        <f>(B50-B$143)*(B50-B$143)</f>
        <v>13.616100000003758</v>
      </c>
      <c r="P50">
        <f>(C50-C$143)*(C50-C$143)</f>
        <v>0.22089999999938445</v>
      </c>
      <c r="Q50">
        <f>(D50-D$143)*(D50-D$143)</f>
        <v>0.10239999999981374</v>
      </c>
      <c r="R50">
        <f>(E50-E$143)*(E50-E$143)</f>
        <v>2.9240999999970141</v>
      </c>
    </row>
    <row r="51" spans="2:18" x14ac:dyDescent="0.25">
      <c r="B51">
        <v>12366</v>
      </c>
      <c r="C51">
        <v>12367</v>
      </c>
      <c r="D51">
        <v>12371</v>
      </c>
      <c r="E51">
        <v>12373</v>
      </c>
      <c r="O51">
        <f>(B51-B$143)*(B51-B$143)</f>
        <v>2.8561000000017214</v>
      </c>
      <c r="P51">
        <f>(C51-C$143)*(C51-C$143)</f>
        <v>2.1608999999980747</v>
      </c>
      <c r="Q51">
        <f>(D51-D$143)*(D51-D$143)</f>
        <v>0.46240000000039583</v>
      </c>
      <c r="R51">
        <f>(E51-E$143)*(E51-E$143)</f>
        <v>7.3440999999952679</v>
      </c>
    </row>
    <row r="52" spans="2:18" x14ac:dyDescent="0.25">
      <c r="B52">
        <v>12367</v>
      </c>
      <c r="C52">
        <v>12368</v>
      </c>
      <c r="D52">
        <v>12367</v>
      </c>
      <c r="E52">
        <v>12370</v>
      </c>
      <c r="O52">
        <f>(B52-B$143)*(B52-B$143)</f>
        <v>0.47610000000070285</v>
      </c>
      <c r="P52">
        <f>(C52-C$143)*(C52-C$143)</f>
        <v>0.22089999999938445</v>
      </c>
      <c r="Q52">
        <f>(D52-D$143)*(D52-D$143)</f>
        <v>11.022399999998067</v>
      </c>
      <c r="R52">
        <f>(E52-E$143)*(E52-E$143)</f>
        <v>8.4100000000506409E-2</v>
      </c>
    </row>
    <row r="53" spans="2:18" x14ac:dyDescent="0.25">
      <c r="B53">
        <v>12374</v>
      </c>
      <c r="C53">
        <v>12362</v>
      </c>
      <c r="D53">
        <v>12364</v>
      </c>
      <c r="E53">
        <v>12370</v>
      </c>
      <c r="O53">
        <f>(B53-B$143)*(B53-B$143)</f>
        <v>39.816099999993575</v>
      </c>
      <c r="P53">
        <f>(C53-C$143)*(C53-C$143)</f>
        <v>41.860899999991524</v>
      </c>
      <c r="Q53">
        <f>(D53-D$143)*(D53-D$143)</f>
        <v>39.942399999996319</v>
      </c>
      <c r="R53">
        <f>(E53-E$143)*(E53-E$143)</f>
        <v>8.4100000000506409E-2</v>
      </c>
    </row>
    <row r="54" spans="2:18" x14ac:dyDescent="0.25">
      <c r="B54">
        <v>12366</v>
      </c>
      <c r="C54">
        <v>12366</v>
      </c>
      <c r="D54">
        <v>12373</v>
      </c>
      <c r="E54">
        <v>12378</v>
      </c>
      <c r="O54">
        <f>(B54-B$143)*(B54-B$143)</f>
        <v>2.8561000000017214</v>
      </c>
      <c r="P54">
        <f>(C54-C$143)*(C54-C$143)</f>
        <v>6.1008999999967655</v>
      </c>
      <c r="Q54">
        <f>(D54-D$143)*(D54-D$143)</f>
        <v>7.18240000000156</v>
      </c>
      <c r="R54">
        <f>(E54-E$143)*(E54-E$143)</f>
        <v>59.444099999986534</v>
      </c>
    </row>
    <row r="55" spans="2:18" x14ac:dyDescent="0.25">
      <c r="B55">
        <v>12374</v>
      </c>
      <c r="C55">
        <v>12363</v>
      </c>
      <c r="D55">
        <v>12374</v>
      </c>
      <c r="E55">
        <v>12368</v>
      </c>
      <c r="O55">
        <f>(B55-B$143)*(B55-B$143)</f>
        <v>39.816099999993575</v>
      </c>
      <c r="P55">
        <f>(C55-C$143)*(C55-C$143)</f>
        <v>29.920899999992837</v>
      </c>
      <c r="Q55">
        <f>(D55-D$143)*(D55-D$143)</f>
        <v>13.542400000002141</v>
      </c>
      <c r="R55">
        <f>(E55-E$143)*(E55-E$143)</f>
        <v>5.244100000003999</v>
      </c>
    </row>
    <row r="56" spans="2:18" x14ac:dyDescent="0.25">
      <c r="B56">
        <v>12365</v>
      </c>
      <c r="C56">
        <v>12377</v>
      </c>
      <c r="D56">
        <v>12377</v>
      </c>
      <c r="E56">
        <v>12373</v>
      </c>
      <c r="O56">
        <f>(B56-B$143)*(B56-B$143)</f>
        <v>7.2361000000027405</v>
      </c>
      <c r="P56">
        <f>(C56-C$143)*(C56-C$143)</f>
        <v>72.760900000011176</v>
      </c>
      <c r="Q56">
        <f>(D56-D$143)*(D56-D$143)</f>
        <v>44.622400000003886</v>
      </c>
      <c r="R56">
        <f>(E56-E$143)*(E56-E$143)</f>
        <v>7.3440999999952679</v>
      </c>
    </row>
    <row r="57" spans="2:18" x14ac:dyDescent="0.25">
      <c r="B57">
        <v>12370</v>
      </c>
      <c r="C57">
        <v>12368</v>
      </c>
      <c r="D57">
        <v>12372</v>
      </c>
      <c r="E57">
        <v>12373</v>
      </c>
      <c r="O57">
        <f>(B57-B$143)*(B57-B$143)</f>
        <v>5.3360999999976473</v>
      </c>
      <c r="P57">
        <f>(C57-C$143)*(C57-C$143)</f>
        <v>0.22089999999938445</v>
      </c>
      <c r="Q57">
        <f>(D57-D$143)*(D57-D$143)</f>
        <v>2.8224000000009779</v>
      </c>
      <c r="R57">
        <f>(E57-E$143)*(E57-E$143)</f>
        <v>7.3440999999952679</v>
      </c>
    </row>
    <row r="58" spans="2:18" x14ac:dyDescent="0.25">
      <c r="B58">
        <v>12362</v>
      </c>
      <c r="C58">
        <v>12370</v>
      </c>
      <c r="D58">
        <v>12374</v>
      </c>
      <c r="E58">
        <v>12367</v>
      </c>
      <c r="O58">
        <f>(B58-B$143)*(B58-B$143)</f>
        <v>32.376100000005799</v>
      </c>
      <c r="P58">
        <f>(C58-C$143)*(C58-C$143)</f>
        <v>2.3409000000020037</v>
      </c>
      <c r="Q58">
        <f>(D58-D$143)*(D58-D$143)</f>
        <v>13.542400000002141</v>
      </c>
      <c r="R58">
        <f>(E58-E$143)*(E58-E$143)</f>
        <v>10.824100000005744</v>
      </c>
    </row>
    <row r="59" spans="2:18" x14ac:dyDescent="0.25">
      <c r="B59">
        <v>12365</v>
      </c>
      <c r="C59">
        <v>12360</v>
      </c>
      <c r="D59">
        <v>12367</v>
      </c>
      <c r="E59">
        <v>12363</v>
      </c>
      <c r="O59">
        <f>(B59-B$143)*(B59-B$143)</f>
        <v>7.2361000000027405</v>
      </c>
      <c r="P59">
        <f>(C59-C$143)*(C59-C$143)</f>
        <v>71.740899999988912</v>
      </c>
      <c r="Q59">
        <f>(D59-D$143)*(D59-D$143)</f>
        <v>11.022399999998067</v>
      </c>
      <c r="R59">
        <f>(E59-E$143)*(E59-E$143)</f>
        <v>53.144100000012727</v>
      </c>
    </row>
    <row r="60" spans="2:18" x14ac:dyDescent="0.25">
      <c r="B60">
        <v>12367</v>
      </c>
      <c r="C60">
        <v>12367</v>
      </c>
      <c r="D60">
        <v>12374</v>
      </c>
      <c r="E60">
        <v>12370</v>
      </c>
      <c r="O60">
        <f>(B60-B$143)*(B60-B$143)</f>
        <v>0.47610000000070285</v>
      </c>
      <c r="P60">
        <f>(C60-C$143)*(C60-C$143)</f>
        <v>2.1608999999980747</v>
      </c>
      <c r="Q60">
        <f>(D60-D$143)*(D60-D$143)</f>
        <v>13.542400000002141</v>
      </c>
      <c r="R60">
        <f>(E60-E$143)*(E60-E$143)</f>
        <v>8.4100000000506409E-2</v>
      </c>
    </row>
    <row r="61" spans="2:18" x14ac:dyDescent="0.25">
      <c r="B61">
        <v>12369</v>
      </c>
      <c r="C61">
        <v>12372</v>
      </c>
      <c r="D61">
        <v>12360</v>
      </c>
      <c r="E61">
        <v>12373</v>
      </c>
      <c r="O61">
        <f>(B61-B$143)*(B61-B$143)</f>
        <v>1.7160999999986657</v>
      </c>
      <c r="P61">
        <f>(C61-C$143)*(C61-C$143)</f>
        <v>12.460900000004623</v>
      </c>
      <c r="Q61">
        <f>(D61-D$143)*(D61-D$143)</f>
        <v>106.502399999994</v>
      </c>
      <c r="R61">
        <f>(E61-E$143)*(E61-E$143)</f>
        <v>7.3440999999952679</v>
      </c>
    </row>
    <row r="62" spans="2:18" x14ac:dyDescent="0.25">
      <c r="B62">
        <v>12371</v>
      </c>
      <c r="C62">
        <v>12366</v>
      </c>
      <c r="D62">
        <v>12374</v>
      </c>
      <c r="E62">
        <v>12361</v>
      </c>
      <c r="O62">
        <f>(B62-B$143)*(B62-B$143)</f>
        <v>10.956099999996628</v>
      </c>
      <c r="P62">
        <f>(C62-C$143)*(C62-C$143)</f>
        <v>6.1008999999967655</v>
      </c>
      <c r="Q62">
        <f>(D62-D$143)*(D62-D$143)</f>
        <v>13.542400000002141</v>
      </c>
      <c r="R62">
        <f>(E62-E$143)*(E62-E$143)</f>
        <v>86.30410000001622</v>
      </c>
    </row>
    <row r="63" spans="2:18" x14ac:dyDescent="0.25">
      <c r="B63">
        <v>12363</v>
      </c>
      <c r="C63">
        <v>12373</v>
      </c>
      <c r="D63">
        <v>12370</v>
      </c>
      <c r="E63">
        <v>12375</v>
      </c>
      <c r="O63">
        <f>(B63-B$143)*(B63-B$143)</f>
        <v>21.996100000004777</v>
      </c>
      <c r="P63">
        <f>(C63-C$143)*(C63-C$143)</f>
        <v>20.520900000005934</v>
      </c>
      <c r="Q63">
        <f>(D63-D$143)*(D63-D$143)</f>
        <v>0.10239999999981374</v>
      </c>
      <c r="R63">
        <f>(E63-E$143)*(E63-E$143)</f>
        <v>22.184099999991776</v>
      </c>
    </row>
    <row r="64" spans="2:18" x14ac:dyDescent="0.25">
      <c r="B64">
        <v>12369</v>
      </c>
      <c r="C64">
        <v>12366</v>
      </c>
      <c r="D64">
        <v>12367</v>
      </c>
      <c r="E64">
        <v>12367</v>
      </c>
      <c r="O64">
        <f>(B64-B$143)*(B64-B$143)</f>
        <v>1.7160999999986657</v>
      </c>
      <c r="P64">
        <f>(C64-C$143)*(C64-C$143)</f>
        <v>6.1008999999967655</v>
      </c>
      <c r="Q64">
        <f>(D64-D$143)*(D64-D$143)</f>
        <v>11.022399999998067</v>
      </c>
      <c r="R64">
        <f>(E64-E$143)*(E64-E$143)</f>
        <v>10.824100000005744</v>
      </c>
    </row>
    <row r="65" spans="2:18" x14ac:dyDescent="0.25">
      <c r="B65">
        <v>12367</v>
      </c>
      <c r="C65">
        <v>12374</v>
      </c>
      <c r="D65">
        <v>12373</v>
      </c>
      <c r="E65">
        <v>12370</v>
      </c>
      <c r="O65">
        <f>(B65-B$143)*(B65-B$143)</f>
        <v>0.47610000000070285</v>
      </c>
      <c r="P65">
        <f>(C65-C$143)*(C65-C$143)</f>
        <v>30.580900000007244</v>
      </c>
      <c r="Q65">
        <f>(D65-D$143)*(D65-D$143)</f>
        <v>7.18240000000156</v>
      </c>
      <c r="R65">
        <f>(E65-E$143)*(E65-E$143)</f>
        <v>8.4100000000506409E-2</v>
      </c>
    </row>
    <row r="66" spans="2:18" x14ac:dyDescent="0.25">
      <c r="B66">
        <v>12376</v>
      </c>
      <c r="C66">
        <v>12378</v>
      </c>
      <c r="D66">
        <v>12372</v>
      </c>
      <c r="E66">
        <v>12367</v>
      </c>
      <c r="O66">
        <f>(B66-B$143)*(B66-B$143)</f>
        <v>69.056099999991531</v>
      </c>
      <c r="P66">
        <f>(C66-C$143)*(C66-C$143)</f>
        <v>90.820900000012486</v>
      </c>
      <c r="Q66">
        <f>(D66-D$143)*(D66-D$143)</f>
        <v>2.8224000000009779</v>
      </c>
      <c r="R66">
        <f>(E66-E$143)*(E66-E$143)</f>
        <v>10.824100000005744</v>
      </c>
    </row>
    <row r="67" spans="2:18" x14ac:dyDescent="0.25">
      <c r="B67">
        <v>12367</v>
      </c>
      <c r="C67">
        <v>12370</v>
      </c>
      <c r="D67">
        <v>12368</v>
      </c>
      <c r="E67">
        <v>12368</v>
      </c>
      <c r="O67">
        <f>(B67-B$143)*(B67-B$143)</f>
        <v>0.47610000000070285</v>
      </c>
      <c r="P67">
        <f>(C67-C$143)*(C67-C$143)</f>
        <v>2.3409000000020037</v>
      </c>
      <c r="Q67">
        <f>(D67-D$143)*(D67-D$143)</f>
        <v>5.3823999999986496</v>
      </c>
      <c r="R67">
        <f>(E67-E$143)*(E67-E$143)</f>
        <v>5.244100000003999</v>
      </c>
    </row>
    <row r="68" spans="2:18" x14ac:dyDescent="0.25">
      <c r="B68">
        <v>12367</v>
      </c>
      <c r="C68">
        <v>12369</v>
      </c>
      <c r="D68">
        <v>12373</v>
      </c>
      <c r="E68">
        <v>12368</v>
      </c>
      <c r="O68">
        <f>(B68-B$143)*(B68-B$143)</f>
        <v>0.47610000000070285</v>
      </c>
      <c r="P68">
        <f>(C68-C$143)*(C68-C$143)</f>
        <v>0.28090000000069415</v>
      </c>
      <c r="Q68">
        <f>(D68-D$143)*(D68-D$143)</f>
        <v>7.18240000000156</v>
      </c>
      <c r="R68">
        <f>(E68-E$143)*(E68-E$143)</f>
        <v>5.244100000003999</v>
      </c>
    </row>
    <row r="69" spans="2:18" x14ac:dyDescent="0.25">
      <c r="B69">
        <v>12372</v>
      </c>
      <c r="C69">
        <v>12364</v>
      </c>
      <c r="D69">
        <v>12373</v>
      </c>
      <c r="E69">
        <v>12378</v>
      </c>
      <c r="O69">
        <f>(B69-B$143)*(B69-B$143)</f>
        <v>18.576099999995609</v>
      </c>
      <c r="P69">
        <f>(C69-C$143)*(C69-C$143)</f>
        <v>19.980899999994147</v>
      </c>
      <c r="Q69">
        <f>(D69-D$143)*(D69-D$143)</f>
        <v>7.18240000000156</v>
      </c>
      <c r="R69">
        <f>(E69-E$143)*(E69-E$143)</f>
        <v>59.444099999986534</v>
      </c>
    </row>
    <row r="70" spans="2:18" x14ac:dyDescent="0.25">
      <c r="B70">
        <v>12364</v>
      </c>
      <c r="C70">
        <v>12376</v>
      </c>
      <c r="D70">
        <v>12373</v>
      </c>
      <c r="E70">
        <v>12370</v>
      </c>
      <c r="O70">
        <f>(B70-B$143)*(B70-B$143)</f>
        <v>13.616100000003758</v>
      </c>
      <c r="P70">
        <f>(C70-C$143)*(C70-C$143)</f>
        <v>56.70090000000986</v>
      </c>
      <c r="Q70">
        <f>(D70-D$143)*(D70-D$143)</f>
        <v>7.18240000000156</v>
      </c>
      <c r="R70">
        <f>(E70-E$143)*(E70-E$143)</f>
        <v>8.4100000000506409E-2</v>
      </c>
    </row>
    <row r="71" spans="2:18" x14ac:dyDescent="0.25">
      <c r="B71">
        <v>12371</v>
      </c>
      <c r="C71">
        <v>12361</v>
      </c>
      <c r="D71">
        <v>12371</v>
      </c>
      <c r="E71">
        <v>12372</v>
      </c>
      <c r="O71">
        <f>(B71-B$143)*(B71-B$143)</f>
        <v>10.956099999996628</v>
      </c>
      <c r="P71">
        <f>(C71-C$143)*(C71-C$143)</f>
        <v>55.800899999990214</v>
      </c>
      <c r="Q71">
        <f>(D71-D$143)*(D71-D$143)</f>
        <v>0.46240000000039583</v>
      </c>
      <c r="R71">
        <f>(E71-E$143)*(E71-E$143)</f>
        <v>2.9240999999970141</v>
      </c>
    </row>
    <row r="72" spans="2:18" x14ac:dyDescent="0.25">
      <c r="B72">
        <v>12373</v>
      </c>
      <c r="C72">
        <v>12365</v>
      </c>
      <c r="D72">
        <v>12375</v>
      </c>
      <c r="E72">
        <v>12366</v>
      </c>
      <c r="O72">
        <f>(B72-B$143)*(B72-B$143)</f>
        <v>28.19609999999459</v>
      </c>
      <c r="P72">
        <f>(C72-C$143)*(C72-C$143)</f>
        <v>12.040899999995455</v>
      </c>
      <c r="Q72">
        <f>(D72-D$143)*(D72-D$143)</f>
        <v>21.902400000002725</v>
      </c>
      <c r="R72">
        <f>(E72-E$143)*(E72-E$143)</f>
        <v>18.404100000007492</v>
      </c>
    </row>
    <row r="73" spans="2:18" x14ac:dyDescent="0.25">
      <c r="B73">
        <v>12369</v>
      </c>
      <c r="C73">
        <v>12365</v>
      </c>
      <c r="D73">
        <v>12367</v>
      </c>
      <c r="E73">
        <v>12370</v>
      </c>
      <c r="O73">
        <f>(B73-B$143)*(B73-B$143)</f>
        <v>1.7160999999986657</v>
      </c>
      <c r="P73">
        <f>(C73-C$143)*(C73-C$143)</f>
        <v>12.040899999995455</v>
      </c>
      <c r="Q73">
        <f>(D73-D$143)*(D73-D$143)</f>
        <v>11.022399999998067</v>
      </c>
      <c r="R73">
        <f>(E73-E$143)*(E73-E$143)</f>
        <v>8.4100000000506409E-2</v>
      </c>
    </row>
    <row r="74" spans="2:18" x14ac:dyDescent="0.25">
      <c r="B74">
        <v>12365</v>
      </c>
      <c r="C74">
        <v>12367</v>
      </c>
      <c r="D74">
        <v>12372</v>
      </c>
      <c r="E74">
        <v>12367</v>
      </c>
      <c r="O74">
        <f>(B74-B$143)*(B74-B$143)</f>
        <v>7.2361000000027405</v>
      </c>
      <c r="P74">
        <f>(C74-C$143)*(C74-C$143)</f>
        <v>2.1608999999980747</v>
      </c>
      <c r="Q74">
        <f>(D74-D$143)*(D74-D$143)</f>
        <v>2.8224000000009779</v>
      </c>
      <c r="R74">
        <f>(E74-E$143)*(E74-E$143)</f>
        <v>10.824100000005744</v>
      </c>
    </row>
    <row r="75" spans="2:18" x14ac:dyDescent="0.25">
      <c r="B75">
        <v>12364</v>
      </c>
      <c r="C75">
        <v>12368</v>
      </c>
      <c r="D75">
        <v>12370</v>
      </c>
      <c r="E75">
        <v>12365</v>
      </c>
      <c r="O75">
        <f>(B75-B$143)*(B75-B$143)</f>
        <v>13.616100000003758</v>
      </c>
      <c r="P75">
        <f>(C75-C$143)*(C75-C$143)</f>
        <v>0.22089999999938445</v>
      </c>
      <c r="Q75">
        <f>(D75-D$143)*(D75-D$143)</f>
        <v>0.10239999999981374</v>
      </c>
      <c r="R75">
        <f>(E75-E$143)*(E75-E$143)</f>
        <v>27.984100000009239</v>
      </c>
    </row>
    <row r="76" spans="2:18" x14ac:dyDescent="0.25">
      <c r="B76">
        <v>12365</v>
      </c>
      <c r="C76">
        <v>12369</v>
      </c>
      <c r="D76">
        <v>12377</v>
      </c>
      <c r="E76">
        <v>12352</v>
      </c>
      <c r="O76">
        <f>(B76-B$143)*(B76-B$143)</f>
        <v>7.2361000000027405</v>
      </c>
      <c r="P76">
        <f>(C76-C$143)*(C76-C$143)</f>
        <v>0.28090000000069415</v>
      </c>
      <c r="Q76">
        <f>(D76-D$143)*(D76-D$143)</f>
        <v>44.622400000003886</v>
      </c>
      <c r="R76">
        <f>(E76-E$143)*(E76-E$143)</f>
        <v>334.52410000003192</v>
      </c>
    </row>
    <row r="77" spans="2:18" x14ac:dyDescent="0.25">
      <c r="B77">
        <v>12366</v>
      </c>
      <c r="C77">
        <v>12370</v>
      </c>
      <c r="D77">
        <v>12364</v>
      </c>
      <c r="E77">
        <v>12366</v>
      </c>
      <c r="O77">
        <f>(B77-B$143)*(B77-B$143)</f>
        <v>2.8561000000017214</v>
      </c>
      <c r="P77">
        <f>(C77-C$143)*(C77-C$143)</f>
        <v>2.3409000000020037</v>
      </c>
      <c r="Q77">
        <f>(D77-D$143)*(D77-D$143)</f>
        <v>39.942399999996319</v>
      </c>
      <c r="R77">
        <f>(E77-E$143)*(E77-E$143)</f>
        <v>18.404100000007492</v>
      </c>
    </row>
    <row r="78" spans="2:18" x14ac:dyDescent="0.25">
      <c r="B78">
        <v>12372</v>
      </c>
      <c r="C78">
        <v>12371</v>
      </c>
      <c r="D78">
        <v>12371</v>
      </c>
      <c r="E78">
        <v>12374</v>
      </c>
      <c r="O78">
        <f>(B78-B$143)*(B78-B$143)</f>
        <v>18.576099999995609</v>
      </c>
      <c r="P78">
        <f>(C78-C$143)*(C78-C$143)</f>
        <v>6.4009000000033138</v>
      </c>
      <c r="Q78">
        <f>(D78-D$143)*(D78-D$143)</f>
        <v>0.46240000000039583</v>
      </c>
      <c r="R78">
        <f>(E78-E$143)*(E78-E$143)</f>
        <v>13.764099999993521</v>
      </c>
    </row>
    <row r="79" spans="2:18" x14ac:dyDescent="0.25">
      <c r="B79">
        <v>12372</v>
      </c>
      <c r="C79">
        <v>12367</v>
      </c>
      <c r="D79">
        <v>12376</v>
      </c>
      <c r="E79">
        <v>12372</v>
      </c>
      <c r="O79">
        <f>(B79-B$143)*(B79-B$143)</f>
        <v>18.576099999995609</v>
      </c>
      <c r="P79">
        <f>(C79-C$143)*(C79-C$143)</f>
        <v>2.1608999999980747</v>
      </c>
      <c r="Q79">
        <f>(D79-D$143)*(D79-D$143)</f>
        <v>32.262400000003304</v>
      </c>
      <c r="R79">
        <f>(E79-E$143)*(E79-E$143)</f>
        <v>2.9240999999970141</v>
      </c>
    </row>
    <row r="80" spans="2:18" x14ac:dyDescent="0.25">
      <c r="B80">
        <v>12365</v>
      </c>
      <c r="C80">
        <v>12378</v>
      </c>
      <c r="D80">
        <v>12370</v>
      </c>
      <c r="E80">
        <v>12370</v>
      </c>
      <c r="O80">
        <f>(B80-B$143)*(B80-B$143)</f>
        <v>7.2361000000027405</v>
      </c>
      <c r="P80">
        <f>(C80-C$143)*(C80-C$143)</f>
        <v>90.820900000012486</v>
      </c>
      <c r="Q80">
        <f>(D80-D$143)*(D80-D$143)</f>
        <v>0.10239999999981374</v>
      </c>
      <c r="R80">
        <f>(E80-E$143)*(E80-E$143)</f>
        <v>8.4100000000506409E-2</v>
      </c>
    </row>
    <row r="81" spans="2:18" x14ac:dyDescent="0.25">
      <c r="B81">
        <v>12367</v>
      </c>
      <c r="C81">
        <v>12371</v>
      </c>
      <c r="D81">
        <v>12369</v>
      </c>
      <c r="E81">
        <v>12372</v>
      </c>
      <c r="O81">
        <f>(B81-B$143)*(B81-B$143)</f>
        <v>0.47610000000070285</v>
      </c>
      <c r="P81">
        <f>(C81-C$143)*(C81-C$143)</f>
        <v>6.4009000000033138</v>
      </c>
      <c r="Q81">
        <f>(D81-D$143)*(D81-D$143)</f>
        <v>1.7423999999992317</v>
      </c>
      <c r="R81">
        <f>(E81-E$143)*(E81-E$143)</f>
        <v>2.9240999999970141</v>
      </c>
    </row>
    <row r="82" spans="2:18" x14ac:dyDescent="0.25">
      <c r="B82">
        <v>12366</v>
      </c>
      <c r="C82">
        <v>12365</v>
      </c>
      <c r="D82">
        <v>12375</v>
      </c>
      <c r="E82">
        <v>12373</v>
      </c>
      <c r="O82">
        <f>(B82-B$143)*(B82-B$143)</f>
        <v>2.8561000000017214</v>
      </c>
      <c r="P82">
        <f>(C82-C$143)*(C82-C$143)</f>
        <v>12.040899999995455</v>
      </c>
      <c r="Q82">
        <f>(D82-D$143)*(D82-D$143)</f>
        <v>21.902400000002725</v>
      </c>
      <c r="R82">
        <f>(E82-E$143)*(E82-E$143)</f>
        <v>7.3440999999952679</v>
      </c>
    </row>
    <row r="83" spans="2:18" x14ac:dyDescent="0.25">
      <c r="B83">
        <v>12370</v>
      </c>
      <c r="C83">
        <v>12376</v>
      </c>
      <c r="D83">
        <v>12374</v>
      </c>
      <c r="E83">
        <v>12371</v>
      </c>
      <c r="O83">
        <f>(B83-B$143)*(B83-B$143)</f>
        <v>5.3360999999976473</v>
      </c>
      <c r="P83">
        <f>(C83-C$143)*(C83-C$143)</f>
        <v>56.70090000000986</v>
      </c>
      <c r="Q83">
        <f>(D83-D$143)*(D83-D$143)</f>
        <v>13.542400000002141</v>
      </c>
      <c r="R83">
        <f>(E83-E$143)*(E83-E$143)</f>
        <v>0.50409999999876021</v>
      </c>
    </row>
    <row r="84" spans="2:18" x14ac:dyDescent="0.25">
      <c r="B84">
        <v>12368</v>
      </c>
      <c r="C84">
        <v>12375</v>
      </c>
      <c r="D84">
        <v>12365</v>
      </c>
      <c r="E84">
        <v>12381</v>
      </c>
      <c r="O84">
        <f>(B84-B$143)*(B84-B$143)</f>
        <v>9.609999999968423E-2</v>
      </c>
      <c r="P84">
        <f>(C84-C$143)*(C84-C$143)</f>
        <v>42.64090000000855</v>
      </c>
      <c r="Q84">
        <f>(D84-D$143)*(D84-D$143)</f>
        <v>28.302399999996904</v>
      </c>
      <c r="R84">
        <f>(E84-E$143)*(E84-E$143)</f>
        <v>114.7040999999813</v>
      </c>
    </row>
    <row r="85" spans="2:18" x14ac:dyDescent="0.25">
      <c r="B85">
        <v>12372</v>
      </c>
      <c r="C85">
        <v>12367</v>
      </c>
      <c r="D85">
        <v>12370</v>
      </c>
      <c r="E85">
        <v>12367</v>
      </c>
      <c r="O85">
        <f>(B85-B$143)*(B85-B$143)</f>
        <v>18.576099999995609</v>
      </c>
      <c r="P85">
        <f>(C85-C$143)*(C85-C$143)</f>
        <v>2.1608999999980747</v>
      </c>
      <c r="Q85">
        <f>(D85-D$143)*(D85-D$143)</f>
        <v>0.10239999999981374</v>
      </c>
      <c r="R85">
        <f>(E85-E$143)*(E85-E$143)</f>
        <v>10.824100000005744</v>
      </c>
    </row>
    <row r="86" spans="2:18" x14ac:dyDescent="0.25">
      <c r="B86">
        <v>12373</v>
      </c>
      <c r="C86">
        <v>12368</v>
      </c>
      <c r="D86">
        <v>12377</v>
      </c>
      <c r="E86">
        <v>12372</v>
      </c>
      <c r="O86">
        <f>(B86-B$143)*(B86-B$143)</f>
        <v>28.19609999999459</v>
      </c>
      <c r="P86">
        <f>(C86-C$143)*(C86-C$143)</f>
        <v>0.22089999999938445</v>
      </c>
      <c r="Q86">
        <f>(D86-D$143)*(D86-D$143)</f>
        <v>44.622400000003886</v>
      </c>
      <c r="R86">
        <f>(E86-E$143)*(E86-E$143)</f>
        <v>2.9240999999970141</v>
      </c>
    </row>
    <row r="87" spans="2:18" x14ac:dyDescent="0.25">
      <c r="B87">
        <v>12369</v>
      </c>
      <c r="C87">
        <v>12373</v>
      </c>
      <c r="D87">
        <v>12370</v>
      </c>
      <c r="E87">
        <v>12359</v>
      </c>
      <c r="O87">
        <f>(B87-B$143)*(B87-B$143)</f>
        <v>1.7160999999986657</v>
      </c>
      <c r="P87">
        <f>(C87-C$143)*(C87-C$143)</f>
        <v>20.520900000005934</v>
      </c>
      <c r="Q87">
        <f>(D87-D$143)*(D87-D$143)</f>
        <v>0.10239999999981374</v>
      </c>
      <c r="R87">
        <f>(E87-E$143)*(E87-E$143)</f>
        <v>127.46410000001971</v>
      </c>
    </row>
    <row r="88" spans="2:18" x14ac:dyDescent="0.25">
      <c r="B88">
        <v>12359</v>
      </c>
      <c r="C88">
        <v>12372</v>
      </c>
      <c r="D88">
        <v>12366</v>
      </c>
      <c r="E88">
        <v>12367</v>
      </c>
      <c r="O88">
        <f>(B88-B$143)*(B88-B$143)</f>
        <v>75.516100000008848</v>
      </c>
      <c r="P88">
        <f>(C88-C$143)*(C88-C$143)</f>
        <v>12.460900000004623</v>
      </c>
      <c r="Q88">
        <f>(D88-D$143)*(D88-D$143)</f>
        <v>18.662399999997486</v>
      </c>
      <c r="R88">
        <f>(E88-E$143)*(E88-E$143)</f>
        <v>10.824100000005744</v>
      </c>
    </row>
    <row r="89" spans="2:18" x14ac:dyDescent="0.25">
      <c r="B89">
        <v>12356</v>
      </c>
      <c r="C89">
        <v>12368</v>
      </c>
      <c r="D89">
        <v>12369</v>
      </c>
      <c r="E89">
        <v>12366</v>
      </c>
      <c r="O89">
        <f>(B89-B$143)*(B89-B$143)</f>
        <v>136.65610000001192</v>
      </c>
      <c r="P89">
        <f>(C89-C$143)*(C89-C$143)</f>
        <v>0.22089999999938445</v>
      </c>
      <c r="Q89">
        <f>(D89-D$143)*(D89-D$143)</f>
        <v>1.7423999999992317</v>
      </c>
      <c r="R89">
        <f>(E89-E$143)*(E89-E$143)</f>
        <v>18.404100000007492</v>
      </c>
    </row>
    <row r="90" spans="2:18" x14ac:dyDescent="0.25">
      <c r="B90">
        <v>12368</v>
      </c>
      <c r="C90">
        <v>12374</v>
      </c>
      <c r="D90">
        <v>12369</v>
      </c>
      <c r="E90">
        <v>12367</v>
      </c>
      <c r="O90">
        <f>(B90-B$143)*(B90-B$143)</f>
        <v>9.609999999968423E-2</v>
      </c>
      <c r="P90">
        <f>(C90-C$143)*(C90-C$143)</f>
        <v>30.580900000007244</v>
      </c>
      <c r="Q90">
        <f>(D90-D$143)*(D90-D$143)</f>
        <v>1.7423999999992317</v>
      </c>
      <c r="R90">
        <f>(E90-E$143)*(E90-E$143)</f>
        <v>10.824100000005744</v>
      </c>
    </row>
    <row r="91" spans="2:18" x14ac:dyDescent="0.25">
      <c r="B91">
        <v>12377</v>
      </c>
      <c r="C91">
        <v>12371</v>
      </c>
      <c r="D91">
        <v>12371</v>
      </c>
      <c r="E91">
        <v>12370</v>
      </c>
      <c r="O91">
        <f>(B91-B$143)*(B91-B$143)</f>
        <v>86.676099999990512</v>
      </c>
      <c r="P91">
        <f>(C91-C$143)*(C91-C$143)</f>
        <v>6.4009000000033138</v>
      </c>
      <c r="Q91">
        <f>(D91-D$143)*(D91-D$143)</f>
        <v>0.46240000000039583</v>
      </c>
      <c r="R91">
        <f>(E91-E$143)*(E91-E$143)</f>
        <v>8.4100000000506409E-2</v>
      </c>
    </row>
    <row r="92" spans="2:18" x14ac:dyDescent="0.25">
      <c r="B92">
        <v>12371</v>
      </c>
      <c r="C92">
        <v>12372</v>
      </c>
      <c r="D92">
        <v>12369</v>
      </c>
      <c r="E92">
        <v>12374</v>
      </c>
      <c r="O92">
        <f>(B92-B$143)*(B92-B$143)</f>
        <v>10.956099999996628</v>
      </c>
      <c r="P92">
        <f>(C92-C$143)*(C92-C$143)</f>
        <v>12.460900000004623</v>
      </c>
      <c r="Q92">
        <f>(D92-D$143)*(D92-D$143)</f>
        <v>1.7423999999992317</v>
      </c>
      <c r="R92">
        <f>(E92-E$143)*(E92-E$143)</f>
        <v>13.764099999993521</v>
      </c>
    </row>
    <row r="93" spans="2:18" x14ac:dyDescent="0.25">
      <c r="B93">
        <v>12365</v>
      </c>
      <c r="C93">
        <v>12354</v>
      </c>
      <c r="D93">
        <v>12369</v>
      </c>
      <c r="E93">
        <v>12371</v>
      </c>
      <c r="O93">
        <f>(B93-B$143)*(B93-B$143)</f>
        <v>7.2361000000027405</v>
      </c>
      <c r="P93">
        <f>(C93-C$143)*(C93-C$143)</f>
        <v>209.38089999998104</v>
      </c>
      <c r="Q93">
        <f>(D93-D$143)*(D93-D$143)</f>
        <v>1.7423999999992317</v>
      </c>
      <c r="R93">
        <f>(E93-E$143)*(E93-E$143)</f>
        <v>0.50409999999876021</v>
      </c>
    </row>
    <row r="94" spans="2:18" x14ac:dyDescent="0.25">
      <c r="B94">
        <v>12355</v>
      </c>
      <c r="C94">
        <v>12367</v>
      </c>
      <c r="D94">
        <v>12372</v>
      </c>
      <c r="E94">
        <v>12370</v>
      </c>
      <c r="O94">
        <f>(B94-B$143)*(B94-B$143)</f>
        <v>161.03610000001294</v>
      </c>
      <c r="P94">
        <f>(C94-C$143)*(C94-C$143)</f>
        <v>2.1608999999980747</v>
      </c>
      <c r="Q94">
        <f>(D94-D$143)*(D94-D$143)</f>
        <v>2.8224000000009779</v>
      </c>
      <c r="R94">
        <f>(E94-E$143)*(E94-E$143)</f>
        <v>8.4100000000506409E-2</v>
      </c>
    </row>
    <row r="95" spans="2:18" x14ac:dyDescent="0.25">
      <c r="B95">
        <v>12364</v>
      </c>
      <c r="C95">
        <v>12363</v>
      </c>
      <c r="D95">
        <v>12368</v>
      </c>
      <c r="E95">
        <v>12372</v>
      </c>
      <c r="O95">
        <f>(B95-B$143)*(B95-B$143)</f>
        <v>13.616100000003758</v>
      </c>
      <c r="P95">
        <f>(C95-C$143)*(C95-C$143)</f>
        <v>29.920899999992837</v>
      </c>
      <c r="Q95">
        <f>(D95-D$143)*(D95-D$143)</f>
        <v>5.3823999999986496</v>
      </c>
      <c r="R95">
        <f>(E95-E$143)*(E95-E$143)</f>
        <v>2.9240999999970141</v>
      </c>
    </row>
    <row r="96" spans="2:18" x14ac:dyDescent="0.25">
      <c r="B96">
        <v>12367</v>
      </c>
      <c r="C96">
        <v>12374</v>
      </c>
      <c r="D96">
        <v>12371</v>
      </c>
      <c r="E96">
        <v>12368</v>
      </c>
      <c r="O96">
        <f>(B96-B$143)*(B96-B$143)</f>
        <v>0.47610000000070285</v>
      </c>
      <c r="P96">
        <f>(C96-C$143)*(C96-C$143)</f>
        <v>30.580900000007244</v>
      </c>
      <c r="Q96">
        <f>(D96-D$143)*(D96-D$143)</f>
        <v>0.46240000000039583</v>
      </c>
      <c r="R96">
        <f>(E96-E$143)*(E96-E$143)</f>
        <v>5.244100000003999</v>
      </c>
    </row>
    <row r="97" spans="1:18" x14ac:dyDescent="0.25">
      <c r="B97">
        <v>12370</v>
      </c>
      <c r="C97">
        <v>12370</v>
      </c>
      <c r="D97">
        <v>12372</v>
      </c>
      <c r="E97">
        <v>12377</v>
      </c>
      <c r="O97">
        <f>(B97-B$143)*(B97-B$143)</f>
        <v>5.3360999999976473</v>
      </c>
      <c r="P97">
        <f>(C97-C$143)*(C97-C$143)</f>
        <v>2.3409000000020037</v>
      </c>
      <c r="Q97">
        <f>(D97-D$143)*(D97-D$143)</f>
        <v>2.8224000000009779</v>
      </c>
      <c r="R97">
        <f>(E97-E$143)*(E97-E$143)</f>
        <v>45.02409999998828</v>
      </c>
    </row>
    <row r="98" spans="1:18" x14ac:dyDescent="0.25">
      <c r="B98">
        <v>12364</v>
      </c>
      <c r="C98">
        <v>12368</v>
      </c>
      <c r="D98">
        <v>12367</v>
      </c>
      <c r="E98">
        <v>12376</v>
      </c>
      <c r="O98">
        <f>(B98-B$143)*(B98-B$143)</f>
        <v>13.616100000003758</v>
      </c>
      <c r="P98">
        <f>(C98-C$143)*(C98-C$143)</f>
        <v>0.22089999999938445</v>
      </c>
      <c r="Q98">
        <f>(D98-D$143)*(D98-D$143)</f>
        <v>11.022399999998067</v>
      </c>
      <c r="R98">
        <f>(E98-E$143)*(E98-E$143)</f>
        <v>32.604099999990027</v>
      </c>
    </row>
    <row r="99" spans="1:18" x14ac:dyDescent="0.25">
      <c r="B99">
        <v>12367</v>
      </c>
      <c r="C99">
        <v>12375</v>
      </c>
      <c r="D99">
        <v>12365</v>
      </c>
      <c r="E99">
        <v>12363</v>
      </c>
      <c r="O99">
        <f>(B99-B$143)*(B99-B$143)</f>
        <v>0.47610000000070285</v>
      </c>
      <c r="P99">
        <f>(C99-C$143)*(C99-C$143)</f>
        <v>42.64090000000855</v>
      </c>
      <c r="Q99">
        <f>(D99-D$143)*(D99-D$143)</f>
        <v>28.302399999996904</v>
      </c>
      <c r="R99">
        <f>(E99-E$143)*(E99-E$143)</f>
        <v>53.144100000012727</v>
      </c>
    </row>
    <row r="100" spans="1:18" x14ac:dyDescent="0.25">
      <c r="B100">
        <v>12367</v>
      </c>
      <c r="C100">
        <v>12367</v>
      </c>
      <c r="D100">
        <v>12372</v>
      </c>
      <c r="E100">
        <v>12376</v>
      </c>
      <c r="O100">
        <f>(B100-B$143)*(B100-B$143)</f>
        <v>0.47610000000070285</v>
      </c>
      <c r="P100">
        <f>(C100-C$143)*(C100-C$143)</f>
        <v>2.1608999999980747</v>
      </c>
      <c r="Q100">
        <f>(D100-D$143)*(D100-D$143)</f>
        <v>2.8224000000009779</v>
      </c>
      <c r="R100">
        <f>(E100-E$143)*(E100-E$143)</f>
        <v>32.604099999990027</v>
      </c>
    </row>
    <row r="101" spans="1:18" x14ac:dyDescent="0.25">
      <c r="B101">
        <v>12366</v>
      </c>
      <c r="C101">
        <v>12368</v>
      </c>
      <c r="D101">
        <v>12374</v>
      </c>
      <c r="E101">
        <v>12385</v>
      </c>
      <c r="O101">
        <f>(B101-B$143)*(B101-B$143)</f>
        <v>2.8561000000017214</v>
      </c>
      <c r="P101">
        <f>(C101-C$143)*(C101-C$143)</f>
        <v>0.22089999999938445</v>
      </c>
      <c r="Q101">
        <f>(D101-D$143)*(D101-D$143)</f>
        <v>13.542400000002141</v>
      </c>
      <c r="R101">
        <f>(E101-E$143)*(E101-E$143)</f>
        <v>216.38409999997432</v>
      </c>
    </row>
    <row r="102" spans="1:18" x14ac:dyDescent="0.25">
      <c r="B102">
        <v>12368</v>
      </c>
      <c r="C102">
        <v>12382</v>
      </c>
      <c r="D102">
        <v>12376</v>
      </c>
      <c r="E102">
        <v>12374</v>
      </c>
      <c r="O102">
        <f>(B102-B$143)*(B102-B$143)</f>
        <v>9.609999999968423E-2</v>
      </c>
      <c r="P102">
        <f>(C102-C$143)*(C102-C$143)</f>
        <v>183.06090000001771</v>
      </c>
      <c r="Q102">
        <f>(D102-D$143)*(D102-D$143)</f>
        <v>32.262400000003304</v>
      </c>
      <c r="R102">
        <f>(E102-E$143)*(E102-E$143)</f>
        <v>13.764099999993521</v>
      </c>
    </row>
    <row r="103" spans="1:18" x14ac:dyDescent="0.25">
      <c r="B103">
        <v>12368</v>
      </c>
      <c r="C103">
        <v>12352</v>
      </c>
      <c r="D103">
        <v>12372</v>
      </c>
      <c r="E103">
        <v>12367</v>
      </c>
      <c r="O103">
        <f>(B103-B$143)*(B103-B$143)</f>
        <v>9.609999999968423E-2</v>
      </c>
      <c r="P103">
        <f>(C103-C$143)*(C103-C$143)</f>
        <v>271.26089999997845</v>
      </c>
      <c r="Q103">
        <f>(D103-D$143)*(D103-D$143)</f>
        <v>2.8224000000009779</v>
      </c>
      <c r="R103">
        <f>(E103-E$143)*(E103-E$143)</f>
        <v>10.824100000005744</v>
      </c>
    </row>
    <row r="104" spans="1:18" x14ac:dyDescent="0.25">
      <c r="B104">
        <v>12364</v>
      </c>
      <c r="C104">
        <v>12378</v>
      </c>
      <c r="D104">
        <v>12368</v>
      </c>
      <c r="E104">
        <v>12371</v>
      </c>
      <c r="O104">
        <f>(B104-B$143)*(B104-B$143)</f>
        <v>13.616100000003758</v>
      </c>
      <c r="P104">
        <f>(C104-C$143)*(C104-C$143)</f>
        <v>90.820900000012486</v>
      </c>
      <c r="Q104">
        <f>(D104-D$143)*(D104-D$143)</f>
        <v>5.3823999999986496</v>
      </c>
      <c r="R104">
        <f>(E104-E$143)*(E104-E$143)</f>
        <v>0.50409999999876021</v>
      </c>
    </row>
    <row r="105" spans="1:18" x14ac:dyDescent="0.25">
      <c r="B105">
        <v>12366</v>
      </c>
      <c r="C105">
        <v>12363</v>
      </c>
      <c r="D105">
        <v>12371</v>
      </c>
      <c r="E105">
        <v>12377</v>
      </c>
      <c r="O105">
        <f>(B105-B$143)*(B105-B$143)</f>
        <v>2.8561000000017214</v>
      </c>
      <c r="P105">
        <f>(C105-C$143)*(C105-C$143)</f>
        <v>29.920899999992837</v>
      </c>
      <c r="Q105">
        <f>(D105-D$143)*(D105-D$143)</f>
        <v>0.46240000000039583</v>
      </c>
      <c r="R105">
        <f>(E105-E$143)*(E105-E$143)</f>
        <v>45.02409999998828</v>
      </c>
    </row>
    <row r="106" spans="1:18" x14ac:dyDescent="0.25">
      <c r="B106">
        <v>12368</v>
      </c>
      <c r="C106">
        <v>12379</v>
      </c>
      <c r="D106">
        <v>12372</v>
      </c>
      <c r="E106">
        <v>12377</v>
      </c>
      <c r="O106">
        <f>(B106-B$143)*(B106-B$143)</f>
        <v>9.609999999968423E-2</v>
      </c>
      <c r="P106">
        <f>(C106-C$143)*(C106-C$143)</f>
        <v>110.8809000000138</v>
      </c>
      <c r="Q106">
        <f>(D106-D$143)*(D106-D$143)</f>
        <v>2.8224000000009779</v>
      </c>
      <c r="R106">
        <f>(E106-E$143)*(E106-E$143)</f>
        <v>45.02409999998828</v>
      </c>
    </row>
    <row r="107" spans="1:18" x14ac:dyDescent="0.25">
      <c r="B107">
        <v>12358</v>
      </c>
      <c r="C107">
        <v>12361</v>
      </c>
      <c r="D107">
        <v>12373</v>
      </c>
      <c r="E107">
        <v>12371</v>
      </c>
      <c r="O107">
        <f>(B107-B$143)*(B107-B$143)</f>
        <v>93.896100000009866</v>
      </c>
      <c r="P107">
        <f>(C107-C$143)*(C107-C$143)</f>
        <v>55.800899999990214</v>
      </c>
      <c r="Q107">
        <f>(D107-D$143)*(D107-D$143)</f>
        <v>7.18240000000156</v>
      </c>
      <c r="R107">
        <f>(E107-E$143)*(E107-E$143)</f>
        <v>0.50409999999876021</v>
      </c>
    </row>
    <row r="108" spans="1:18" x14ac:dyDescent="0.25">
      <c r="B108" t="s">
        <v>24</v>
      </c>
      <c r="C108" t="s">
        <v>28</v>
      </c>
      <c r="D108" t="s">
        <v>32</v>
      </c>
      <c r="E108" t="s">
        <v>36</v>
      </c>
    </row>
    <row r="109" spans="1:18" x14ac:dyDescent="0.25">
      <c r="B109" t="s">
        <v>25</v>
      </c>
      <c r="C109" t="s">
        <v>29</v>
      </c>
      <c r="D109" t="s">
        <v>33</v>
      </c>
      <c r="E109" t="s">
        <v>37</v>
      </c>
    </row>
    <row r="110" spans="1:18" x14ac:dyDescent="0.25">
      <c r="B110" t="s">
        <v>26</v>
      </c>
      <c r="C110" t="s">
        <v>30</v>
      </c>
      <c r="D110" t="s">
        <v>34</v>
      </c>
      <c r="E110" t="s">
        <v>38</v>
      </c>
    </row>
    <row r="111" spans="1:18" x14ac:dyDescent="0.25">
      <c r="B111" t="s">
        <v>27</v>
      </c>
      <c r="C111" t="s">
        <v>31</v>
      </c>
      <c r="D111" t="s">
        <v>35</v>
      </c>
      <c r="E111" t="s">
        <v>27</v>
      </c>
    </row>
    <row r="112" spans="1:18" x14ac:dyDescent="0.25">
      <c r="A112">
        <f>MIN(B145:E145)</f>
        <v>12352</v>
      </c>
      <c r="B112">
        <f>COUNTIF(B$4:B$107,$A112)</f>
        <v>0</v>
      </c>
      <c r="C112">
        <f>COUNTIF(C$4:C$107,$A112)</f>
        <v>1</v>
      </c>
      <c r="D112">
        <f>COUNTIF(D$4:D$107,$A112)</f>
        <v>0</v>
      </c>
      <c r="E112">
        <f>COUNTIF(E$4:E$107,$A112)</f>
        <v>1</v>
      </c>
    </row>
    <row r="113" spans="1:5" x14ac:dyDescent="0.25">
      <c r="A113">
        <f>A112+1</f>
        <v>12353</v>
      </c>
      <c r="B113">
        <f>COUNTIF(B$4:B$107,$A113)</f>
        <v>0</v>
      </c>
      <c r="C113">
        <f>COUNTIF(C$4:C$107,$A113)</f>
        <v>0</v>
      </c>
      <c r="D113">
        <f>COUNTIF(D$4:D$107,$A113)</f>
        <v>0</v>
      </c>
      <c r="E113">
        <f>COUNTIF(E$4:E$107,$A113)</f>
        <v>0</v>
      </c>
    </row>
    <row r="114" spans="1:5" x14ac:dyDescent="0.25">
      <c r="A114">
        <f t="shared" ref="A114:A138" si="2">A113+1</f>
        <v>12354</v>
      </c>
      <c r="B114">
        <f>COUNTIF(B$4:B$107,$A114)</f>
        <v>1</v>
      </c>
      <c r="C114">
        <f>COUNTIF(C$4:C$107,$A114)</f>
        <v>2</v>
      </c>
      <c r="D114">
        <f>COUNTIF(D$4:D$107,$A114)</f>
        <v>0</v>
      </c>
      <c r="E114">
        <f>COUNTIF(E$4:E$107,$A114)</f>
        <v>1</v>
      </c>
    </row>
    <row r="115" spans="1:5" x14ac:dyDescent="0.25">
      <c r="A115">
        <f t="shared" si="2"/>
        <v>12355</v>
      </c>
      <c r="B115">
        <f>COUNTIF(B$4:B$107,$A115)</f>
        <v>2</v>
      </c>
      <c r="C115">
        <f>COUNTIF(C$4:C$107,$A115)</f>
        <v>0</v>
      </c>
      <c r="D115">
        <f>COUNTIF(D$4:D$107,$A115)</f>
        <v>0</v>
      </c>
      <c r="E115">
        <f>COUNTIF(E$4:E$107,$A115)</f>
        <v>0</v>
      </c>
    </row>
    <row r="116" spans="1:5" x14ac:dyDescent="0.25">
      <c r="A116">
        <f t="shared" si="2"/>
        <v>12356</v>
      </c>
      <c r="B116">
        <f>COUNTIF(B$4:B$107,$A116)</f>
        <v>1</v>
      </c>
      <c r="C116">
        <f>COUNTIF(C$4:C$107,$A116)</f>
        <v>0</v>
      </c>
      <c r="D116">
        <f>COUNTIF(D$4:D$107,$A116)</f>
        <v>0</v>
      </c>
      <c r="E116">
        <f>COUNTIF(E$4:E$107,$A116)</f>
        <v>0</v>
      </c>
    </row>
    <row r="117" spans="1:5" x14ac:dyDescent="0.25">
      <c r="A117">
        <f t="shared" si="2"/>
        <v>12357</v>
      </c>
      <c r="B117">
        <f>COUNTIF(B$4:B$107,$A117)</f>
        <v>0</v>
      </c>
      <c r="C117">
        <f>COUNTIF(C$4:C$107,$A117)</f>
        <v>0</v>
      </c>
      <c r="D117">
        <f>COUNTIF(D$4:D$107,$A117)</f>
        <v>0</v>
      </c>
      <c r="E117">
        <f>COUNTIF(E$4:E$107,$A117)</f>
        <v>0</v>
      </c>
    </row>
    <row r="118" spans="1:5" x14ac:dyDescent="0.25">
      <c r="A118">
        <f t="shared" si="2"/>
        <v>12358</v>
      </c>
      <c r="B118">
        <f>COUNTIF(B$4:B$107,$A118)</f>
        <v>1</v>
      </c>
      <c r="C118">
        <f>COUNTIF(C$4:C$107,$A118)</f>
        <v>0</v>
      </c>
      <c r="D118">
        <f>COUNTIF(D$4:D$107,$A118)</f>
        <v>0</v>
      </c>
      <c r="E118">
        <f>COUNTIF(E$4:E$107,$A118)</f>
        <v>0</v>
      </c>
    </row>
    <row r="119" spans="1:5" x14ac:dyDescent="0.25">
      <c r="A119">
        <f t="shared" si="2"/>
        <v>12359</v>
      </c>
      <c r="B119">
        <f>COUNTIF(B$4:B$107,$A119)</f>
        <v>2</v>
      </c>
      <c r="C119">
        <f>COUNTIF(C$4:C$107,$A119)</f>
        <v>2</v>
      </c>
      <c r="D119">
        <f>COUNTIF(D$4:D$107,$A119)</f>
        <v>0</v>
      </c>
      <c r="E119">
        <f>COUNTIF(E$4:E$107,$A119)</f>
        <v>2</v>
      </c>
    </row>
    <row r="120" spans="1:5" x14ac:dyDescent="0.25">
      <c r="A120">
        <f t="shared" si="2"/>
        <v>12360</v>
      </c>
      <c r="B120">
        <f>COUNTIF(B$4:B$107,$A120)</f>
        <v>0</v>
      </c>
      <c r="C120">
        <f>COUNTIF(C$4:C$107,$A120)</f>
        <v>3</v>
      </c>
      <c r="D120">
        <f>COUNTIF(D$4:D$107,$A120)</f>
        <v>1</v>
      </c>
      <c r="E120">
        <f>COUNTIF(E$4:E$107,$A120)</f>
        <v>1</v>
      </c>
    </row>
    <row r="121" spans="1:5" x14ac:dyDescent="0.25">
      <c r="A121">
        <f t="shared" si="2"/>
        <v>12361</v>
      </c>
      <c r="B121">
        <f>COUNTIF(B$4:B$107,$A121)</f>
        <v>1</v>
      </c>
      <c r="C121">
        <f>COUNTIF(C$4:C$107,$A121)</f>
        <v>2</v>
      </c>
      <c r="D121">
        <f>COUNTIF(D$4:D$107,$A121)</f>
        <v>0</v>
      </c>
      <c r="E121">
        <f>COUNTIF(E$4:E$107,$A121)</f>
        <v>1</v>
      </c>
    </row>
    <row r="122" spans="1:5" x14ac:dyDescent="0.25">
      <c r="A122">
        <f t="shared" si="2"/>
        <v>12362</v>
      </c>
      <c r="B122">
        <f>COUNTIF(B$4:B$107,$A122)</f>
        <v>3</v>
      </c>
      <c r="C122">
        <f>COUNTIF(C$4:C$107,$A122)</f>
        <v>2</v>
      </c>
      <c r="D122">
        <f>COUNTIF(D$4:D$107,$A122)</f>
        <v>0</v>
      </c>
      <c r="E122">
        <f>COUNTIF(E$4:E$107,$A122)</f>
        <v>0</v>
      </c>
    </row>
    <row r="123" spans="1:5" x14ac:dyDescent="0.25">
      <c r="A123">
        <f t="shared" si="2"/>
        <v>12363</v>
      </c>
      <c r="B123">
        <f>COUNTIF(B$4:B$107,$A123)</f>
        <v>4</v>
      </c>
      <c r="C123">
        <f>COUNTIF(C$4:C$107,$A123)</f>
        <v>5</v>
      </c>
      <c r="D123">
        <f>COUNTIF(D$4:D$107,$A123)</f>
        <v>1</v>
      </c>
      <c r="E123">
        <f>COUNTIF(E$4:E$107,$A123)</f>
        <v>3</v>
      </c>
    </row>
    <row r="124" spans="1:5" x14ac:dyDescent="0.25">
      <c r="A124">
        <f t="shared" si="2"/>
        <v>12364</v>
      </c>
      <c r="B124">
        <f>COUNTIF(B$4:B$107,$A124)</f>
        <v>6</v>
      </c>
      <c r="C124">
        <f>COUNTIF(C$4:C$107,$A124)</f>
        <v>6</v>
      </c>
      <c r="D124">
        <f>COUNTIF(D$4:D$107,$A124)</f>
        <v>3</v>
      </c>
      <c r="E124">
        <f>COUNTIF(E$4:E$107,$A124)</f>
        <v>0</v>
      </c>
    </row>
    <row r="125" spans="1:5" x14ac:dyDescent="0.25">
      <c r="A125">
        <f t="shared" si="2"/>
        <v>12365</v>
      </c>
      <c r="B125">
        <f>COUNTIF(B$4:B$107,$A125)</f>
        <v>8</v>
      </c>
      <c r="C125">
        <f>COUNTIF(C$4:C$107,$A125)</f>
        <v>8</v>
      </c>
      <c r="D125">
        <f>COUNTIF(D$4:D$107,$A125)</f>
        <v>2</v>
      </c>
      <c r="E125">
        <f>COUNTIF(E$4:E$107,$A125)</f>
        <v>1</v>
      </c>
    </row>
    <row r="126" spans="1:5" x14ac:dyDescent="0.25">
      <c r="A126">
        <f t="shared" si="2"/>
        <v>12366</v>
      </c>
      <c r="B126">
        <f>COUNTIF(B$4:B$107,$A126)</f>
        <v>9</v>
      </c>
      <c r="C126">
        <f>COUNTIF(C$4:C$107,$A126)</f>
        <v>6</v>
      </c>
      <c r="D126">
        <f>COUNTIF(D$4:D$107,$A126)</f>
        <v>5</v>
      </c>
      <c r="E126">
        <f>COUNTIF(E$4:E$107,$A126)</f>
        <v>5</v>
      </c>
    </row>
    <row r="127" spans="1:5" x14ac:dyDescent="0.25">
      <c r="A127">
        <f t="shared" si="2"/>
        <v>12367</v>
      </c>
      <c r="B127">
        <f>COUNTIF(B$4:B$107,$A127)</f>
        <v>15</v>
      </c>
      <c r="C127">
        <f>COUNTIF(C$4:C$107,$A127)</f>
        <v>8</v>
      </c>
      <c r="D127">
        <f>COUNTIF(D$4:D$107,$A127)</f>
        <v>13</v>
      </c>
      <c r="E127">
        <f>COUNTIF(E$4:E$107,$A127)</f>
        <v>9</v>
      </c>
    </row>
    <row r="128" spans="1:5" x14ac:dyDescent="0.25">
      <c r="A128">
        <f t="shared" si="2"/>
        <v>12368</v>
      </c>
      <c r="B128">
        <f>COUNTIF(B$4:B$107,$A128)</f>
        <v>7</v>
      </c>
      <c r="C128">
        <f>COUNTIF(C$4:C$107,$A128)</f>
        <v>10</v>
      </c>
      <c r="D128">
        <f>COUNTIF(D$4:D$107,$A128)</f>
        <v>6</v>
      </c>
      <c r="E128">
        <f>COUNTIF(E$4:E$107,$A128)</f>
        <v>7</v>
      </c>
    </row>
    <row r="129" spans="1:18" x14ac:dyDescent="0.25">
      <c r="A129">
        <f t="shared" si="2"/>
        <v>12369</v>
      </c>
      <c r="B129">
        <f>COUNTIF(B$4:B$107,$A129)</f>
        <v>6</v>
      </c>
      <c r="C129">
        <f>COUNTIF(C$4:C$107,$A129)</f>
        <v>4</v>
      </c>
      <c r="D129">
        <f>COUNTIF(D$4:D$107,$A129)</f>
        <v>7</v>
      </c>
      <c r="E129">
        <f>COUNTIF(E$4:E$107,$A129)</f>
        <v>5</v>
      </c>
    </row>
    <row r="130" spans="1:18" x14ac:dyDescent="0.25">
      <c r="A130">
        <f t="shared" si="2"/>
        <v>12370</v>
      </c>
      <c r="B130">
        <f>COUNTIF(B$4:B$107,$A130)</f>
        <v>8</v>
      </c>
      <c r="C130">
        <f>COUNTIF(C$4:C$107,$A130)</f>
        <v>5</v>
      </c>
      <c r="D130">
        <f>COUNTIF(D$4:D$107,$A130)</f>
        <v>11</v>
      </c>
      <c r="E130">
        <f>COUNTIF(E$4:E$107,$A130)</f>
        <v>17</v>
      </c>
    </row>
    <row r="131" spans="1:18" x14ac:dyDescent="0.25">
      <c r="A131">
        <f t="shared" si="2"/>
        <v>12371</v>
      </c>
      <c r="B131">
        <f>COUNTIF(B$4:B$107,$A131)</f>
        <v>4</v>
      </c>
      <c r="C131">
        <f>COUNTIF(C$4:C$107,$A131)</f>
        <v>6</v>
      </c>
      <c r="D131">
        <f>COUNTIF(D$4:D$107,$A131)</f>
        <v>10</v>
      </c>
      <c r="E131">
        <f>COUNTIF(E$4:E$107,$A131)</f>
        <v>8</v>
      </c>
    </row>
    <row r="132" spans="1:18" x14ac:dyDescent="0.25">
      <c r="A132">
        <f t="shared" si="2"/>
        <v>12372</v>
      </c>
      <c r="B132">
        <f t="shared" ref="B132:E141" si="3">COUNTIF(B$4:B$107,$A132)</f>
        <v>7</v>
      </c>
      <c r="C132">
        <f t="shared" si="3"/>
        <v>4</v>
      </c>
      <c r="D132">
        <f t="shared" si="3"/>
        <v>11</v>
      </c>
      <c r="E132">
        <f t="shared" si="3"/>
        <v>12</v>
      </c>
    </row>
    <row r="133" spans="1:18" x14ac:dyDescent="0.25">
      <c r="A133">
        <f t="shared" si="2"/>
        <v>12373</v>
      </c>
      <c r="B133">
        <f t="shared" si="3"/>
        <v>4</v>
      </c>
      <c r="C133">
        <f t="shared" si="3"/>
        <v>4</v>
      </c>
      <c r="D133">
        <f t="shared" si="3"/>
        <v>12</v>
      </c>
      <c r="E133">
        <f t="shared" si="3"/>
        <v>5</v>
      </c>
    </row>
    <row r="134" spans="1:18" x14ac:dyDescent="0.25">
      <c r="A134">
        <f t="shared" si="2"/>
        <v>12374</v>
      </c>
      <c r="B134">
        <f t="shared" si="3"/>
        <v>4</v>
      </c>
      <c r="C134">
        <f t="shared" si="3"/>
        <v>6</v>
      </c>
      <c r="D134">
        <f t="shared" si="3"/>
        <v>11</v>
      </c>
      <c r="E134">
        <f t="shared" si="3"/>
        <v>6</v>
      </c>
    </row>
    <row r="135" spans="1:18" x14ac:dyDescent="0.25">
      <c r="A135">
        <f t="shared" si="2"/>
        <v>12375</v>
      </c>
      <c r="B135">
        <f t="shared" si="3"/>
        <v>1</v>
      </c>
      <c r="C135">
        <f t="shared" si="3"/>
        <v>5</v>
      </c>
      <c r="D135">
        <f t="shared" si="3"/>
        <v>2</v>
      </c>
      <c r="E135">
        <f t="shared" si="3"/>
        <v>3</v>
      </c>
    </row>
    <row r="136" spans="1:18" x14ac:dyDescent="0.25">
      <c r="A136">
        <f t="shared" si="2"/>
        <v>12376</v>
      </c>
      <c r="B136">
        <f t="shared" si="3"/>
        <v>1</v>
      </c>
      <c r="C136">
        <f t="shared" si="3"/>
        <v>2</v>
      </c>
      <c r="D136">
        <f t="shared" si="3"/>
        <v>2</v>
      </c>
      <c r="E136">
        <f t="shared" si="3"/>
        <v>3</v>
      </c>
    </row>
    <row r="137" spans="1:18" x14ac:dyDescent="0.25">
      <c r="A137">
        <f t="shared" si="2"/>
        <v>12377</v>
      </c>
      <c r="B137">
        <f t="shared" si="3"/>
        <v>2</v>
      </c>
      <c r="C137">
        <f t="shared" si="3"/>
        <v>1</v>
      </c>
      <c r="D137">
        <f t="shared" si="3"/>
        <v>3</v>
      </c>
      <c r="E137">
        <f t="shared" si="3"/>
        <v>4</v>
      </c>
    </row>
    <row r="138" spans="1:18" x14ac:dyDescent="0.25">
      <c r="A138">
        <f t="shared" si="2"/>
        <v>12378</v>
      </c>
      <c r="B138">
        <f t="shared" si="3"/>
        <v>1</v>
      </c>
      <c r="C138">
        <f t="shared" si="3"/>
        <v>5</v>
      </c>
      <c r="D138">
        <f t="shared" si="3"/>
        <v>0</v>
      </c>
      <c r="E138">
        <f t="shared" si="3"/>
        <v>2</v>
      </c>
    </row>
    <row r="139" spans="1:18" x14ac:dyDescent="0.25">
      <c r="A139">
        <f>A138+1</f>
        <v>12379</v>
      </c>
      <c r="B139">
        <f t="shared" si="3"/>
        <v>1</v>
      </c>
      <c r="C139">
        <f t="shared" si="3"/>
        <v>1</v>
      </c>
      <c r="D139">
        <f t="shared" si="3"/>
        <v>0</v>
      </c>
      <c r="E139">
        <f t="shared" si="3"/>
        <v>1</v>
      </c>
    </row>
    <row r="140" spans="1:18" x14ac:dyDescent="0.25">
      <c r="A140">
        <f>A139+1</f>
        <v>12380</v>
      </c>
      <c r="B140">
        <f t="shared" si="3"/>
        <v>0</v>
      </c>
      <c r="C140">
        <f t="shared" si="3"/>
        <v>0</v>
      </c>
      <c r="D140">
        <f t="shared" si="3"/>
        <v>0</v>
      </c>
      <c r="E140">
        <f t="shared" si="3"/>
        <v>0</v>
      </c>
    </row>
    <row r="141" spans="1:18" x14ac:dyDescent="0.25">
      <c r="A141">
        <f>A140+1</f>
        <v>12381</v>
      </c>
      <c r="B141">
        <f t="shared" si="3"/>
        <v>0</v>
      </c>
      <c r="C141">
        <f t="shared" si="3"/>
        <v>1</v>
      </c>
      <c r="D141">
        <f t="shared" si="3"/>
        <v>0</v>
      </c>
      <c r="E141">
        <f t="shared" si="3"/>
        <v>1</v>
      </c>
    </row>
    <row r="142" spans="1:18" x14ac:dyDescent="0.25">
      <c r="A142" t="s">
        <v>0</v>
      </c>
      <c r="B142">
        <f>SUM(B112:B141)</f>
        <v>99</v>
      </c>
      <c r="C142">
        <f t="shared" ref="C142:E142" si="4">SUM(C112:C141)</f>
        <v>99</v>
      </c>
      <c r="D142">
        <f t="shared" si="4"/>
        <v>100</v>
      </c>
      <c r="E142">
        <f t="shared" si="4"/>
        <v>98</v>
      </c>
    </row>
    <row r="143" spans="1:18" x14ac:dyDescent="0.25">
      <c r="A143" t="s">
        <v>1</v>
      </c>
      <c r="B143">
        <f>AVERAGE(B8:B107)</f>
        <v>12367.69</v>
      </c>
      <c r="C143">
        <f>AVERAGE(C8:C107)</f>
        <v>12368.47</v>
      </c>
      <c r="D143">
        <f>AVERAGE(D8:D107)</f>
        <v>12370.32</v>
      </c>
      <c r="E143">
        <f>AVERAGE(E8:E107)</f>
        <v>12370.29</v>
      </c>
      <c r="N143" t="s">
        <v>18</v>
      </c>
      <c r="O143">
        <f>SUM(O8:O107)</f>
        <v>2557.3900000000044</v>
      </c>
      <c r="P143">
        <f>SUM(P8:P107)</f>
        <v>3372.9099999999971</v>
      </c>
      <c r="Q143">
        <f>SUM(Q8:Q107)</f>
        <v>1131.7599999999975</v>
      </c>
      <c r="R143">
        <f>SUM(R8:R107)</f>
        <v>2660.5899999999988</v>
      </c>
    </row>
    <row r="144" spans="1:18" x14ac:dyDescent="0.25">
      <c r="A144" t="s">
        <v>2</v>
      </c>
      <c r="B144">
        <f>STDEV(B8:B107)</f>
        <v>5.0825409218443358</v>
      </c>
      <c r="C144">
        <f>STDEV(C8:C107)</f>
        <v>5.8369339536950351</v>
      </c>
      <c r="D144">
        <f>STDEV(D8:D107)</f>
        <v>3.3811121235355635</v>
      </c>
      <c r="E144">
        <f t="shared" ref="E144" si="5">STDEV(E$8:E$107)</f>
        <v>5.1840762402424652</v>
      </c>
      <c r="N144" t="s">
        <v>16</v>
      </c>
      <c r="O144">
        <f>O143/99</f>
        <v>25.832222222222267</v>
      </c>
      <c r="P144">
        <f t="shared" ref="P144:R144" si="6">P143/99</f>
        <v>34.069797979797954</v>
      </c>
      <c r="Q144">
        <f t="shared" si="6"/>
        <v>11.431919191919167</v>
      </c>
      <c r="R144">
        <f t="shared" si="6"/>
        <v>26.874646464646453</v>
      </c>
    </row>
    <row r="145" spans="1:18" x14ac:dyDescent="0.25">
      <c r="A145" t="s">
        <v>8</v>
      </c>
      <c r="B145">
        <f>MIN(B8:B107)</f>
        <v>12354</v>
      </c>
      <c r="C145">
        <f>MIN(C8:C107)</f>
        <v>12352</v>
      </c>
      <c r="D145">
        <f>MIN(D8:D107)</f>
        <v>12360</v>
      </c>
      <c r="E145">
        <f>MIN(E8:E107)</f>
        <v>12352</v>
      </c>
      <c r="N145" t="s">
        <v>19</v>
      </c>
      <c r="O145">
        <f>SQRT(O144)</f>
        <v>5.0825409218443358</v>
      </c>
      <c r="P145">
        <f t="shared" ref="P145:R145" si="7">SQRT(P144)</f>
        <v>5.8369339536950351</v>
      </c>
      <c r="Q145">
        <f t="shared" si="7"/>
        <v>3.3811121235355635</v>
      </c>
      <c r="R145">
        <f t="shared" si="7"/>
        <v>5.1840762402424652</v>
      </c>
    </row>
    <row r="146" spans="1:18" x14ac:dyDescent="0.25">
      <c r="A146" t="s">
        <v>9</v>
      </c>
      <c r="B146">
        <f>MAX(B8:B107)</f>
        <v>12383</v>
      </c>
      <c r="C146">
        <f>MAX(C8:C107)</f>
        <v>12382</v>
      </c>
      <c r="D146">
        <f>MAX(D8:D107)</f>
        <v>12377</v>
      </c>
      <c r="E146">
        <f>MAX(E8:E107)</f>
        <v>12385</v>
      </c>
    </row>
    <row r="147" spans="1:18" x14ac:dyDescent="0.25">
      <c r="A147" t="s">
        <v>10</v>
      </c>
      <c r="B147">
        <f>B146-B145</f>
        <v>29</v>
      </c>
      <c r="C147">
        <f t="shared" ref="C147:E147" si="8">C146-C145</f>
        <v>30</v>
      </c>
      <c r="D147">
        <f t="shared" si="8"/>
        <v>17</v>
      </c>
      <c r="E147">
        <f t="shared" si="8"/>
        <v>33</v>
      </c>
    </row>
    <row r="148" spans="1:18" x14ac:dyDescent="0.25">
      <c r="A148" t="s">
        <v>11</v>
      </c>
      <c r="C148">
        <f>C143-B143</f>
        <v>0.77999999999883585</v>
      </c>
      <c r="D148">
        <f>D143-C143</f>
        <v>1.8500000000003638</v>
      </c>
      <c r="E148">
        <f>E143-D143</f>
        <v>-2.9999999998835847E-2</v>
      </c>
    </row>
    <row r="149" spans="1:18" x14ac:dyDescent="0.25">
      <c r="A149" t="s">
        <v>15</v>
      </c>
      <c r="C149">
        <f>(C143-B143)/SQRT(B144*B144/100+C144*C144/100)</f>
        <v>1.0077988723039861</v>
      </c>
      <c r="D149">
        <f t="shared" ref="D149:E149" si="9">(D143-C143)/SQRT(C144*C144/100+D144*D144/100)</f>
        <v>2.7425707197736555</v>
      </c>
      <c r="E149">
        <f t="shared" si="9"/>
        <v>-4.8471297582562717E-2</v>
      </c>
    </row>
    <row r="150" spans="1:18" x14ac:dyDescent="0.25">
      <c r="D150">
        <f>(D143-B143)/SQRT(B144*B144/100+D144*D144/100)</f>
        <v>4.3083421801877568</v>
      </c>
      <c r="E150">
        <f>(E143-C143)/SQRT(C144*C144/100+E144*E144/100)</f>
        <v>2.3313330836964634</v>
      </c>
    </row>
    <row r="151" spans="1:18" x14ac:dyDescent="0.25">
      <c r="A151" t="s">
        <v>16</v>
      </c>
    </row>
    <row r="152" spans="1:18" x14ac:dyDescent="0.25">
      <c r="A152" t="s">
        <v>20</v>
      </c>
      <c r="B152">
        <f>2.5/16384</f>
        <v>1.52587890625E-4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49" r:id="rId3">
          <objectPr defaultSize="0" autoPict="0" r:id="rId4">
            <anchor moveWithCells="1" sizeWithCells="1">
              <from>
                <xdr:col>7</xdr:col>
                <xdr:colOff>0</xdr:colOff>
                <xdr:row>142</xdr:row>
                <xdr:rowOff>0</xdr:rowOff>
              </from>
              <to>
                <xdr:col>9</xdr:col>
                <xdr:colOff>38100</xdr:colOff>
                <xdr:row>144</xdr:row>
                <xdr:rowOff>152400</xdr:rowOff>
              </to>
            </anchor>
          </objectPr>
        </oleObject>
      </mc:Choice>
      <mc:Fallback>
        <oleObject progId="Equation.3" shapeId="2049" r:id="rId3"/>
      </mc:Fallback>
    </mc:AlternateContent>
    <mc:AlternateContent xmlns:mc="http://schemas.openxmlformats.org/markup-compatibility/2006">
      <mc:Choice Requires="x14">
        <oleObject progId="Equation.3" shapeId="2050" r:id="rId5">
          <objectPr defaultSize="0" autoPict="0" r:id="rId6">
            <anchor moveWithCells="1" sizeWithCells="1">
              <from>
                <xdr:col>6</xdr:col>
                <xdr:colOff>323850</xdr:colOff>
                <xdr:row>128</xdr:row>
                <xdr:rowOff>19050</xdr:rowOff>
              </from>
              <to>
                <xdr:col>9</xdr:col>
                <xdr:colOff>133350</xdr:colOff>
                <xdr:row>130</xdr:row>
                <xdr:rowOff>85725</xdr:rowOff>
              </to>
            </anchor>
          </objectPr>
        </oleObject>
      </mc:Choice>
      <mc:Fallback>
        <oleObject progId="Equation.3" shapeId="2050" r:id="rId5"/>
      </mc:Fallback>
    </mc:AlternateContent>
    <mc:AlternateContent xmlns:mc="http://schemas.openxmlformats.org/markup-compatibility/2006">
      <mc:Choice Requires="x14">
        <oleObject progId="Equation.3" shapeId="2051" r:id="rId7">
          <objectPr defaultSize="0" autoPict="0" r:id="rId8">
            <anchor moveWithCells="1" sizeWithCells="1">
              <from>
                <xdr:col>9</xdr:col>
                <xdr:colOff>495300</xdr:colOff>
                <xdr:row>128</xdr:row>
                <xdr:rowOff>66675</xdr:rowOff>
              </from>
              <to>
                <xdr:col>11</xdr:col>
                <xdr:colOff>600075</xdr:colOff>
                <xdr:row>130</xdr:row>
                <xdr:rowOff>95250</xdr:rowOff>
              </to>
            </anchor>
          </objectPr>
        </oleObject>
      </mc:Choice>
      <mc:Fallback>
        <oleObject progId="Equation.3" shapeId="2051" r:id="rId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resolution</vt:lpstr>
      <vt:lpstr>8-average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</dc:creator>
  <cp:lastModifiedBy>Valvano, Jonathan W</cp:lastModifiedBy>
  <dcterms:created xsi:type="dcterms:W3CDTF">2014-06-10T16:57:28Z</dcterms:created>
  <dcterms:modified xsi:type="dcterms:W3CDTF">2015-06-26T21:05:36Z</dcterms:modified>
</cp:coreProperties>
</file>