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5" windowWidth="23820" windowHeight="80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6" i="1" l="1"/>
  <c r="F25" i="1"/>
  <c r="F24" i="1" l="1"/>
  <c r="B24" i="1"/>
  <c r="B25" i="1"/>
  <c r="B26" i="1"/>
  <c r="B27" i="1"/>
  <c r="F27" i="1"/>
  <c r="B14" i="1" l="1"/>
  <c r="B9" i="1" l="1"/>
  <c r="D9" i="1" s="1"/>
  <c r="B8" i="1"/>
  <c r="D8" i="1" s="1"/>
  <c r="B7" i="1"/>
  <c r="D7" i="1" s="1"/>
  <c r="B4" i="1"/>
  <c r="E2" i="1" s="1"/>
  <c r="E3" i="1" l="1"/>
  <c r="F23" i="1" l="1"/>
  <c r="B23" i="1"/>
  <c r="B13" i="1"/>
</calcChain>
</file>

<file path=xl/sharedStrings.xml><?xml version="1.0" encoding="utf-8"?>
<sst xmlns="http://schemas.openxmlformats.org/spreadsheetml/2006/main" count="39" uniqueCount="31">
  <si>
    <t>Vin</t>
  </si>
  <si>
    <t>Resistor</t>
  </si>
  <si>
    <t>Vout</t>
  </si>
  <si>
    <t>Gain</t>
  </si>
  <si>
    <t>R=</t>
  </si>
  <si>
    <t>Rg=</t>
  </si>
  <si>
    <t>expected</t>
  </si>
  <si>
    <t>actual</t>
  </si>
  <si>
    <t>bus (MHz)</t>
  </si>
  <si>
    <t>Vout(V)</t>
  </si>
  <si>
    <t>I (mA)</t>
  </si>
  <si>
    <t>MSP432 LaunchPad</t>
  </si>
  <si>
    <t>HFXT 48 MHz crystal (no WFI)</t>
  </si>
  <si>
    <t>with WFI</t>
  </si>
  <si>
    <t>LowPower_MSP432</t>
  </si>
  <si>
    <t>LPM3.5, 1 sec RTC (WaitForInterrupt)</t>
  </si>
  <si>
    <t>sleep mode</t>
  </si>
  <si>
    <t>active mode</t>
  </si>
  <si>
    <t>Voltage = 3.0V</t>
  </si>
  <si>
    <t>Mode</t>
  </si>
  <si>
    <t>LPM4.5</t>
  </si>
  <si>
    <t>Icc(uA)</t>
  </si>
  <si>
    <t>LPM3.5</t>
  </si>
  <si>
    <t>LPM3</t>
  </si>
  <si>
    <t>LPM0-128K</t>
  </si>
  <si>
    <t>DCO-24M</t>
  </si>
  <si>
    <t>DCO-48M</t>
  </si>
  <si>
    <t>LFXT-128K</t>
  </si>
  <si>
    <t>DCO-LPM0-24M</t>
  </si>
  <si>
    <t>DCO-LPM0-48M</t>
  </si>
  <si>
    <t>HFXT-48M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</si>
</sst>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MSP432 LaunchPad</a:t>
            </a:r>
          </a:p>
        </c:rich>
      </c:tx>
      <c:layout>
        <c:manualLayout>
          <c:xMode val="edge"/>
          <c:yMode val="edge"/>
          <c:x val="0.22595144356955377"/>
          <c:y val="2.7777777777777776E-2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3587729658792652"/>
          <c:y val="5.1400554097404488E-2"/>
          <c:w val="0.79131583552055995"/>
          <c:h val="0.7076195683872849"/>
        </c:manualLayout>
      </c:layout>
      <c:scatterChart>
        <c:scatterStyle val="smoothMarker"/>
        <c:varyColors val="0"/>
        <c:ser>
          <c:idx val="0"/>
          <c:order val="0"/>
          <c:tx>
            <c:v>WaitForInterrupt</c:v>
          </c:tx>
          <c:xVal>
            <c:numRef>
              <c:f>Sheet1!$E$23:$E$27</c:f>
              <c:numCache>
                <c:formatCode>General</c:formatCode>
                <c:ptCount val="5"/>
                <c:pt idx="0">
                  <c:v>48</c:v>
                </c:pt>
                <c:pt idx="1">
                  <c:v>12</c:v>
                </c:pt>
                <c:pt idx="2">
                  <c:v>6</c:v>
                </c:pt>
                <c:pt idx="3">
                  <c:v>3</c:v>
                </c:pt>
                <c:pt idx="4">
                  <c:v>1.5</c:v>
                </c:pt>
              </c:numCache>
            </c:numRef>
          </c:xVal>
          <c:yVal>
            <c:numRef>
              <c:f>Sheet1!$F$23:$F$27</c:f>
              <c:numCache>
                <c:formatCode>0.0</c:formatCode>
                <c:ptCount val="5"/>
                <c:pt idx="0">
                  <c:v>4.9771326758741212</c:v>
                </c:pt>
                <c:pt idx="1">
                  <c:v>4.1906783027111674</c:v>
                </c:pt>
                <c:pt idx="2">
                  <c:v>3.8760965534459859</c:v>
                </c:pt>
                <c:pt idx="3">
                  <c:v>3.8311563035509604</c:v>
                </c:pt>
                <c:pt idx="4">
                  <c:v>3.7637459287084218</c:v>
                </c:pt>
              </c:numCache>
            </c:numRef>
          </c:yVal>
          <c:smooth val="1"/>
        </c:ser>
        <c:ser>
          <c:idx val="1"/>
          <c:order val="1"/>
          <c:tx>
            <c:v>No WaitForInterrupt</c:v>
          </c:tx>
          <c:xVal>
            <c:numRef>
              <c:f>Sheet1!$A$23:$A$27</c:f>
              <c:numCache>
                <c:formatCode>General</c:formatCode>
                <c:ptCount val="5"/>
                <c:pt idx="0">
                  <c:v>48</c:v>
                </c:pt>
                <c:pt idx="1">
                  <c:v>12</c:v>
                </c:pt>
                <c:pt idx="2">
                  <c:v>6</c:v>
                </c:pt>
                <c:pt idx="3">
                  <c:v>3</c:v>
                </c:pt>
                <c:pt idx="4">
                  <c:v>1.5</c:v>
                </c:pt>
              </c:numCache>
            </c:numRef>
          </c:xVal>
          <c:yVal>
            <c:numRef>
              <c:f>Sheet1!$B$23:$B$27</c:f>
              <c:numCache>
                <c:formatCode>0.0</c:formatCode>
                <c:ptCount val="5"/>
                <c:pt idx="0">
                  <c:v>7.7521931068919718</c:v>
                </c:pt>
                <c:pt idx="1">
                  <c:v>4.4827899270288363</c:v>
                </c:pt>
                <c:pt idx="2">
                  <c:v>4.2468536150799503</c:v>
                </c:pt>
                <c:pt idx="3">
                  <c:v>3.9435069282885249</c:v>
                </c:pt>
                <c:pt idx="4">
                  <c:v>3.7974511161296913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92704"/>
        <c:axId val="132593280"/>
      </c:scatterChart>
      <c:valAx>
        <c:axId val="132592704"/>
        <c:scaling>
          <c:orientation val="minMax"/>
          <c:max val="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Bus Frequency (MHz)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32593280"/>
        <c:crosses val="autoZero"/>
        <c:crossBetween val="midCat"/>
      </c:valAx>
      <c:valAx>
        <c:axId val="132593280"/>
        <c:scaling>
          <c:orientation val="minMax"/>
          <c:max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(mA)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325927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9831802274715655"/>
          <c:y val="0.53202354913969085"/>
          <c:w val="0.59733333333333338"/>
          <c:h val="0.1994579323417906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Supply Current (</a:t>
            </a:r>
            <a:r>
              <a:rPr lang="en-US" baseline="0">
                <a:latin typeface="Symbol" panose="05050102010706020507" pitchFamily="18" charset="2"/>
              </a:rPr>
              <a:t>m</a:t>
            </a:r>
            <a:r>
              <a:rPr lang="en-US"/>
              <a:t>A)</a:t>
            </a:r>
            <a:r>
              <a:rPr lang="en-US" baseline="0"/>
              <a:t> vs operating mode</a:t>
            </a:r>
            <a:endParaRPr lang="en-US"/>
          </a:p>
        </c:rich>
      </c:tx>
      <c:layout>
        <c:manualLayout>
          <c:xMode val="edge"/>
          <c:yMode val="edge"/>
          <c:x val="0.12298477867332351"/>
          <c:y val="1.7867110202436469E-2"/>
        </c:manualLayout>
      </c:layout>
      <c:overlay val="0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0502529510961214"/>
          <c:y val="4.5561482730980762E-2"/>
          <c:w val="0.8702417088251827"/>
          <c:h val="0.635785641103920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Sheet1!$B$32</c:f>
              <c:strCache>
                <c:ptCount val="1"/>
                <c:pt idx="0">
                  <c:v>Icc(uA)</c:v>
                </c:pt>
              </c:strCache>
            </c:strRef>
          </c:tx>
          <c:invertIfNegative val="0"/>
          <c:cat>
            <c:strRef>
              <c:f>Sheet1!$A$33:$A$42</c:f>
              <c:strCache>
                <c:ptCount val="10"/>
                <c:pt idx="0">
                  <c:v>LPM4.5</c:v>
                </c:pt>
                <c:pt idx="1">
                  <c:v>LPM3.5</c:v>
                </c:pt>
                <c:pt idx="2">
                  <c:v>LPM3</c:v>
                </c:pt>
                <c:pt idx="3">
                  <c:v>LPM0-128K</c:v>
                </c:pt>
                <c:pt idx="4">
                  <c:v>LFXT-128K</c:v>
                </c:pt>
                <c:pt idx="5">
                  <c:v>DCO-LPM0-24M</c:v>
                </c:pt>
                <c:pt idx="6">
                  <c:v>DCO-LPM0-48M</c:v>
                </c:pt>
                <c:pt idx="7">
                  <c:v>DCO-24M</c:v>
                </c:pt>
                <c:pt idx="8">
                  <c:v>DCO-48M</c:v>
                </c:pt>
                <c:pt idx="9">
                  <c:v>HFXT-48M</c:v>
                </c:pt>
              </c:strCache>
            </c:strRef>
          </c:cat>
          <c:val>
            <c:numRef>
              <c:f>Sheet1!$B$33:$B$42</c:f>
              <c:numCache>
                <c:formatCode>General</c:formatCode>
                <c:ptCount val="10"/>
                <c:pt idx="0">
                  <c:v>0.1</c:v>
                </c:pt>
                <c:pt idx="1">
                  <c:v>1.3</c:v>
                </c:pt>
                <c:pt idx="2">
                  <c:v>1.67</c:v>
                </c:pt>
                <c:pt idx="3">
                  <c:v>70</c:v>
                </c:pt>
                <c:pt idx="4">
                  <c:v>95</c:v>
                </c:pt>
                <c:pt idx="5">
                  <c:v>700</c:v>
                </c:pt>
                <c:pt idx="6">
                  <c:v>1130</c:v>
                </c:pt>
                <c:pt idx="7">
                  <c:v>3950</c:v>
                </c:pt>
                <c:pt idx="8">
                  <c:v>7600</c:v>
                </c:pt>
                <c:pt idx="9">
                  <c:v>8000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472064"/>
        <c:axId val="132595008"/>
      </c:barChart>
      <c:catAx>
        <c:axId val="24047206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132595008"/>
        <c:crossesAt val="1.0000000000000002E-2"/>
        <c:auto val="1"/>
        <c:lblAlgn val="ctr"/>
        <c:lblOffset val="100"/>
        <c:noMultiLvlLbl val="0"/>
      </c:catAx>
      <c:valAx>
        <c:axId val="132595008"/>
        <c:scaling>
          <c:logBase val="10"/>
          <c:orientation val="minMax"/>
          <c:min val="1.0000000000000002E-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472064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 baseline="0"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452437</xdr:colOff>
      <xdr:row>5</xdr:row>
      <xdr:rowOff>176212</xdr:rowOff>
    </xdr:from>
    <xdr:to>
      <xdr:col>16</xdr:col>
      <xdr:colOff>147637</xdr:colOff>
      <xdr:row>20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161925</xdr:colOff>
      <xdr:row>29</xdr:row>
      <xdr:rowOff>42861</xdr:rowOff>
    </xdr:from>
    <xdr:to>
      <xdr:col>16</xdr:col>
      <xdr:colOff>323850</xdr:colOff>
      <xdr:row>44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topLeftCell="A28" workbookViewId="0">
      <selection activeCell="B41" sqref="B41"/>
    </sheetView>
  </sheetViews>
  <sheetFormatPr defaultRowHeight="15" x14ac:dyDescent="0.25"/>
  <cols>
    <col min="1" max="1" width="15.7109375" customWidth="1"/>
  </cols>
  <sheetData>
    <row r="1" spans="1:6" x14ac:dyDescent="0.25">
      <c r="A1" t="s">
        <v>0</v>
      </c>
      <c r="B1">
        <v>3.3</v>
      </c>
      <c r="F1" t="s">
        <v>11</v>
      </c>
    </row>
    <row r="2" spans="1:6" x14ac:dyDescent="0.25">
      <c r="A2" t="s">
        <v>4</v>
      </c>
      <c r="B2">
        <v>2</v>
      </c>
      <c r="D2" t="s">
        <v>6</v>
      </c>
      <c r="E2" s="2">
        <f>B4*B2/1000</f>
        <v>9.0016003200640127E-2</v>
      </c>
      <c r="F2" t="s">
        <v>14</v>
      </c>
    </row>
    <row r="3" spans="1:6" x14ac:dyDescent="0.25">
      <c r="A3" t="s">
        <v>5</v>
      </c>
      <c r="B3">
        <v>4999</v>
      </c>
      <c r="D3" t="s">
        <v>7</v>
      </c>
      <c r="E3" s="2">
        <f>AVERAGE(D7:D9)</f>
        <v>8.9007070707070715E-2</v>
      </c>
    </row>
    <row r="4" spans="1:6" x14ac:dyDescent="0.25">
      <c r="A4" t="s">
        <v>3</v>
      </c>
      <c r="B4">
        <f>5+200000/B3</f>
        <v>45.008001600320064</v>
      </c>
    </row>
    <row r="5" spans="1:6" x14ac:dyDescent="0.25">
      <c r="A5" t="s">
        <v>1</v>
      </c>
      <c r="B5" t="s">
        <v>10</v>
      </c>
      <c r="C5" t="s">
        <v>2</v>
      </c>
      <c r="D5" t="s">
        <v>3</v>
      </c>
    </row>
    <row r="6" spans="1:6" x14ac:dyDescent="0.25">
      <c r="B6">
        <v>0</v>
      </c>
      <c r="C6">
        <v>6.0000000000000001E-3</v>
      </c>
    </row>
    <row r="7" spans="1:6" x14ac:dyDescent="0.25">
      <c r="A7">
        <v>220</v>
      </c>
      <c r="B7">
        <f>1000*B$1/A7</f>
        <v>15</v>
      </c>
      <c r="C7">
        <v>1.3340000000000001</v>
      </c>
      <c r="D7">
        <f>C7/B7</f>
        <v>8.8933333333333336E-2</v>
      </c>
    </row>
    <row r="8" spans="1:6" x14ac:dyDescent="0.25">
      <c r="A8">
        <v>470</v>
      </c>
      <c r="B8">
        <f t="shared" ref="B8:B9" si="0">1000*B$1/A8</f>
        <v>7.0212765957446805</v>
      </c>
      <c r="C8">
        <v>0.627</v>
      </c>
      <c r="D8">
        <f>C8/B8</f>
        <v>8.9300000000000004E-2</v>
      </c>
    </row>
    <row r="9" spans="1:6" x14ac:dyDescent="0.25">
      <c r="A9">
        <v>1000</v>
      </c>
      <c r="B9">
        <f t="shared" si="0"/>
        <v>3.3</v>
      </c>
      <c r="C9">
        <v>0.29299999999999998</v>
      </c>
      <c r="D9">
        <f>C9/B9</f>
        <v>8.8787878787878791E-2</v>
      </c>
    </row>
    <row r="11" spans="1:6" x14ac:dyDescent="0.25">
      <c r="A11" t="s">
        <v>15</v>
      </c>
    </row>
    <row r="12" spans="1:6" x14ac:dyDescent="0.25">
      <c r="A12" t="s">
        <v>8</v>
      </c>
      <c r="B12" t="s">
        <v>10</v>
      </c>
      <c r="C12" t="s">
        <v>9</v>
      </c>
    </row>
    <row r="13" spans="1:6" x14ac:dyDescent="0.25">
      <c r="A13">
        <v>3</v>
      </c>
      <c r="B13" s="4">
        <f>C13/E$3</f>
        <v>0.22470124947512965</v>
      </c>
      <c r="C13" s="3">
        <v>0.02</v>
      </c>
      <c r="D13" t="s">
        <v>16</v>
      </c>
      <c r="F13" s="1"/>
    </row>
    <row r="14" spans="1:6" x14ac:dyDescent="0.25">
      <c r="A14">
        <v>3</v>
      </c>
      <c r="B14" s="4">
        <f>C14/E$3</f>
        <v>0.56175312368782415</v>
      </c>
      <c r="C14" s="3">
        <v>0.05</v>
      </c>
      <c r="D14" t="s">
        <v>17</v>
      </c>
      <c r="F14" s="1"/>
    </row>
    <row r="15" spans="1:6" x14ac:dyDescent="0.25">
      <c r="B15" s="1"/>
      <c r="F15" s="1"/>
    </row>
    <row r="16" spans="1:6" x14ac:dyDescent="0.25">
      <c r="B16" s="1"/>
      <c r="F16" s="1"/>
    </row>
    <row r="17" spans="1:7" x14ac:dyDescent="0.25">
      <c r="B17" s="1"/>
      <c r="F17" s="1"/>
    </row>
    <row r="19" spans="1:7" x14ac:dyDescent="0.25">
      <c r="B19" s="1"/>
    </row>
    <row r="21" spans="1:7" x14ac:dyDescent="0.25">
      <c r="A21" t="s">
        <v>12</v>
      </c>
      <c r="E21" t="s">
        <v>13</v>
      </c>
    </row>
    <row r="22" spans="1:7" x14ac:dyDescent="0.25">
      <c r="A22" t="s">
        <v>8</v>
      </c>
      <c r="B22" t="s">
        <v>10</v>
      </c>
      <c r="C22" t="s">
        <v>9</v>
      </c>
      <c r="E22" t="s">
        <v>8</v>
      </c>
      <c r="F22" t="s">
        <v>10</v>
      </c>
      <c r="G22" t="s">
        <v>9</v>
      </c>
    </row>
    <row r="23" spans="1:7" x14ac:dyDescent="0.25">
      <c r="A23">
        <v>48</v>
      </c>
      <c r="B23" s="1">
        <f>C23/E$3</f>
        <v>7.7521931068919718</v>
      </c>
      <c r="C23">
        <v>0.69</v>
      </c>
      <c r="E23">
        <v>48</v>
      </c>
      <c r="F23" s="1">
        <f>G23/E$3</f>
        <v>4.9771326758741212</v>
      </c>
      <c r="G23">
        <v>0.443</v>
      </c>
    </row>
    <row r="24" spans="1:7" x14ac:dyDescent="0.25">
      <c r="A24">
        <v>12</v>
      </c>
      <c r="B24" s="1">
        <f>C24/E$3</f>
        <v>4.4827899270288363</v>
      </c>
      <c r="C24">
        <v>0.39900000000000002</v>
      </c>
      <c r="E24">
        <v>12</v>
      </c>
      <c r="F24" s="1">
        <f>G24/E$3</f>
        <v>4.1906783027111674</v>
      </c>
      <c r="G24">
        <v>0.373</v>
      </c>
    </row>
    <row r="25" spans="1:7" x14ac:dyDescent="0.25">
      <c r="A25">
        <v>6</v>
      </c>
      <c r="B25" s="1">
        <f>C25/E$3</f>
        <v>4.2468536150799503</v>
      </c>
      <c r="C25">
        <v>0.378</v>
      </c>
      <c r="E25">
        <v>6</v>
      </c>
      <c r="F25" s="1">
        <f>G25/E$3</f>
        <v>3.8760965534459859</v>
      </c>
      <c r="G25">
        <v>0.34499999999999997</v>
      </c>
    </row>
    <row r="26" spans="1:7" x14ac:dyDescent="0.25">
      <c r="A26">
        <v>3</v>
      </c>
      <c r="B26" s="1">
        <f>C26/E$3</f>
        <v>3.9435069282885249</v>
      </c>
      <c r="C26">
        <v>0.35099999999999998</v>
      </c>
      <c r="E26">
        <v>3</v>
      </c>
      <c r="F26" s="1">
        <f>G26/E$3</f>
        <v>3.8311563035509604</v>
      </c>
      <c r="G26">
        <v>0.34100000000000003</v>
      </c>
    </row>
    <row r="27" spans="1:7" x14ac:dyDescent="0.25">
      <c r="A27">
        <v>1.5</v>
      </c>
      <c r="B27" s="1">
        <f>C27/E$3</f>
        <v>3.7974511161296913</v>
      </c>
      <c r="C27">
        <v>0.33800000000000002</v>
      </c>
      <c r="E27">
        <v>1.5</v>
      </c>
      <c r="F27" s="1">
        <f>G27/E$3</f>
        <v>3.7637459287084218</v>
      </c>
      <c r="G27">
        <v>0.33500000000000002</v>
      </c>
    </row>
    <row r="30" spans="1:7" x14ac:dyDescent="0.25">
      <c r="A30" t="s">
        <v>18</v>
      </c>
    </row>
    <row r="32" spans="1:7" x14ac:dyDescent="0.25">
      <c r="A32" t="s">
        <v>19</v>
      </c>
      <c r="B32" t="s">
        <v>21</v>
      </c>
    </row>
    <row r="33" spans="1:2" x14ac:dyDescent="0.25">
      <c r="A33" t="s">
        <v>20</v>
      </c>
      <c r="B33">
        <v>0.1</v>
      </c>
    </row>
    <row r="34" spans="1:2" x14ac:dyDescent="0.25">
      <c r="A34" t="s">
        <v>22</v>
      </c>
      <c r="B34">
        <v>1.3</v>
      </c>
    </row>
    <row r="35" spans="1:2" x14ac:dyDescent="0.25">
      <c r="A35" t="s">
        <v>23</v>
      </c>
      <c r="B35">
        <v>1.67</v>
      </c>
    </row>
    <row r="36" spans="1:2" x14ac:dyDescent="0.25">
      <c r="A36" t="s">
        <v>24</v>
      </c>
      <c r="B36">
        <v>70</v>
      </c>
    </row>
    <row r="37" spans="1:2" x14ac:dyDescent="0.25">
      <c r="A37" t="s">
        <v>27</v>
      </c>
      <c r="B37">
        <v>95</v>
      </c>
    </row>
    <row r="38" spans="1:2" x14ac:dyDescent="0.25">
      <c r="A38" t="s">
        <v>28</v>
      </c>
      <c r="B38">
        <v>700</v>
      </c>
    </row>
    <row r="39" spans="1:2" x14ac:dyDescent="0.25">
      <c r="A39" t="s">
        <v>29</v>
      </c>
      <c r="B39">
        <v>1130</v>
      </c>
    </row>
    <row r="40" spans="1:2" x14ac:dyDescent="0.25">
      <c r="A40" t="s">
        <v>25</v>
      </c>
      <c r="B40">
        <v>3950</v>
      </c>
    </row>
    <row r="41" spans="1:2" x14ac:dyDescent="0.25">
      <c r="A41" t="s">
        <v>26</v>
      </c>
      <c r="B41">
        <v>7600</v>
      </c>
    </row>
    <row r="42" spans="1:2" x14ac:dyDescent="0.25">
      <c r="A42" t="s">
        <v>30</v>
      </c>
      <c r="B42">
        <v>8000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Valvano</dc:creator>
  <cp:lastModifiedBy>ValvanoJonathan</cp:lastModifiedBy>
  <dcterms:created xsi:type="dcterms:W3CDTF">2015-07-01T16:41:25Z</dcterms:created>
  <dcterms:modified xsi:type="dcterms:W3CDTF">2015-11-02T12:51:45Z</dcterms:modified>
</cp:coreProperties>
</file>