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 firstSheet="1" activeTab="5"/>
  </bookViews>
  <sheets>
    <sheet name="List1" sheetId="1" r:id="rId1"/>
    <sheet name="List2" sheetId="2" r:id="rId2"/>
    <sheet name="List3" sheetId="3" r:id="rId3"/>
    <sheet name="tep2" sheetId="4" r:id="rId4"/>
    <sheet name="BL2" sheetId="5" r:id="rId5"/>
    <sheet name="BL2-R" sheetId="6" r:id="rId6"/>
    <sheet name="List5" sheetId="7" r:id="rId7"/>
    <sheet name="L2.1" sheetId="8" r:id="rId8"/>
  </sheets>
  <definedNames>
    <definedName name="_xlnm._FilterDatabase" localSheetId="1" hidden="1">List2!$A$1:$H$128</definedName>
    <definedName name="_xlnm._FilterDatabase" localSheetId="2" hidden="1">List3!$A$1:$M$127</definedName>
  </definedNames>
  <calcPr calcId="125725"/>
  <fileRecoveryPr repairLoad="1"/>
</workbook>
</file>

<file path=xl/calcChain.xml><?xml version="1.0" encoding="utf-8"?>
<calcChain xmlns="http://schemas.openxmlformats.org/spreadsheetml/2006/main">
  <c r="E51" i="6"/>
  <c r="E50"/>
  <c r="X3" i="5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2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2"/>
  <c r="D83"/>
  <c r="C83"/>
  <c r="D80"/>
  <c r="D81"/>
  <c r="D132" i="7"/>
  <c r="E132"/>
  <c r="F132"/>
  <c r="C132"/>
  <c r="F130"/>
  <c r="E130"/>
  <c r="D130"/>
  <c r="C130"/>
  <c r="F128"/>
  <c r="E128"/>
  <c r="D128"/>
  <c r="C128"/>
  <c r="B128"/>
  <c r="F2"/>
  <c r="C128" i="2"/>
  <c r="D128"/>
  <c r="E128"/>
  <c r="F128"/>
  <c r="B128"/>
  <c r="C8" i="6"/>
  <c r="H74" i="5"/>
  <c r="F74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2"/>
  <c r="C74"/>
  <c r="B74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2"/>
  <c r="M65" i="2"/>
  <c r="Q65"/>
  <c r="R65"/>
  <c r="S65"/>
  <c r="T65"/>
  <c r="U65"/>
  <c r="V65"/>
  <c r="W65"/>
  <c r="X65"/>
  <c r="Y65"/>
  <c r="Z65"/>
  <c r="AA65"/>
  <c r="P65"/>
  <c r="N23"/>
  <c r="N65"/>
  <c r="G3" i="3"/>
  <c r="H3"/>
  <c r="I3"/>
  <c r="J3"/>
  <c r="K3"/>
  <c r="G4"/>
  <c r="H4"/>
  <c r="I4"/>
  <c r="J4"/>
  <c r="K4"/>
  <c r="G5"/>
  <c r="H5"/>
  <c r="I5"/>
  <c r="J5"/>
  <c r="G6"/>
  <c r="H6"/>
  <c r="I6"/>
  <c r="G7"/>
  <c r="H7"/>
  <c r="I7"/>
  <c r="G8"/>
  <c r="H8"/>
  <c r="I8"/>
  <c r="G9"/>
  <c r="H9"/>
  <c r="I9"/>
  <c r="G10"/>
  <c r="H10"/>
  <c r="I10"/>
  <c r="G11"/>
  <c r="G12"/>
  <c r="H12"/>
  <c r="I12"/>
  <c r="H13"/>
  <c r="I13"/>
  <c r="J13"/>
  <c r="K13"/>
  <c r="H14"/>
  <c r="I14"/>
  <c r="J14"/>
  <c r="H15"/>
  <c r="I15"/>
  <c r="J15"/>
  <c r="H16"/>
  <c r="I16"/>
  <c r="H17"/>
  <c r="I17"/>
  <c r="H18"/>
  <c r="H19"/>
  <c r="H20"/>
  <c r="G21"/>
  <c r="H21"/>
  <c r="I21"/>
  <c r="J21"/>
  <c r="K21"/>
  <c r="G22"/>
  <c r="H22"/>
  <c r="I22"/>
  <c r="J22"/>
  <c r="G23"/>
  <c r="H23"/>
  <c r="I23"/>
  <c r="J23"/>
  <c r="G24"/>
  <c r="H24"/>
  <c r="I24"/>
  <c r="J24"/>
  <c r="G25"/>
  <c r="H25"/>
  <c r="I25"/>
  <c r="J25"/>
  <c r="G26"/>
  <c r="H26"/>
  <c r="I26"/>
  <c r="G27"/>
  <c r="H27"/>
  <c r="I27"/>
  <c r="G28"/>
  <c r="H28"/>
  <c r="I28"/>
  <c r="G29"/>
  <c r="H29"/>
  <c r="I29"/>
  <c r="G30"/>
  <c r="H30"/>
  <c r="I30"/>
  <c r="G31"/>
  <c r="H31"/>
  <c r="I31"/>
  <c r="G32"/>
  <c r="H32"/>
  <c r="I32"/>
  <c r="G33"/>
  <c r="H33"/>
  <c r="I33"/>
  <c r="G34"/>
  <c r="H34"/>
  <c r="I34"/>
  <c r="G35"/>
  <c r="H35"/>
  <c r="I35"/>
  <c r="G36"/>
  <c r="H36"/>
  <c r="I36"/>
  <c r="G37"/>
  <c r="H37"/>
  <c r="I37"/>
  <c r="G38"/>
  <c r="H38"/>
  <c r="I38"/>
  <c r="G39"/>
  <c r="H39"/>
  <c r="I39"/>
  <c r="G40"/>
  <c r="H40"/>
  <c r="I40"/>
  <c r="G41"/>
  <c r="H41"/>
  <c r="I41"/>
  <c r="H42"/>
  <c r="I42"/>
  <c r="H43"/>
  <c r="I43"/>
  <c r="H44"/>
  <c r="I44"/>
  <c r="H45"/>
  <c r="G46"/>
  <c r="H46"/>
  <c r="G47"/>
  <c r="H47"/>
  <c r="G48"/>
  <c r="H48"/>
  <c r="I48"/>
  <c r="G49"/>
  <c r="H49"/>
  <c r="I49"/>
  <c r="G50"/>
  <c r="H50"/>
  <c r="I50"/>
  <c r="G51"/>
  <c r="H51"/>
  <c r="I51"/>
  <c r="G52"/>
  <c r="H52"/>
  <c r="I52"/>
  <c r="G53"/>
  <c r="H53"/>
  <c r="I53"/>
  <c r="H54"/>
  <c r="I54"/>
  <c r="H55"/>
  <c r="G56"/>
  <c r="H56"/>
  <c r="I56"/>
  <c r="G57"/>
  <c r="H57"/>
  <c r="I57"/>
  <c r="G58"/>
  <c r="G59"/>
  <c r="G60"/>
  <c r="H60"/>
  <c r="I60"/>
  <c r="J60"/>
  <c r="K60"/>
  <c r="G61"/>
  <c r="H61"/>
  <c r="I61"/>
  <c r="J61"/>
  <c r="K61"/>
  <c r="G62"/>
  <c r="H62"/>
  <c r="I62"/>
  <c r="J62"/>
  <c r="G63"/>
  <c r="H63"/>
  <c r="I63"/>
  <c r="J63"/>
  <c r="G64"/>
  <c r="H64"/>
  <c r="I64"/>
  <c r="J64"/>
  <c r="G65"/>
  <c r="H65"/>
  <c r="I65"/>
  <c r="J65"/>
  <c r="G66"/>
  <c r="H66"/>
  <c r="I66"/>
  <c r="G67"/>
  <c r="H67"/>
  <c r="I67"/>
  <c r="G68"/>
  <c r="H68"/>
  <c r="I68"/>
  <c r="G69"/>
  <c r="H69"/>
  <c r="I69"/>
  <c r="G70"/>
  <c r="H70"/>
  <c r="I70"/>
  <c r="G71"/>
  <c r="H71"/>
  <c r="I71"/>
  <c r="G72"/>
  <c r="I72"/>
  <c r="J72"/>
  <c r="K72"/>
  <c r="G73"/>
  <c r="I73"/>
  <c r="J73"/>
  <c r="K73"/>
  <c r="G74"/>
  <c r="H74"/>
  <c r="G75"/>
  <c r="H75"/>
  <c r="I75"/>
  <c r="G76"/>
  <c r="H76"/>
  <c r="I76"/>
  <c r="G77"/>
  <c r="H77"/>
  <c r="I77"/>
  <c r="G78"/>
  <c r="H78"/>
  <c r="I78"/>
  <c r="G79"/>
  <c r="H79"/>
  <c r="I79"/>
  <c r="G80"/>
  <c r="H80"/>
  <c r="I80"/>
  <c r="G81"/>
  <c r="H81"/>
  <c r="I81"/>
  <c r="G82"/>
  <c r="H82"/>
  <c r="I82"/>
  <c r="G83"/>
  <c r="H83"/>
  <c r="G84"/>
  <c r="H84"/>
  <c r="G85"/>
  <c r="H85"/>
  <c r="G86"/>
  <c r="H86"/>
  <c r="H87"/>
  <c r="I87"/>
  <c r="H88"/>
  <c r="I88"/>
  <c r="J88"/>
  <c r="K88"/>
  <c r="G89"/>
  <c r="G90"/>
  <c r="G91"/>
  <c r="G92"/>
  <c r="G93"/>
  <c r="G94"/>
  <c r="G95"/>
  <c r="G96"/>
  <c r="I96"/>
  <c r="G97"/>
  <c r="I97"/>
  <c r="G98"/>
  <c r="I98"/>
  <c r="G99"/>
  <c r="I99"/>
  <c r="G100"/>
  <c r="I100"/>
  <c r="G101"/>
  <c r="I101"/>
  <c r="G102"/>
  <c r="I102"/>
  <c r="H103"/>
  <c r="I103"/>
  <c r="H104"/>
  <c r="I104"/>
  <c r="H105"/>
  <c r="I105"/>
  <c r="H106"/>
  <c r="I106"/>
  <c r="H107"/>
  <c r="I107"/>
  <c r="H108"/>
  <c r="I108"/>
  <c r="H109"/>
  <c r="I109"/>
  <c r="H110"/>
  <c r="I110"/>
  <c r="H111"/>
  <c r="I111"/>
  <c r="H112"/>
  <c r="I112"/>
  <c r="H113"/>
  <c r="I113"/>
  <c r="J113"/>
  <c r="G115"/>
  <c r="H115"/>
  <c r="I115"/>
  <c r="G116"/>
  <c r="I116"/>
  <c r="G117"/>
  <c r="I117"/>
  <c r="G118"/>
  <c r="I118"/>
  <c r="G119"/>
  <c r="I119"/>
  <c r="J119"/>
  <c r="H120"/>
  <c r="I120"/>
  <c r="J120"/>
  <c r="G121"/>
  <c r="G122"/>
  <c r="G123"/>
  <c r="G124"/>
  <c r="H124"/>
  <c r="I124"/>
  <c r="J124"/>
  <c r="G125"/>
  <c r="H125"/>
  <c r="G126"/>
  <c r="H126"/>
  <c r="G127"/>
  <c r="H127"/>
  <c r="H2"/>
  <c r="I2"/>
  <c r="J2"/>
  <c r="G2"/>
  <c r="O20" i="2"/>
  <c r="O65"/>
  <c r="F2" i="3"/>
  <c r="K2"/>
  <c r="F2" i="2"/>
  <c r="X3" i="1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2"/>
  <c r="W2"/>
  <c r="Q13"/>
  <c r="R13"/>
  <c r="Q4"/>
  <c r="R4"/>
  <c r="Q3"/>
  <c r="R3"/>
  <c r="Q2"/>
  <c r="R2"/>
  <c r="E74" i="5" l="1"/>
  <c r="D74"/>
  <c r="C82"/>
  <c r="G74"/>
  <c r="B88" s="1"/>
  <c r="B87" l="1"/>
  <c r="B89" s="1"/>
  <c r="B91" l="1"/>
  <c r="B90"/>
  <c r="E87" l="1"/>
  <c r="H87" s="1"/>
  <c r="E88" l="1"/>
</calcChain>
</file>

<file path=xl/sharedStrings.xml><?xml version="1.0" encoding="utf-8"?>
<sst xmlns="http://schemas.openxmlformats.org/spreadsheetml/2006/main" count="2164" uniqueCount="319">
  <si>
    <t>číslo</t>
  </si>
  <si>
    <t>teplota</t>
  </si>
  <si>
    <t>druh</t>
  </si>
  <si>
    <t>místo</t>
  </si>
  <si>
    <t>praha</t>
  </si>
  <si>
    <t>běstvina</t>
  </si>
  <si>
    <t>nakladeno</t>
  </si>
  <si>
    <t>1.inst</t>
  </si>
  <si>
    <t>2. inst</t>
  </si>
  <si>
    <t>3. inst</t>
  </si>
  <si>
    <t>kukla</t>
  </si>
  <si>
    <t>dospělec</t>
  </si>
  <si>
    <t>vajičko</t>
  </si>
  <si>
    <t>jedinec</t>
  </si>
  <si>
    <t>-</t>
  </si>
  <si>
    <t>v klimaboxu od</t>
  </si>
  <si>
    <t>5.6.</t>
  </si>
  <si>
    <t>6.6.</t>
  </si>
  <si>
    <t>8.6.</t>
  </si>
  <si>
    <t>11.6.</t>
  </si>
  <si>
    <t>14.6.</t>
  </si>
  <si>
    <t>18.6.</t>
  </si>
  <si>
    <t>1.7.</t>
  </si>
  <si>
    <t>5.7.</t>
  </si>
  <si>
    <t>subimatur</t>
  </si>
  <si>
    <t>17.7.</t>
  </si>
  <si>
    <t>20.7.</t>
  </si>
  <si>
    <t>celkový čas</t>
  </si>
  <si>
    <t>z toho v danné teplotě</t>
  </si>
  <si>
    <t>2.6.</t>
  </si>
  <si>
    <t>Sciodripoides watsoni</t>
  </si>
  <si>
    <t>1.6.</t>
  </si>
  <si>
    <t>30.5.</t>
  </si>
  <si>
    <t>25.6.</t>
  </si>
  <si>
    <t>28.6.</t>
  </si>
  <si>
    <t>21.6.</t>
  </si>
  <si>
    <t>8.7.</t>
  </si>
  <si>
    <t>Běstvina</t>
  </si>
  <si>
    <t>Praha</t>
  </si>
  <si>
    <t>19.6.</t>
  </si>
  <si>
    <t>B1</t>
  </si>
  <si>
    <t>B2</t>
  </si>
  <si>
    <t>R1</t>
  </si>
  <si>
    <t>P1</t>
  </si>
  <si>
    <t>P2</t>
  </si>
  <si>
    <t>P3</t>
  </si>
  <si>
    <t>P4</t>
  </si>
  <si>
    <t>Raná</t>
  </si>
  <si>
    <t>31.7.</t>
  </si>
  <si>
    <t>4.8.</t>
  </si>
  <si>
    <t>9.8.</t>
  </si>
  <si>
    <t>21.8.</t>
  </si>
  <si>
    <t>15.8.</t>
  </si>
  <si>
    <t>2.9.</t>
  </si>
  <si>
    <t>33 do kukly</t>
  </si>
  <si>
    <t>L1</t>
  </si>
  <si>
    <t>L2</t>
  </si>
  <si>
    <t>L3</t>
  </si>
  <si>
    <t>K</t>
  </si>
  <si>
    <t>V</t>
  </si>
  <si>
    <t>1B15</t>
  </si>
  <si>
    <t>B</t>
  </si>
  <si>
    <t>P</t>
  </si>
  <si>
    <t>R</t>
  </si>
  <si>
    <t>2B15</t>
  </si>
  <si>
    <t>3B15</t>
  </si>
  <si>
    <t>4B15</t>
  </si>
  <si>
    <t>5B15</t>
  </si>
  <si>
    <t>6B15</t>
  </si>
  <si>
    <t>7B15</t>
  </si>
  <si>
    <t>8B15</t>
  </si>
  <si>
    <t>9B15</t>
  </si>
  <si>
    <t>11P15</t>
  </si>
  <si>
    <t>20B15</t>
  </si>
  <si>
    <t>21B15</t>
  </si>
  <si>
    <t>22B15</t>
  </si>
  <si>
    <t>23B15</t>
  </si>
  <si>
    <t>24B15</t>
  </si>
  <si>
    <t>25B15</t>
  </si>
  <si>
    <t>26B15</t>
  </si>
  <si>
    <t>27B15</t>
  </si>
  <si>
    <t>28B15</t>
  </si>
  <si>
    <t>29B15</t>
  </si>
  <si>
    <t>30B15</t>
  </si>
  <si>
    <t>31B15</t>
  </si>
  <si>
    <t>32B15</t>
  </si>
  <si>
    <t>33B15</t>
  </si>
  <si>
    <t>34B15</t>
  </si>
  <si>
    <t>35B15</t>
  </si>
  <si>
    <t>36B15</t>
  </si>
  <si>
    <t>37B15</t>
  </si>
  <si>
    <t>38B15</t>
  </si>
  <si>
    <t>39B15</t>
  </si>
  <si>
    <t>40B15</t>
  </si>
  <si>
    <t>45B15</t>
  </si>
  <si>
    <t>46B15</t>
  </si>
  <si>
    <t>51B21</t>
  </si>
  <si>
    <t>52B21</t>
  </si>
  <si>
    <t>53B21</t>
  </si>
  <si>
    <t>54B21</t>
  </si>
  <si>
    <t>55B21</t>
  </si>
  <si>
    <t>56B21</t>
  </si>
  <si>
    <t>66P15</t>
  </si>
  <si>
    <t>67P15</t>
  </si>
  <si>
    <t>71B21</t>
  </si>
  <si>
    <t>72B21</t>
  </si>
  <si>
    <t>73B21</t>
  </si>
  <si>
    <t>74B21</t>
  </si>
  <si>
    <t>75B21</t>
  </si>
  <si>
    <t>76B21</t>
  </si>
  <si>
    <t>77B21</t>
  </si>
  <si>
    <t>78B21</t>
  </si>
  <si>
    <t>79B21</t>
  </si>
  <si>
    <t>80B21</t>
  </si>
  <si>
    <t>81B21</t>
  </si>
  <si>
    <t>82B21</t>
  </si>
  <si>
    <t>83B21</t>
  </si>
  <si>
    <t>84B21</t>
  </si>
  <si>
    <t>85B21</t>
  </si>
  <si>
    <t>86P15</t>
  </si>
  <si>
    <t>87P15</t>
  </si>
  <si>
    <t>88P15</t>
  </si>
  <si>
    <t>89P15</t>
  </si>
  <si>
    <t>90P15</t>
  </si>
  <si>
    <t>91P15</t>
  </si>
  <si>
    <t>92P15</t>
  </si>
  <si>
    <t>93P15</t>
  </si>
  <si>
    <t>94P15</t>
  </si>
  <si>
    <t>95P15</t>
  </si>
  <si>
    <t>96P15</t>
  </si>
  <si>
    <t>97P15</t>
  </si>
  <si>
    <t>98P15</t>
  </si>
  <si>
    <t>99P15</t>
  </si>
  <si>
    <t>102B25</t>
  </si>
  <si>
    <t>103B25</t>
  </si>
  <si>
    <t>104B25</t>
  </si>
  <si>
    <t>105B25</t>
  </si>
  <si>
    <t>106B25</t>
  </si>
  <si>
    <t>107B25</t>
  </si>
  <si>
    <t>108B25</t>
  </si>
  <si>
    <t>109B25</t>
  </si>
  <si>
    <t>110B25</t>
  </si>
  <si>
    <t>111B25</t>
  </si>
  <si>
    <t>112B25</t>
  </si>
  <si>
    <t>113B25</t>
  </si>
  <si>
    <t>114B25</t>
  </si>
  <si>
    <t>115B25</t>
  </si>
  <si>
    <t>116B25</t>
  </si>
  <si>
    <t>117B25</t>
  </si>
  <si>
    <t>118B25</t>
  </si>
  <si>
    <t>119B25</t>
  </si>
  <si>
    <t>120B25</t>
  </si>
  <si>
    <t>121B25</t>
  </si>
  <si>
    <t>122B25</t>
  </si>
  <si>
    <t>123B25</t>
  </si>
  <si>
    <t>124B25</t>
  </si>
  <si>
    <t>125B25</t>
  </si>
  <si>
    <t>127P21</t>
  </si>
  <si>
    <t>128P21</t>
  </si>
  <si>
    <t>129P21</t>
  </si>
  <si>
    <t>130P21</t>
  </si>
  <si>
    <t>131P21</t>
  </si>
  <si>
    <t>132P21</t>
  </si>
  <si>
    <t>133B15</t>
  </si>
  <si>
    <t>134B15</t>
  </si>
  <si>
    <t>135R15</t>
  </si>
  <si>
    <t>136P15</t>
  </si>
  <si>
    <t>137P15</t>
  </si>
  <si>
    <t>138P15</t>
  </si>
  <si>
    <t>139P15</t>
  </si>
  <si>
    <t>kod</t>
  </si>
  <si>
    <t>lok</t>
  </si>
  <si>
    <t>10B15</t>
  </si>
  <si>
    <t>12P15</t>
  </si>
  <si>
    <t>13P15</t>
  </si>
  <si>
    <t>14P15</t>
  </si>
  <si>
    <t>15P15</t>
  </si>
  <si>
    <t>16P15</t>
  </si>
  <si>
    <t>17P15</t>
  </si>
  <si>
    <t>18P15</t>
  </si>
  <si>
    <t>19P15</t>
  </si>
  <si>
    <t>41B15</t>
  </si>
  <si>
    <t>42B15</t>
  </si>
  <si>
    <t>43B15</t>
  </si>
  <si>
    <t>44B15</t>
  </si>
  <si>
    <t>57B21</t>
  </si>
  <si>
    <t>58B21</t>
  </si>
  <si>
    <t>68P15</t>
  </si>
  <si>
    <t>69P15</t>
  </si>
  <si>
    <t>100P15</t>
  </si>
  <si>
    <t>126B25</t>
  </si>
  <si>
    <t>tep</t>
  </si>
  <si>
    <t>BL2-15</t>
  </si>
  <si>
    <t>BL2-21</t>
  </si>
  <si>
    <t>BL2-25</t>
  </si>
  <si>
    <t>1</t>
  </si>
  <si>
    <t>2</t>
  </si>
  <si>
    <t>3</t>
  </si>
  <si>
    <t>4</t>
  </si>
  <si>
    <t>5</t>
  </si>
  <si>
    <t>BV-15</t>
  </si>
  <si>
    <t>BL1-15</t>
  </si>
  <si>
    <t>BL3-15</t>
  </si>
  <si>
    <t>BK-15</t>
  </si>
  <si>
    <t>BV-21</t>
  </si>
  <si>
    <t>BL1-21</t>
  </si>
  <si>
    <t>BL3-21</t>
  </si>
  <si>
    <t>BK-21</t>
  </si>
  <si>
    <t>BV-25</t>
  </si>
  <si>
    <t>BL1-25</t>
  </si>
  <si>
    <t>BL3-25</t>
  </si>
  <si>
    <t>BK-25</t>
  </si>
  <si>
    <t>R2</t>
  </si>
  <si>
    <t>sum</t>
  </si>
  <si>
    <t>TxR</t>
  </si>
  <si>
    <t>n</t>
  </si>
  <si>
    <t>L2 - Rko</t>
  </si>
  <si>
    <t>a</t>
  </si>
  <si>
    <t>b</t>
  </si>
  <si>
    <t>x0</t>
  </si>
  <si>
    <t>SET</t>
  </si>
  <si>
    <t>S2=</t>
  </si>
  <si>
    <t>Var Xo</t>
  </si>
  <si>
    <t>SD Xo</t>
  </si>
  <si>
    <t>Q1</t>
  </si>
  <si>
    <t>Interval/2</t>
  </si>
  <si>
    <t>C11</t>
  </si>
  <si>
    <t>C12</t>
  </si>
  <si>
    <t>C22</t>
  </si>
  <si>
    <t>t2</t>
  </si>
  <si>
    <t>&gt; # My first script</t>
  </si>
  <si>
    <t>&gt; rm(list = ls())</t>
  </si>
  <si>
    <t>&gt; setwd ("C:/Users/pavel/Downloads/disertace/data")</t>
  </si>
  <si>
    <t>&gt; L2 &lt;- read.table ("L2.txt", header = TRUE, sep = "\t")</t>
  </si>
  <si>
    <t>&gt; attach (L2)</t>
  </si>
  <si>
    <t>&gt; names (L2)</t>
  </si>
  <si>
    <t xml:space="preserve">[1] "tep" "R"  </t>
  </si>
  <si>
    <t>&gt; summary (L2)</t>
  </si>
  <si>
    <t xml:space="preserve">      tep              R          </t>
  </si>
  <si>
    <t xml:space="preserve"> Min.   :15.00   Min.   :0.06250  </t>
  </si>
  <si>
    <t xml:space="preserve"> 1st Qu.:15.00   1st Qu.:0.07692  </t>
  </si>
  <si>
    <t xml:space="preserve"> Median :21.00   Median :0.08333  </t>
  </si>
  <si>
    <t xml:space="preserve"> Mean   :19.46   Mean   :0.10202  </t>
  </si>
  <si>
    <t xml:space="preserve"> 3rd Qu.:25.00   3rd Qu.:0.14286  </t>
  </si>
  <si>
    <t xml:space="preserve"> Max.   :25.00   Max.   :0.16667  </t>
  </si>
  <si>
    <t xml:space="preserve">                 NA's   :15       </t>
  </si>
  <si>
    <t>&gt; summary (lm(R~tep))</t>
  </si>
  <si>
    <t>Call:</t>
  </si>
  <si>
    <t>lm(formula = R ~ tep)</t>
  </si>
  <si>
    <t>Residuals:</t>
  </si>
  <si>
    <t xml:space="preserve">      Min        1Q    Median        3Q       Max </t>
  </si>
  <si>
    <t xml:space="preserve">-0.036410 -0.012052  0.002371  0.003671  0.053334 </t>
  </si>
  <si>
    <t>Coefficients:</t>
  </si>
  <si>
    <t xml:space="preserve">              Estimate Std. Error t value Pr(&gt;|t|)    </t>
  </si>
  <si>
    <t xml:space="preserve">(Intercept) -0.0223990  0.0093996  -2.383   0.0199 *  </t>
  </si>
  <si>
    <t>tep          0.0064634  0.0004772  13.545   &lt;2e-16 ***</t>
  </si>
  <si>
    <t>---</t>
  </si>
  <si>
    <t xml:space="preserve">Signif. codes:  0 ‘***’ 0.001 ‘**’ 0.01 ‘*’ 0.05 ‘.’ 0.1 ‘ ’ 1 </t>
  </si>
  <si>
    <t>Residual standard error: 0.01691 on 70 degrees of freedom</t>
  </si>
  <si>
    <t xml:space="preserve">  (15 observations deleted due to missingness)</t>
  </si>
  <si>
    <t xml:space="preserve">Multiple R-squared: 0.7238,     Adjusted R-squared: 0.7199 </t>
  </si>
  <si>
    <t>F-statistic: 183.5 on 1 and 70 DF,  p-value: &lt; 2.2e-16</t>
  </si>
  <si>
    <t>Celý set dat</t>
  </si>
  <si>
    <t>Harmonické průměry</t>
  </si>
  <si>
    <t>&gt;          summary (lm(r~t))</t>
  </si>
  <si>
    <t>lm(formula = r ~ t)</t>
  </si>
  <si>
    <t xml:space="preserve">       1        2        3 </t>
  </si>
  <si>
    <t xml:space="preserve"> 0.00210 -0.00525  0.00315 </t>
  </si>
  <si>
    <t xml:space="preserve">              Estimate Std. Error t value Pr(&gt;|t|)  </t>
  </si>
  <si>
    <t xml:space="preserve">(Intercept) -0.0250930  0.0188635  -1.330   0.4104  </t>
  </si>
  <si>
    <t>t            0.0065920  0.0009093   7.249   0.0873 .</t>
  </si>
  <si>
    <t>Residual standard error: 0.006473 on 1 degrees of freedom</t>
  </si>
  <si>
    <t xml:space="preserve">Multiple R-squared: 0.9813,     Adjusted R-squared: 0.9627 </t>
  </si>
  <si>
    <t>F-statistic: 52.55 on 1 and 1 DF,  p-value: 0.08727</t>
  </si>
  <si>
    <t>n=3</t>
  </si>
  <si>
    <t xml:space="preserve"> T °C</t>
  </si>
  <si>
    <t>Devel (d)</t>
  </si>
  <si>
    <t>T2</t>
  </si>
  <si>
    <t>Rychlost2</t>
  </si>
  <si>
    <t>TxRychl</t>
  </si>
  <si>
    <t>Suma</t>
  </si>
  <si>
    <t>D</t>
  </si>
  <si>
    <t>1/a*a*c11+2*b/a*a*a*c12+b*b/a*a*a*a*c22</t>
  </si>
  <si>
    <t>tmin</t>
  </si>
  <si>
    <t>D 15</t>
  </si>
  <si>
    <t>R 15</t>
  </si>
  <si>
    <t xml:space="preserve"> # My first script</t>
  </si>
  <si>
    <t>&gt; L2 &lt;- read.table ("L2.1.txt", header = TRUE, sep = "\t")</t>
  </si>
  <si>
    <t xml:space="preserve">      tep              R        </t>
  </si>
  <si>
    <t xml:space="preserve"> Min.   :15.00   Min.   : 6.00  </t>
  </si>
  <si>
    <t xml:space="preserve"> 1st Qu.:15.00   1st Qu.: 7.00  </t>
  </si>
  <si>
    <t xml:space="preserve"> Median :15.00   Median :11.00  </t>
  </si>
  <si>
    <t xml:space="preserve"> Mean   :18.53   Mean   :10.96  </t>
  </si>
  <si>
    <t xml:space="preserve"> 3rd Qu.:21.00   3rd Qu.:13.00  </t>
  </si>
  <si>
    <t xml:space="preserve"> Max.   :25.00   Max.   :21.00  </t>
  </si>
  <si>
    <t>&gt; scio = lm(R~tep)</t>
  </si>
  <si>
    <t>&gt; anova (scio)</t>
  </si>
  <si>
    <t>Analysis of Variance Table</t>
  </si>
  <si>
    <t>Response: R</t>
  </si>
  <si>
    <t xml:space="preserve">          Df Sum Sq Mean Sq F value    Pr(&gt;F)    </t>
  </si>
  <si>
    <t>tep        1 630.72  630.72  159.74 &lt; 2.2e-16 ***</t>
  </si>
  <si>
    <t xml:space="preserve">Residuals 95 375.11    3.95                      </t>
  </si>
  <si>
    <t>Signif. codes:  0 ‘***’ 0.001 ‘**’ 0.01 ‘*’ 0.05 ‘.’ 0.1 ‘ ’ 1</t>
  </si>
  <si>
    <t>&gt; summary (scio)</t>
  </si>
  <si>
    <t xml:space="preserve">    Min      1Q  Median      3Q     Max </t>
  </si>
  <si>
    <t xml:space="preserve">-4.1962 -1.3886 -0.1962  0.6114  7.8038 </t>
  </si>
  <si>
    <t xml:space="preserve">            Estimate Std. Error t value Pr(&gt;|t|)    </t>
  </si>
  <si>
    <t>(Intercept) 22.71517    0.95182   23.86   &lt;2e-16 ***</t>
  </si>
  <si>
    <t>tep         -0.63460    0.05021  -12.64   &lt;2e-16 ***</t>
  </si>
  <si>
    <t>Residual standard error: 1.987 on 95 degrees of freedom</t>
  </si>
  <si>
    <t xml:space="preserve">Multiple R-squared:  0.6271,    Adjusted R-squared:  0.6231 </t>
  </si>
  <si>
    <t>F-statistic: 159.7 on 1 and 95 DF,  p-value: &lt; 2.2e-16</t>
  </si>
  <si>
    <t>Všichni jedinci ze všech lokalit</t>
  </si>
  <si>
    <t>a=</t>
  </si>
  <si>
    <t>b=</t>
  </si>
  <si>
    <t>LDT</t>
  </si>
  <si>
    <t>SUM</t>
  </si>
  <si>
    <t>dd</t>
  </si>
  <si>
    <t>°C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</si>
</sst>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color rgb="FF000000"/>
      <name val="Lucida Console"/>
      <family val="3"/>
      <charset val="238"/>
    </font>
    <font>
      <sz val="10"/>
      <color rgb="FF0000FF"/>
      <name val="Lucida Console"/>
      <family val="3"/>
      <charset val="238"/>
    </font>
    <font>
      <sz val="22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0" applyNumberFormat="1" applyFont="1"/>
    <xf numFmtId="0" fontId="1" fillId="0" borderId="0" xfId="1" applyNumberFormat="1" applyFont="1" applyAlignment="1" applyProtection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49" fontId="0" fillId="0" borderId="2" xfId="0" applyNumberFormat="1" applyBorder="1"/>
    <xf numFmtId="0" fontId="0" fillId="0" borderId="2" xfId="0" applyBorder="1"/>
    <xf numFmtId="0" fontId="3" fillId="0" borderId="0" xfId="0" applyFont="1"/>
    <xf numFmtId="49" fontId="0" fillId="0" borderId="0" xfId="0" applyNumberFormat="1" applyBorder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90"/>
  <sheetViews>
    <sheetView workbookViewId="0">
      <pane ySplit="1" topLeftCell="A2" activePane="bottomLeft" state="frozen"/>
      <selection activeCell="F1" sqref="F1"/>
      <selection pane="bottomLeft" activeCell="G1" sqref="G1:G65536"/>
    </sheetView>
  </sheetViews>
  <sheetFormatPr defaultRowHeight="15"/>
  <cols>
    <col min="2" max="2" width="4.85546875" bestFit="1" customWidth="1"/>
    <col min="3" max="3" width="7.42578125" bestFit="1" customWidth="1"/>
    <col min="4" max="4" width="8.5703125" bestFit="1" customWidth="1"/>
    <col min="5" max="5" width="10.28515625" bestFit="1" customWidth="1"/>
    <col min="6" max="6" width="14.5703125" bestFit="1" customWidth="1"/>
    <col min="7" max="7" width="14.5703125" customWidth="1"/>
    <col min="8" max="8" width="20.7109375" bestFit="1" customWidth="1"/>
    <col min="9" max="9" width="7.5703125" bestFit="1" customWidth="1"/>
    <col min="10" max="10" width="7.140625" bestFit="1" customWidth="1"/>
    <col min="11" max="11" width="5.85546875" bestFit="1" customWidth="1"/>
    <col min="12" max="13" width="6.28515625" bestFit="1" customWidth="1"/>
    <col min="14" max="14" width="5.7109375" bestFit="1" customWidth="1"/>
    <col min="15" max="15" width="5.42578125" customWidth="1"/>
    <col min="16" max="16" width="5" customWidth="1"/>
    <col min="17" max="17" width="5" style="3" customWidth="1"/>
    <col min="18" max="18" width="6.5703125" customWidth="1"/>
    <col min="19" max="19" width="5.42578125" style="6" customWidth="1"/>
    <col min="20" max="23" width="5.42578125" customWidth="1"/>
    <col min="24" max="24" width="8.7109375" customWidth="1"/>
    <col min="25" max="34" width="5.7109375" customWidth="1"/>
    <col min="35" max="188" width="12.28515625" customWidth="1"/>
  </cols>
  <sheetData>
    <row r="1" spans="1:24" s="2" customFormat="1">
      <c r="B1" s="2" t="s">
        <v>0</v>
      </c>
      <c r="C1" s="2" t="s">
        <v>1</v>
      </c>
      <c r="D1" s="2" t="s">
        <v>3</v>
      </c>
      <c r="E1" s="2" t="s">
        <v>6</v>
      </c>
      <c r="F1" s="2" t="s">
        <v>15</v>
      </c>
      <c r="H1" s="2" t="s">
        <v>2</v>
      </c>
      <c r="I1" s="2" t="s">
        <v>13</v>
      </c>
      <c r="J1" s="2" t="s">
        <v>12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24</v>
      </c>
      <c r="P1" s="2" t="s">
        <v>11</v>
      </c>
      <c r="Q1" s="3" t="s">
        <v>27</v>
      </c>
      <c r="R1" s="2" t="s">
        <v>28</v>
      </c>
      <c r="S1" s="2" t="s">
        <v>59</v>
      </c>
      <c r="T1" s="2" t="s">
        <v>55</v>
      </c>
      <c r="U1" s="2" t="s">
        <v>56</v>
      </c>
      <c r="V1" s="2" t="s">
        <v>57</v>
      </c>
      <c r="W1" s="2" t="s">
        <v>58</v>
      </c>
    </row>
    <row r="2" spans="1:24">
      <c r="A2">
        <v>1</v>
      </c>
      <c r="B2">
        <v>2</v>
      </c>
      <c r="C2">
        <v>15</v>
      </c>
      <c r="D2" t="s">
        <v>5</v>
      </c>
      <c r="E2" s="1">
        <v>41062</v>
      </c>
      <c r="F2" s="1">
        <v>41064</v>
      </c>
      <c r="G2" s="1" t="s">
        <v>61</v>
      </c>
      <c r="H2" t="s">
        <v>30</v>
      </c>
      <c r="I2" s="4">
        <v>1</v>
      </c>
      <c r="J2" s="4" t="s">
        <v>29</v>
      </c>
      <c r="K2" s="4" t="s">
        <v>16</v>
      </c>
      <c r="L2" s="4" t="s">
        <v>19</v>
      </c>
      <c r="M2" s="4" t="s">
        <v>20</v>
      </c>
      <c r="N2" s="5" t="s">
        <v>22</v>
      </c>
      <c r="O2" s="4"/>
      <c r="P2" s="4" t="s">
        <v>25</v>
      </c>
      <c r="Q2" s="4">
        <f>30-2+17</f>
        <v>45</v>
      </c>
      <c r="R2" s="4">
        <f>Q2-2</f>
        <v>43</v>
      </c>
      <c r="S2" s="6">
        <v>3</v>
      </c>
      <c r="T2">
        <v>9</v>
      </c>
      <c r="U2">
        <v>12</v>
      </c>
      <c r="V2">
        <v>29</v>
      </c>
      <c r="W2">
        <f>29+16</f>
        <v>45</v>
      </c>
      <c r="X2" t="str">
        <f>CONCATENATE(A2,G2,C2)</f>
        <v>1B15</v>
      </c>
    </row>
    <row r="3" spans="1:24">
      <c r="A3">
        <v>2</v>
      </c>
      <c r="C3">
        <v>15</v>
      </c>
      <c r="G3" s="1" t="s">
        <v>61</v>
      </c>
      <c r="H3" t="s">
        <v>30</v>
      </c>
      <c r="I3" s="4">
        <v>2</v>
      </c>
      <c r="J3" s="4" t="s">
        <v>29</v>
      </c>
      <c r="K3" s="4" t="s">
        <v>16</v>
      </c>
      <c r="L3" s="4" t="s">
        <v>19</v>
      </c>
      <c r="M3" s="4" t="s">
        <v>20</v>
      </c>
      <c r="N3" s="4" t="s">
        <v>22</v>
      </c>
      <c r="O3" s="4"/>
      <c r="P3" s="4" t="s">
        <v>25</v>
      </c>
      <c r="Q3" s="4">
        <f>30-2+17</f>
        <v>45</v>
      </c>
      <c r="R3" s="4">
        <f>Q3-2</f>
        <v>43</v>
      </c>
      <c r="S3" s="6">
        <v>3</v>
      </c>
      <c r="T3">
        <v>9</v>
      </c>
      <c r="U3">
        <v>12</v>
      </c>
      <c r="V3">
        <v>29</v>
      </c>
      <c r="W3">
        <v>45</v>
      </c>
      <c r="X3" t="str">
        <f t="shared" ref="X3:X66" si="0">CONCATENATE(A3,G3,C3)</f>
        <v>2B15</v>
      </c>
    </row>
    <row r="4" spans="1:24">
      <c r="A4">
        <v>3</v>
      </c>
      <c r="C4">
        <v>15</v>
      </c>
      <c r="G4" s="1" t="s">
        <v>61</v>
      </c>
      <c r="H4" t="s">
        <v>30</v>
      </c>
      <c r="I4" s="4">
        <v>3</v>
      </c>
      <c r="J4" s="4" t="s">
        <v>29</v>
      </c>
      <c r="K4" s="4" t="s">
        <v>16</v>
      </c>
      <c r="L4" s="4" t="s">
        <v>20</v>
      </c>
      <c r="M4" s="4" t="s">
        <v>21</v>
      </c>
      <c r="N4" s="4" t="s">
        <v>23</v>
      </c>
      <c r="O4" s="4" t="s">
        <v>25</v>
      </c>
      <c r="P4" s="4" t="s">
        <v>26</v>
      </c>
      <c r="Q4" s="4">
        <f>30-2+20</f>
        <v>48</v>
      </c>
      <c r="R4" s="4">
        <f>Q4-2</f>
        <v>46</v>
      </c>
      <c r="S4" s="6">
        <v>3</v>
      </c>
      <c r="T4">
        <v>12</v>
      </c>
      <c r="U4">
        <v>16</v>
      </c>
      <c r="V4">
        <v>33</v>
      </c>
      <c r="W4">
        <v>45</v>
      </c>
      <c r="X4" t="str">
        <f t="shared" si="0"/>
        <v>3B15</v>
      </c>
    </row>
    <row r="5" spans="1:24">
      <c r="A5">
        <v>4</v>
      </c>
      <c r="C5">
        <v>15</v>
      </c>
      <c r="G5" s="1" t="s">
        <v>61</v>
      </c>
      <c r="H5" t="s">
        <v>30</v>
      </c>
      <c r="I5" s="4">
        <v>4</v>
      </c>
      <c r="J5" s="4" t="s">
        <v>29</v>
      </c>
      <c r="K5" s="4" t="s">
        <v>16</v>
      </c>
      <c r="L5" s="4" t="s">
        <v>20</v>
      </c>
      <c r="M5" s="4" t="s">
        <v>21</v>
      </c>
      <c r="N5" s="4" t="s">
        <v>23</v>
      </c>
      <c r="O5" s="4" t="s">
        <v>14</v>
      </c>
      <c r="P5" s="4" t="s">
        <v>14</v>
      </c>
      <c r="Q5" s="4"/>
      <c r="R5" s="4"/>
      <c r="S5" s="6">
        <v>3</v>
      </c>
      <c r="T5">
        <v>12</v>
      </c>
      <c r="U5">
        <v>16</v>
      </c>
      <c r="V5">
        <v>33</v>
      </c>
      <c r="X5" t="str">
        <f t="shared" si="0"/>
        <v>4B15</v>
      </c>
    </row>
    <row r="6" spans="1:24">
      <c r="A6">
        <v>5</v>
      </c>
      <c r="C6">
        <v>15</v>
      </c>
      <c r="G6" s="1" t="s">
        <v>61</v>
      </c>
      <c r="H6" t="s">
        <v>30</v>
      </c>
      <c r="I6" s="4">
        <v>5</v>
      </c>
      <c r="J6" s="4" t="s">
        <v>29</v>
      </c>
      <c r="K6" s="4" t="s">
        <v>17</v>
      </c>
      <c r="L6" s="4" t="s">
        <v>20</v>
      </c>
      <c r="M6" s="4" t="s">
        <v>21</v>
      </c>
      <c r="N6" s="4" t="s">
        <v>14</v>
      </c>
      <c r="O6" s="4" t="s">
        <v>14</v>
      </c>
      <c r="P6" s="4" t="s">
        <v>14</v>
      </c>
      <c r="Q6" s="4"/>
      <c r="R6" s="4"/>
      <c r="S6" s="6">
        <v>4</v>
      </c>
      <c r="T6">
        <v>12</v>
      </c>
      <c r="U6">
        <v>16</v>
      </c>
      <c r="X6" t="str">
        <f t="shared" si="0"/>
        <v>5B15</v>
      </c>
    </row>
    <row r="7" spans="1:24">
      <c r="A7">
        <v>6</v>
      </c>
      <c r="C7">
        <v>15</v>
      </c>
      <c r="G7" s="1" t="s">
        <v>61</v>
      </c>
      <c r="H7" t="s">
        <v>30</v>
      </c>
      <c r="I7" s="4">
        <v>6</v>
      </c>
      <c r="J7" s="4" t="s">
        <v>29</v>
      </c>
      <c r="K7" s="4" t="s">
        <v>17</v>
      </c>
      <c r="L7" s="4" t="s">
        <v>20</v>
      </c>
      <c r="M7" s="4" t="s">
        <v>21</v>
      </c>
      <c r="N7" s="4" t="s">
        <v>14</v>
      </c>
      <c r="O7" s="4" t="s">
        <v>14</v>
      </c>
      <c r="P7" s="4" t="s">
        <v>14</v>
      </c>
      <c r="Q7" s="4"/>
      <c r="R7" s="4"/>
      <c r="S7" s="6">
        <v>4</v>
      </c>
      <c r="T7">
        <v>12</v>
      </c>
      <c r="U7">
        <v>16</v>
      </c>
      <c r="X7" t="str">
        <f t="shared" si="0"/>
        <v>6B15</v>
      </c>
    </row>
    <row r="8" spans="1:24">
      <c r="A8">
        <v>7</v>
      </c>
      <c r="C8">
        <v>15</v>
      </c>
      <c r="G8" s="1" t="s">
        <v>61</v>
      </c>
      <c r="H8" t="s">
        <v>30</v>
      </c>
      <c r="I8" s="4">
        <v>7</v>
      </c>
      <c r="J8" s="4" t="s">
        <v>29</v>
      </c>
      <c r="K8" s="4" t="s">
        <v>17</v>
      </c>
      <c r="L8" s="4" t="s">
        <v>20</v>
      </c>
      <c r="M8" s="4" t="s">
        <v>21</v>
      </c>
      <c r="N8" s="4" t="s">
        <v>14</v>
      </c>
      <c r="O8" s="4" t="s">
        <v>14</v>
      </c>
      <c r="P8" s="4" t="s">
        <v>14</v>
      </c>
      <c r="Q8" s="4"/>
      <c r="R8" s="4"/>
      <c r="S8" s="6">
        <v>4</v>
      </c>
      <c r="T8">
        <v>12</v>
      </c>
      <c r="U8">
        <v>16</v>
      </c>
      <c r="X8" t="str">
        <f t="shared" si="0"/>
        <v>7B15</v>
      </c>
    </row>
    <row r="9" spans="1:24">
      <c r="A9">
        <v>8</v>
      </c>
      <c r="C9">
        <v>15</v>
      </c>
      <c r="G9" s="1" t="s">
        <v>61</v>
      </c>
      <c r="H9" t="s">
        <v>30</v>
      </c>
      <c r="I9" s="4">
        <v>8</v>
      </c>
      <c r="J9" s="4" t="s">
        <v>29</v>
      </c>
      <c r="K9" s="4" t="s">
        <v>17</v>
      </c>
      <c r="L9" s="4" t="s">
        <v>20</v>
      </c>
      <c r="M9" s="4" t="s">
        <v>21</v>
      </c>
      <c r="N9" s="4" t="s">
        <v>14</v>
      </c>
      <c r="O9" s="4" t="s">
        <v>14</v>
      </c>
      <c r="P9" s="4" t="s">
        <v>14</v>
      </c>
      <c r="Q9" s="4"/>
      <c r="R9" s="4"/>
      <c r="S9" s="6">
        <v>4</v>
      </c>
      <c r="T9">
        <v>12</v>
      </c>
      <c r="U9">
        <v>16</v>
      </c>
      <c r="X9" t="str">
        <f t="shared" si="0"/>
        <v>8B15</v>
      </c>
    </row>
    <row r="10" spans="1:24">
      <c r="A10">
        <v>9</v>
      </c>
      <c r="C10">
        <v>15</v>
      </c>
      <c r="G10" s="1" t="s">
        <v>61</v>
      </c>
      <c r="H10" t="s">
        <v>30</v>
      </c>
      <c r="I10" s="4">
        <v>9</v>
      </c>
      <c r="J10" s="4" t="s">
        <v>29</v>
      </c>
      <c r="K10" s="4" t="s">
        <v>18</v>
      </c>
      <c r="L10" s="4" t="s">
        <v>20</v>
      </c>
      <c r="M10" s="4" t="s">
        <v>21</v>
      </c>
      <c r="N10" s="4" t="s">
        <v>14</v>
      </c>
      <c r="O10" s="4" t="s">
        <v>14</v>
      </c>
      <c r="P10" s="4" t="s">
        <v>14</v>
      </c>
      <c r="Q10" s="4"/>
      <c r="R10" s="4"/>
      <c r="S10" s="6">
        <v>4</v>
      </c>
      <c r="T10">
        <v>12</v>
      </c>
      <c r="U10">
        <v>16</v>
      </c>
      <c r="X10" t="str">
        <f t="shared" si="0"/>
        <v>9B15</v>
      </c>
    </row>
    <row r="11" spans="1:24">
      <c r="A11">
        <v>10</v>
      </c>
      <c r="C11">
        <v>15</v>
      </c>
      <c r="G11" s="1" t="s">
        <v>61</v>
      </c>
      <c r="H11" t="s">
        <v>30</v>
      </c>
      <c r="I11" s="4">
        <v>10</v>
      </c>
      <c r="J11" s="4" t="s">
        <v>29</v>
      </c>
      <c r="K11" s="4" t="s">
        <v>20</v>
      </c>
      <c r="L11" s="4" t="s">
        <v>14</v>
      </c>
      <c r="M11" s="4" t="s">
        <v>14</v>
      </c>
      <c r="N11" s="4" t="s">
        <v>14</v>
      </c>
      <c r="O11" s="4" t="s">
        <v>14</v>
      </c>
      <c r="P11" s="4" t="s">
        <v>14</v>
      </c>
      <c r="Q11" s="4"/>
      <c r="R11" s="4"/>
      <c r="S11" s="6">
        <v>12</v>
      </c>
      <c r="X11" t="str">
        <f t="shared" si="0"/>
        <v>10B15</v>
      </c>
    </row>
    <row r="12" spans="1:24">
      <c r="A12">
        <v>11</v>
      </c>
      <c r="B12">
        <v>4</v>
      </c>
      <c r="C12">
        <v>15</v>
      </c>
      <c r="D12" t="s">
        <v>4</v>
      </c>
      <c r="E12" s="1">
        <v>41061</v>
      </c>
      <c r="F12" s="1">
        <v>41064</v>
      </c>
      <c r="G12" s="1" t="s">
        <v>62</v>
      </c>
      <c r="H12" t="s">
        <v>30</v>
      </c>
      <c r="I12" s="4">
        <v>1</v>
      </c>
      <c r="J12" s="4" t="s">
        <v>31</v>
      </c>
      <c r="K12" s="4" t="s">
        <v>16</v>
      </c>
      <c r="L12" s="4" t="s">
        <v>19</v>
      </c>
      <c r="M12" s="4" t="s">
        <v>20</v>
      </c>
      <c r="N12" s="5" t="s">
        <v>14</v>
      </c>
      <c r="O12" s="5" t="s">
        <v>14</v>
      </c>
      <c r="P12" s="5" t="s">
        <v>14</v>
      </c>
      <c r="Q12" s="5"/>
      <c r="R12" s="4"/>
      <c r="S12" s="6">
        <v>4</v>
      </c>
      <c r="T12">
        <v>10</v>
      </c>
      <c r="U12">
        <v>13</v>
      </c>
      <c r="X12" t="str">
        <f t="shared" si="0"/>
        <v>11P15</v>
      </c>
    </row>
    <row r="13" spans="1:24">
      <c r="A13">
        <v>12</v>
      </c>
      <c r="B13">
        <v>5</v>
      </c>
      <c r="C13">
        <v>15</v>
      </c>
      <c r="D13" t="s">
        <v>4</v>
      </c>
      <c r="E13" s="1">
        <v>41059</v>
      </c>
      <c r="F13" s="1">
        <v>41064</v>
      </c>
      <c r="G13" s="1" t="s">
        <v>62</v>
      </c>
      <c r="H13" t="s">
        <v>30</v>
      </c>
      <c r="I13" s="4">
        <v>1</v>
      </c>
      <c r="J13" s="4" t="s">
        <v>32</v>
      </c>
      <c r="K13" s="5" t="s">
        <v>14</v>
      </c>
      <c r="L13" s="4" t="s">
        <v>16</v>
      </c>
      <c r="M13" s="4" t="s">
        <v>19</v>
      </c>
      <c r="N13" s="5" t="s">
        <v>33</v>
      </c>
      <c r="O13" s="5" t="s">
        <v>14</v>
      </c>
      <c r="P13" s="4" t="s">
        <v>25</v>
      </c>
      <c r="Q13" s="4">
        <f>2+30+17</f>
        <v>49</v>
      </c>
      <c r="R13" s="4">
        <f>Q13-5</f>
        <v>44</v>
      </c>
      <c r="T13">
        <v>7</v>
      </c>
      <c r="U13">
        <v>13</v>
      </c>
      <c r="V13">
        <v>27</v>
      </c>
      <c r="W13">
        <v>49</v>
      </c>
      <c r="X13" t="str">
        <f t="shared" si="0"/>
        <v>12P15</v>
      </c>
    </row>
    <row r="14" spans="1:24">
      <c r="A14">
        <v>13</v>
      </c>
      <c r="C14">
        <v>15</v>
      </c>
      <c r="E14" s="1"/>
      <c r="F14" s="1"/>
      <c r="G14" s="1" t="s">
        <v>62</v>
      </c>
      <c r="H14" t="s">
        <v>30</v>
      </c>
      <c r="I14" s="4">
        <v>2</v>
      </c>
      <c r="J14" s="4" t="s">
        <v>32</v>
      </c>
      <c r="K14" s="5" t="s">
        <v>14</v>
      </c>
      <c r="L14" s="4" t="s">
        <v>16</v>
      </c>
      <c r="M14" s="4" t="s">
        <v>19</v>
      </c>
      <c r="N14" s="5" t="s">
        <v>34</v>
      </c>
      <c r="O14" s="5" t="s">
        <v>14</v>
      </c>
      <c r="P14" s="5" t="s">
        <v>14</v>
      </c>
      <c r="Q14" s="4"/>
      <c r="R14" s="4"/>
      <c r="T14">
        <v>7</v>
      </c>
      <c r="U14">
        <v>13</v>
      </c>
      <c r="V14">
        <v>30</v>
      </c>
      <c r="X14" t="str">
        <f t="shared" si="0"/>
        <v>13P15</v>
      </c>
    </row>
    <row r="15" spans="1:24">
      <c r="A15">
        <v>14</v>
      </c>
      <c r="C15">
        <v>15</v>
      </c>
      <c r="E15" s="1"/>
      <c r="F15" s="1"/>
      <c r="G15" s="1" t="s">
        <v>62</v>
      </c>
      <c r="H15" t="s">
        <v>30</v>
      </c>
      <c r="I15" s="4">
        <v>3</v>
      </c>
      <c r="J15" s="4" t="s">
        <v>32</v>
      </c>
      <c r="K15" s="5" t="s">
        <v>14</v>
      </c>
      <c r="L15" s="4" t="s">
        <v>16</v>
      </c>
      <c r="M15" s="4" t="s">
        <v>19</v>
      </c>
      <c r="N15" s="5" t="s">
        <v>22</v>
      </c>
      <c r="O15" s="5" t="s">
        <v>14</v>
      </c>
      <c r="P15" s="5" t="s">
        <v>14</v>
      </c>
      <c r="Q15" s="4"/>
      <c r="R15" s="4"/>
      <c r="T15">
        <v>7</v>
      </c>
      <c r="U15">
        <v>13</v>
      </c>
      <c r="V15">
        <v>33</v>
      </c>
      <c r="X15" t="str">
        <f t="shared" si="0"/>
        <v>14P15</v>
      </c>
    </row>
    <row r="16" spans="1:24">
      <c r="A16">
        <v>15</v>
      </c>
      <c r="C16">
        <v>15</v>
      </c>
      <c r="E16" s="1"/>
      <c r="F16" s="1"/>
      <c r="G16" s="1" t="s">
        <v>62</v>
      </c>
      <c r="H16" t="s">
        <v>30</v>
      </c>
      <c r="I16" s="4">
        <v>4</v>
      </c>
      <c r="J16" s="4" t="s">
        <v>32</v>
      </c>
      <c r="K16" s="5" t="s">
        <v>14</v>
      </c>
      <c r="L16" s="4" t="s">
        <v>16</v>
      </c>
      <c r="M16" s="4" t="s">
        <v>19</v>
      </c>
      <c r="N16" s="5" t="s">
        <v>14</v>
      </c>
      <c r="O16" s="5" t="s">
        <v>14</v>
      </c>
      <c r="P16" s="5" t="s">
        <v>14</v>
      </c>
      <c r="Q16" s="4"/>
      <c r="R16" s="4"/>
      <c r="T16">
        <v>7</v>
      </c>
      <c r="U16">
        <v>13</v>
      </c>
      <c r="X16" t="str">
        <f t="shared" si="0"/>
        <v>15P15</v>
      </c>
    </row>
    <row r="17" spans="1:24">
      <c r="A17">
        <v>16</v>
      </c>
      <c r="C17">
        <v>15</v>
      </c>
      <c r="E17" s="1"/>
      <c r="F17" s="1"/>
      <c r="G17" s="1" t="s">
        <v>62</v>
      </c>
      <c r="H17" t="s">
        <v>30</v>
      </c>
      <c r="I17" s="4">
        <v>5</v>
      </c>
      <c r="J17" s="4" t="s">
        <v>32</v>
      </c>
      <c r="K17" s="5" t="s">
        <v>14</v>
      </c>
      <c r="L17" s="4" t="s">
        <v>16</v>
      </c>
      <c r="M17" s="4" t="s">
        <v>20</v>
      </c>
      <c r="N17" s="5" t="s">
        <v>14</v>
      </c>
      <c r="O17" s="5" t="s">
        <v>14</v>
      </c>
      <c r="P17" s="5" t="s">
        <v>14</v>
      </c>
      <c r="Q17" s="4"/>
      <c r="R17" s="4"/>
      <c r="T17">
        <v>7</v>
      </c>
      <c r="U17">
        <v>16</v>
      </c>
      <c r="X17" t="str">
        <f t="shared" si="0"/>
        <v>16P15</v>
      </c>
    </row>
    <row r="18" spans="1:24">
      <c r="A18">
        <v>17</v>
      </c>
      <c r="C18">
        <v>15</v>
      </c>
      <c r="E18" s="1"/>
      <c r="F18" s="1"/>
      <c r="G18" s="1" t="s">
        <v>62</v>
      </c>
      <c r="H18" t="s">
        <v>30</v>
      </c>
      <c r="I18" s="4">
        <v>6</v>
      </c>
      <c r="J18" s="4" t="s">
        <v>32</v>
      </c>
      <c r="K18" s="5" t="s">
        <v>14</v>
      </c>
      <c r="L18" s="4" t="s">
        <v>16</v>
      </c>
      <c r="M18" s="5" t="s">
        <v>14</v>
      </c>
      <c r="N18" s="5" t="s">
        <v>14</v>
      </c>
      <c r="O18" s="5" t="s">
        <v>14</v>
      </c>
      <c r="P18" s="5" t="s">
        <v>14</v>
      </c>
      <c r="Q18" s="4"/>
      <c r="R18" s="4"/>
      <c r="T18">
        <v>7</v>
      </c>
      <c r="X18" t="str">
        <f t="shared" si="0"/>
        <v>17P15</v>
      </c>
    </row>
    <row r="19" spans="1:24">
      <c r="A19">
        <v>18</v>
      </c>
      <c r="C19">
        <v>15</v>
      </c>
      <c r="E19" s="1"/>
      <c r="F19" s="1"/>
      <c r="G19" s="1" t="s">
        <v>62</v>
      </c>
      <c r="H19" t="s">
        <v>30</v>
      </c>
      <c r="I19" s="4">
        <v>7</v>
      </c>
      <c r="J19" s="4" t="s">
        <v>32</v>
      </c>
      <c r="K19" s="5" t="s">
        <v>14</v>
      </c>
      <c r="L19" s="4" t="s">
        <v>16</v>
      </c>
      <c r="M19" s="5" t="s">
        <v>14</v>
      </c>
      <c r="N19" s="5" t="s">
        <v>14</v>
      </c>
      <c r="O19" s="5" t="s">
        <v>14</v>
      </c>
      <c r="P19" s="5" t="s">
        <v>14</v>
      </c>
      <c r="Q19" s="4"/>
      <c r="R19" s="4"/>
      <c r="T19">
        <v>7</v>
      </c>
      <c r="X19" t="str">
        <f t="shared" si="0"/>
        <v>18P15</v>
      </c>
    </row>
    <row r="20" spans="1:24">
      <c r="A20">
        <v>19</v>
      </c>
      <c r="C20">
        <v>15</v>
      </c>
      <c r="E20" s="1"/>
      <c r="F20" s="1"/>
      <c r="G20" s="1" t="s">
        <v>62</v>
      </c>
      <c r="H20" t="s">
        <v>30</v>
      </c>
      <c r="I20" s="4">
        <v>8</v>
      </c>
      <c r="J20" s="4" t="s">
        <v>32</v>
      </c>
      <c r="K20" s="5" t="s">
        <v>14</v>
      </c>
      <c r="L20" s="4" t="s">
        <v>16</v>
      </c>
      <c r="M20" s="5" t="s">
        <v>14</v>
      </c>
      <c r="N20" s="5" t="s">
        <v>14</v>
      </c>
      <c r="O20" s="5" t="s">
        <v>14</v>
      </c>
      <c r="P20" s="5" t="s">
        <v>14</v>
      </c>
      <c r="Q20" s="4"/>
      <c r="R20" s="4"/>
      <c r="T20">
        <v>7</v>
      </c>
      <c r="X20" t="str">
        <f t="shared" si="0"/>
        <v>19P15</v>
      </c>
    </row>
    <row r="21" spans="1:24">
      <c r="A21">
        <v>20</v>
      </c>
      <c r="B21">
        <v>8</v>
      </c>
      <c r="C21">
        <v>15</v>
      </c>
      <c r="D21" t="s">
        <v>5</v>
      </c>
      <c r="E21" s="1">
        <v>41065</v>
      </c>
      <c r="F21" s="1">
        <v>41065</v>
      </c>
      <c r="G21" s="1" t="s">
        <v>61</v>
      </c>
      <c r="H21" t="s">
        <v>30</v>
      </c>
      <c r="I21" s="4">
        <v>1</v>
      </c>
      <c r="J21" s="4" t="s">
        <v>16</v>
      </c>
      <c r="K21" s="4" t="s">
        <v>18</v>
      </c>
      <c r="L21" s="4" t="s">
        <v>19</v>
      </c>
      <c r="M21" s="4" t="s">
        <v>20</v>
      </c>
      <c r="N21" s="4" t="s">
        <v>23</v>
      </c>
      <c r="O21" s="4" t="s">
        <v>25</v>
      </c>
      <c r="P21" s="4" t="s">
        <v>26</v>
      </c>
      <c r="Q21" s="4"/>
      <c r="R21" s="4"/>
      <c r="S21" s="6">
        <v>3</v>
      </c>
      <c r="T21">
        <v>6</v>
      </c>
      <c r="U21">
        <v>9</v>
      </c>
      <c r="V21">
        <v>30</v>
      </c>
      <c r="W21">
        <v>42</v>
      </c>
      <c r="X21" t="str">
        <f t="shared" si="0"/>
        <v>20B15</v>
      </c>
    </row>
    <row r="22" spans="1:24">
      <c r="A22">
        <v>21</v>
      </c>
      <c r="C22">
        <v>15</v>
      </c>
      <c r="G22" s="1" t="s">
        <v>61</v>
      </c>
      <c r="H22" t="s">
        <v>30</v>
      </c>
      <c r="I22" s="4">
        <v>2</v>
      </c>
      <c r="J22" s="4" t="s">
        <v>16</v>
      </c>
      <c r="K22" s="4" t="s">
        <v>18</v>
      </c>
      <c r="L22" s="4" t="s">
        <v>19</v>
      </c>
      <c r="M22" s="4" t="s">
        <v>20</v>
      </c>
      <c r="N22" s="4" t="s">
        <v>23</v>
      </c>
      <c r="O22" s="4"/>
      <c r="P22" s="4"/>
      <c r="Q22" s="4"/>
      <c r="R22" s="4"/>
      <c r="S22" s="6">
        <v>3</v>
      </c>
      <c r="T22">
        <v>6</v>
      </c>
      <c r="U22">
        <v>9</v>
      </c>
      <c r="V22">
        <v>30</v>
      </c>
      <c r="X22" t="str">
        <f t="shared" si="0"/>
        <v>21B15</v>
      </c>
    </row>
    <row r="23" spans="1:24">
      <c r="A23">
        <v>22</v>
      </c>
      <c r="C23">
        <v>15</v>
      </c>
      <c r="G23" s="1" t="s">
        <v>61</v>
      </c>
      <c r="H23" t="s">
        <v>30</v>
      </c>
      <c r="I23" s="4">
        <v>3</v>
      </c>
      <c r="J23" s="4" t="s">
        <v>16</v>
      </c>
      <c r="K23" s="4" t="s">
        <v>18</v>
      </c>
      <c r="L23" s="4" t="s">
        <v>19</v>
      </c>
      <c r="M23" s="4" t="s">
        <v>21</v>
      </c>
      <c r="N23" s="4" t="s">
        <v>36</v>
      </c>
      <c r="O23" s="4"/>
      <c r="P23" s="4"/>
      <c r="Q23" s="4"/>
      <c r="R23" s="4"/>
      <c r="S23" s="6">
        <v>3</v>
      </c>
      <c r="T23">
        <v>6</v>
      </c>
      <c r="U23">
        <v>13</v>
      </c>
      <c r="V23">
        <v>33</v>
      </c>
      <c r="X23" t="str">
        <f t="shared" si="0"/>
        <v>22B15</v>
      </c>
    </row>
    <row r="24" spans="1:24">
      <c r="A24">
        <v>23</v>
      </c>
      <c r="C24">
        <v>15</v>
      </c>
      <c r="G24" s="1" t="s">
        <v>61</v>
      </c>
      <c r="H24" t="s">
        <v>30</v>
      </c>
      <c r="I24" s="4">
        <v>4</v>
      </c>
      <c r="J24" s="4" t="s">
        <v>16</v>
      </c>
      <c r="K24" s="4" t="s">
        <v>18</v>
      </c>
      <c r="L24" s="4" t="s">
        <v>19</v>
      </c>
      <c r="M24" s="4" t="s">
        <v>21</v>
      </c>
      <c r="N24" s="4" t="s">
        <v>36</v>
      </c>
      <c r="O24" s="4"/>
      <c r="P24" s="4"/>
      <c r="Q24" s="4"/>
      <c r="R24" s="4"/>
      <c r="S24" s="6">
        <v>3</v>
      </c>
      <c r="T24">
        <v>6</v>
      </c>
      <c r="U24">
        <v>13</v>
      </c>
      <c r="V24">
        <v>33</v>
      </c>
      <c r="X24" t="str">
        <f t="shared" si="0"/>
        <v>23B15</v>
      </c>
    </row>
    <row r="25" spans="1:24">
      <c r="A25">
        <v>24</v>
      </c>
      <c r="C25">
        <v>15</v>
      </c>
      <c r="G25" s="1" t="s">
        <v>61</v>
      </c>
      <c r="H25" t="s">
        <v>30</v>
      </c>
      <c r="I25" s="4">
        <v>5</v>
      </c>
      <c r="J25" s="4" t="s">
        <v>16</v>
      </c>
      <c r="K25" s="4" t="s">
        <v>18</v>
      </c>
      <c r="L25" s="4" t="s">
        <v>19</v>
      </c>
      <c r="M25" s="4" t="s">
        <v>21</v>
      </c>
      <c r="N25" s="4" t="s">
        <v>36</v>
      </c>
      <c r="O25" s="4"/>
      <c r="P25" s="4"/>
      <c r="Q25" s="4"/>
      <c r="R25" s="4"/>
      <c r="S25" s="6">
        <v>3</v>
      </c>
      <c r="T25">
        <v>6</v>
      </c>
      <c r="U25">
        <v>13</v>
      </c>
      <c r="V25">
        <v>33</v>
      </c>
      <c r="X25" t="str">
        <f t="shared" si="0"/>
        <v>24B15</v>
      </c>
    </row>
    <row r="26" spans="1:24">
      <c r="A26">
        <v>25</v>
      </c>
      <c r="C26">
        <v>15</v>
      </c>
      <c r="G26" s="1" t="s">
        <v>61</v>
      </c>
      <c r="H26" t="s">
        <v>30</v>
      </c>
      <c r="I26" s="4">
        <v>6</v>
      </c>
      <c r="J26" s="4" t="s">
        <v>16</v>
      </c>
      <c r="K26" s="4" t="s">
        <v>18</v>
      </c>
      <c r="L26" s="4" t="s">
        <v>19</v>
      </c>
      <c r="M26" s="4" t="s">
        <v>21</v>
      </c>
      <c r="N26" s="4"/>
      <c r="O26" s="4"/>
      <c r="P26" s="4"/>
      <c r="Q26" s="4"/>
      <c r="R26" s="4"/>
      <c r="S26" s="6">
        <v>3</v>
      </c>
      <c r="T26">
        <v>6</v>
      </c>
      <c r="U26">
        <v>13</v>
      </c>
      <c r="X26" t="str">
        <f t="shared" si="0"/>
        <v>25B15</v>
      </c>
    </row>
    <row r="27" spans="1:24">
      <c r="A27">
        <v>26</v>
      </c>
      <c r="C27">
        <v>15</v>
      </c>
      <c r="G27" s="1" t="s">
        <v>61</v>
      </c>
      <c r="H27" t="s">
        <v>30</v>
      </c>
      <c r="I27" s="4">
        <v>7</v>
      </c>
      <c r="J27" s="4" t="s">
        <v>16</v>
      </c>
      <c r="K27" s="4" t="s">
        <v>18</v>
      </c>
      <c r="L27" s="4" t="s">
        <v>19</v>
      </c>
      <c r="M27" s="4" t="s">
        <v>21</v>
      </c>
      <c r="N27" s="4"/>
      <c r="O27" s="4"/>
      <c r="P27" s="4"/>
      <c r="Q27" s="4"/>
      <c r="R27" s="4"/>
      <c r="S27" s="6">
        <v>3</v>
      </c>
      <c r="T27">
        <v>6</v>
      </c>
      <c r="U27">
        <v>13</v>
      </c>
      <c r="X27" t="str">
        <f t="shared" si="0"/>
        <v>26B15</v>
      </c>
    </row>
    <row r="28" spans="1:24">
      <c r="A28">
        <v>27</v>
      </c>
      <c r="C28">
        <v>15</v>
      </c>
      <c r="G28" s="1" t="s">
        <v>61</v>
      </c>
      <c r="H28" t="s">
        <v>30</v>
      </c>
      <c r="I28" s="4">
        <v>8</v>
      </c>
      <c r="J28" s="4" t="s">
        <v>16</v>
      </c>
      <c r="K28" s="4" t="s">
        <v>18</v>
      </c>
      <c r="L28" s="4" t="s">
        <v>19</v>
      </c>
      <c r="M28" s="4" t="s">
        <v>21</v>
      </c>
      <c r="N28" s="4"/>
      <c r="O28" s="4"/>
      <c r="P28" s="4"/>
      <c r="Q28" s="4"/>
      <c r="R28" s="4"/>
      <c r="S28" s="6">
        <v>3</v>
      </c>
      <c r="T28">
        <v>6</v>
      </c>
      <c r="U28">
        <v>13</v>
      </c>
      <c r="X28" t="str">
        <f t="shared" si="0"/>
        <v>27B15</v>
      </c>
    </row>
    <row r="29" spans="1:24">
      <c r="A29">
        <v>28</v>
      </c>
      <c r="C29">
        <v>15</v>
      </c>
      <c r="G29" s="1" t="s">
        <v>61</v>
      </c>
      <c r="H29" t="s">
        <v>30</v>
      </c>
      <c r="I29" s="4">
        <v>9</v>
      </c>
      <c r="J29" s="4" t="s">
        <v>16</v>
      </c>
      <c r="K29" s="4" t="s">
        <v>18</v>
      </c>
      <c r="L29" s="4" t="s">
        <v>19</v>
      </c>
      <c r="M29" s="4" t="s">
        <v>21</v>
      </c>
      <c r="N29" s="4"/>
      <c r="O29" s="4"/>
      <c r="P29" s="4"/>
      <c r="Q29" s="4"/>
      <c r="R29" s="4"/>
      <c r="S29" s="6">
        <v>3</v>
      </c>
      <c r="T29">
        <v>6</v>
      </c>
      <c r="U29">
        <v>13</v>
      </c>
      <c r="X29" t="str">
        <f t="shared" si="0"/>
        <v>28B15</v>
      </c>
    </row>
    <row r="30" spans="1:24">
      <c r="A30">
        <v>29</v>
      </c>
      <c r="C30">
        <v>15</v>
      </c>
      <c r="G30" s="1" t="s">
        <v>61</v>
      </c>
      <c r="H30" t="s">
        <v>30</v>
      </c>
      <c r="I30" s="4">
        <v>10</v>
      </c>
      <c r="J30" s="4" t="s">
        <v>16</v>
      </c>
      <c r="K30" s="4" t="s">
        <v>18</v>
      </c>
      <c r="L30" s="4" t="s">
        <v>19</v>
      </c>
      <c r="M30" s="4" t="s">
        <v>21</v>
      </c>
      <c r="N30" s="4"/>
      <c r="O30" s="4"/>
      <c r="P30" s="4"/>
      <c r="Q30" s="4"/>
      <c r="R30" s="4"/>
      <c r="S30" s="6">
        <v>3</v>
      </c>
      <c r="T30">
        <v>6</v>
      </c>
      <c r="U30">
        <v>13</v>
      </c>
      <c r="X30" t="str">
        <f t="shared" si="0"/>
        <v>29B15</v>
      </c>
    </row>
    <row r="31" spans="1:24">
      <c r="A31">
        <v>30</v>
      </c>
      <c r="C31">
        <v>15</v>
      </c>
      <c r="G31" s="1" t="s">
        <v>61</v>
      </c>
      <c r="H31" t="s">
        <v>30</v>
      </c>
      <c r="I31" s="4">
        <v>11</v>
      </c>
      <c r="J31" s="4" t="s">
        <v>16</v>
      </c>
      <c r="K31" s="4" t="s">
        <v>18</v>
      </c>
      <c r="L31" s="4" t="s">
        <v>19</v>
      </c>
      <c r="M31" s="4" t="s">
        <v>21</v>
      </c>
      <c r="N31" s="4"/>
      <c r="O31" s="4"/>
      <c r="P31" s="4"/>
      <c r="Q31" s="4"/>
      <c r="R31" s="4"/>
      <c r="S31" s="6">
        <v>3</v>
      </c>
      <c r="T31">
        <v>6</v>
      </c>
      <c r="U31">
        <v>13</v>
      </c>
      <c r="X31" t="str">
        <f t="shared" si="0"/>
        <v>30B15</v>
      </c>
    </row>
    <row r="32" spans="1:24">
      <c r="A32">
        <v>31</v>
      </c>
      <c r="C32">
        <v>15</v>
      </c>
      <c r="G32" s="1" t="s">
        <v>61</v>
      </c>
      <c r="H32" t="s">
        <v>30</v>
      </c>
      <c r="I32" s="4">
        <v>12</v>
      </c>
      <c r="J32" s="4" t="s">
        <v>16</v>
      </c>
      <c r="K32" s="4" t="s">
        <v>18</v>
      </c>
      <c r="L32" s="4" t="s">
        <v>19</v>
      </c>
      <c r="M32" s="4" t="s">
        <v>21</v>
      </c>
      <c r="N32" s="4"/>
      <c r="O32" s="4"/>
      <c r="P32" s="4"/>
      <c r="Q32" s="4"/>
      <c r="R32" s="4"/>
      <c r="S32" s="6">
        <v>3</v>
      </c>
      <c r="T32">
        <v>6</v>
      </c>
      <c r="U32">
        <v>13</v>
      </c>
      <c r="X32" t="str">
        <f t="shared" si="0"/>
        <v>31B15</v>
      </c>
    </row>
    <row r="33" spans="1:24">
      <c r="A33">
        <v>32</v>
      </c>
      <c r="C33">
        <v>15</v>
      </c>
      <c r="G33" s="1" t="s">
        <v>61</v>
      </c>
      <c r="H33" t="s">
        <v>30</v>
      </c>
      <c r="I33" s="4">
        <v>13</v>
      </c>
      <c r="J33" s="4" t="s">
        <v>16</v>
      </c>
      <c r="K33" s="4" t="s">
        <v>18</v>
      </c>
      <c r="L33" s="4" t="s">
        <v>19</v>
      </c>
      <c r="M33" s="4" t="s">
        <v>21</v>
      </c>
      <c r="N33" s="4"/>
      <c r="O33" s="4"/>
      <c r="P33" s="4"/>
      <c r="Q33" s="4"/>
      <c r="R33" s="4"/>
      <c r="S33" s="6">
        <v>3</v>
      </c>
      <c r="T33">
        <v>6</v>
      </c>
      <c r="U33">
        <v>13</v>
      </c>
      <c r="X33" t="str">
        <f t="shared" si="0"/>
        <v>32B15</v>
      </c>
    </row>
    <row r="34" spans="1:24">
      <c r="A34">
        <v>33</v>
      </c>
      <c r="C34">
        <v>15</v>
      </c>
      <c r="G34" s="1" t="s">
        <v>61</v>
      </c>
      <c r="H34" t="s">
        <v>30</v>
      </c>
      <c r="I34" s="4">
        <v>14</v>
      </c>
      <c r="J34" s="4" t="s">
        <v>16</v>
      </c>
      <c r="K34" s="4" t="s">
        <v>18</v>
      </c>
      <c r="L34" s="4" t="s">
        <v>19</v>
      </c>
      <c r="M34" s="4" t="s">
        <v>21</v>
      </c>
      <c r="N34" s="4"/>
      <c r="O34" s="4"/>
      <c r="P34" s="4"/>
      <c r="Q34" s="4"/>
      <c r="R34" s="4"/>
      <c r="S34" s="6">
        <v>3</v>
      </c>
      <c r="T34">
        <v>6</v>
      </c>
      <c r="U34">
        <v>13</v>
      </c>
      <c r="X34" t="str">
        <f t="shared" si="0"/>
        <v>33B15</v>
      </c>
    </row>
    <row r="35" spans="1:24">
      <c r="A35">
        <v>34</v>
      </c>
      <c r="C35">
        <v>15</v>
      </c>
      <c r="G35" s="1" t="s">
        <v>61</v>
      </c>
      <c r="H35" t="s">
        <v>30</v>
      </c>
      <c r="I35" s="4">
        <v>15</v>
      </c>
      <c r="J35" s="4" t="s">
        <v>16</v>
      </c>
      <c r="K35" s="4" t="s">
        <v>18</v>
      </c>
      <c r="L35" s="4" t="s">
        <v>19</v>
      </c>
      <c r="M35" s="4" t="s">
        <v>21</v>
      </c>
      <c r="N35" s="4"/>
      <c r="O35" s="4"/>
      <c r="P35" s="4"/>
      <c r="Q35" s="4"/>
      <c r="R35" s="4"/>
      <c r="S35" s="6">
        <v>3</v>
      </c>
      <c r="T35">
        <v>6</v>
      </c>
      <c r="U35">
        <v>13</v>
      </c>
      <c r="X35" t="str">
        <f t="shared" si="0"/>
        <v>34B15</v>
      </c>
    </row>
    <row r="36" spans="1:24">
      <c r="A36">
        <v>35</v>
      </c>
      <c r="C36">
        <v>15</v>
      </c>
      <c r="G36" s="1" t="s">
        <v>61</v>
      </c>
      <c r="H36" t="s">
        <v>30</v>
      </c>
      <c r="I36" s="4">
        <v>16</v>
      </c>
      <c r="J36" s="4" t="s">
        <v>16</v>
      </c>
      <c r="K36" s="4" t="s">
        <v>18</v>
      </c>
      <c r="L36" s="4" t="s">
        <v>19</v>
      </c>
      <c r="M36" s="4" t="s">
        <v>21</v>
      </c>
      <c r="N36" s="4"/>
      <c r="O36" s="4"/>
      <c r="P36" s="4"/>
      <c r="Q36" s="4"/>
      <c r="R36" s="4"/>
      <c r="S36" s="6">
        <v>3</v>
      </c>
      <c r="T36">
        <v>6</v>
      </c>
      <c r="U36">
        <v>13</v>
      </c>
      <c r="X36" t="str">
        <f t="shared" si="0"/>
        <v>35B15</v>
      </c>
    </row>
    <row r="37" spans="1:24">
      <c r="A37">
        <v>36</v>
      </c>
      <c r="C37">
        <v>15</v>
      </c>
      <c r="G37" s="1" t="s">
        <v>61</v>
      </c>
      <c r="H37" t="s">
        <v>30</v>
      </c>
      <c r="I37" s="4">
        <v>17</v>
      </c>
      <c r="J37" s="4" t="s">
        <v>16</v>
      </c>
      <c r="K37" s="4" t="s">
        <v>18</v>
      </c>
      <c r="L37" s="4" t="s">
        <v>19</v>
      </c>
      <c r="M37" s="4" t="s">
        <v>21</v>
      </c>
      <c r="N37" s="4"/>
      <c r="O37" s="4"/>
      <c r="P37" s="4"/>
      <c r="Q37" s="4"/>
      <c r="R37" s="4"/>
      <c r="S37" s="6">
        <v>3</v>
      </c>
      <c r="T37">
        <v>6</v>
      </c>
      <c r="U37">
        <v>13</v>
      </c>
      <c r="X37" t="str">
        <f t="shared" si="0"/>
        <v>36B15</v>
      </c>
    </row>
    <row r="38" spans="1:24">
      <c r="A38">
        <v>37</v>
      </c>
      <c r="C38">
        <v>15</v>
      </c>
      <c r="G38" s="1" t="s">
        <v>61</v>
      </c>
      <c r="H38" t="s">
        <v>30</v>
      </c>
      <c r="I38" s="4">
        <v>18</v>
      </c>
      <c r="J38" s="4" t="s">
        <v>16</v>
      </c>
      <c r="K38" s="4" t="s">
        <v>18</v>
      </c>
      <c r="L38" s="4" t="s">
        <v>19</v>
      </c>
      <c r="M38" s="4" t="s">
        <v>21</v>
      </c>
      <c r="N38" s="4"/>
      <c r="O38" s="4"/>
      <c r="P38" s="4"/>
      <c r="Q38" s="4"/>
      <c r="R38" s="4"/>
      <c r="S38" s="6">
        <v>3</v>
      </c>
      <c r="T38">
        <v>6</v>
      </c>
      <c r="U38">
        <v>13</v>
      </c>
      <c r="X38" t="str">
        <f t="shared" si="0"/>
        <v>37B15</v>
      </c>
    </row>
    <row r="39" spans="1:24">
      <c r="A39">
        <v>38</v>
      </c>
      <c r="C39">
        <v>15</v>
      </c>
      <c r="G39" s="1" t="s">
        <v>61</v>
      </c>
      <c r="H39" t="s">
        <v>30</v>
      </c>
      <c r="I39" s="4">
        <v>19</v>
      </c>
      <c r="J39" s="4" t="s">
        <v>16</v>
      </c>
      <c r="K39" s="4" t="s">
        <v>18</v>
      </c>
      <c r="L39" s="4" t="s">
        <v>19</v>
      </c>
      <c r="M39" s="4" t="s">
        <v>21</v>
      </c>
      <c r="N39" s="4"/>
      <c r="O39" s="4"/>
      <c r="P39" s="4"/>
      <c r="Q39" s="4"/>
      <c r="R39" s="4"/>
      <c r="S39" s="6">
        <v>3</v>
      </c>
      <c r="T39">
        <v>6</v>
      </c>
      <c r="U39">
        <v>13</v>
      </c>
      <c r="X39" t="str">
        <f t="shared" si="0"/>
        <v>38B15</v>
      </c>
    </row>
    <row r="40" spans="1:24">
      <c r="A40">
        <v>39</v>
      </c>
      <c r="C40">
        <v>15</v>
      </c>
      <c r="G40" s="1" t="s">
        <v>61</v>
      </c>
      <c r="H40" t="s">
        <v>30</v>
      </c>
      <c r="I40" s="4">
        <v>20</v>
      </c>
      <c r="J40" s="4" t="s">
        <v>16</v>
      </c>
      <c r="K40" s="4" t="s">
        <v>18</v>
      </c>
      <c r="L40" s="4" t="s">
        <v>19</v>
      </c>
      <c r="M40" s="4" t="s">
        <v>21</v>
      </c>
      <c r="N40" s="4"/>
      <c r="O40" s="4"/>
      <c r="P40" s="4"/>
      <c r="Q40" s="4"/>
      <c r="R40" s="4"/>
      <c r="S40" s="6">
        <v>3</v>
      </c>
      <c r="T40">
        <v>6</v>
      </c>
      <c r="U40">
        <v>13</v>
      </c>
      <c r="X40" t="str">
        <f t="shared" si="0"/>
        <v>39B15</v>
      </c>
    </row>
    <row r="41" spans="1:24">
      <c r="A41">
        <v>40</v>
      </c>
      <c r="C41">
        <v>15</v>
      </c>
      <c r="G41" s="1" t="s">
        <v>61</v>
      </c>
      <c r="H41" t="s">
        <v>30</v>
      </c>
      <c r="I41" s="4">
        <v>21</v>
      </c>
      <c r="J41" s="4" t="s">
        <v>16</v>
      </c>
      <c r="K41" s="4" t="s">
        <v>18</v>
      </c>
      <c r="L41" s="4" t="s">
        <v>19</v>
      </c>
      <c r="M41" s="4" t="s">
        <v>21</v>
      </c>
      <c r="N41" s="4"/>
      <c r="O41" s="4"/>
      <c r="P41" s="4"/>
      <c r="Q41" s="4"/>
      <c r="R41" s="4"/>
      <c r="S41" s="6">
        <v>3</v>
      </c>
      <c r="T41">
        <v>6</v>
      </c>
      <c r="U41">
        <v>13</v>
      </c>
      <c r="X41" t="str">
        <f t="shared" si="0"/>
        <v>40B15</v>
      </c>
    </row>
    <row r="42" spans="1:24">
      <c r="A42">
        <v>41</v>
      </c>
      <c r="C42">
        <v>15</v>
      </c>
      <c r="G42" s="1" t="s">
        <v>61</v>
      </c>
      <c r="H42" t="s">
        <v>30</v>
      </c>
      <c r="I42" s="4">
        <v>22</v>
      </c>
      <c r="J42" s="4" t="s">
        <v>16</v>
      </c>
      <c r="K42" s="4"/>
      <c r="L42" s="4" t="s">
        <v>19</v>
      </c>
      <c r="M42" s="4" t="s">
        <v>21</v>
      </c>
      <c r="N42" s="4"/>
      <c r="O42" s="4"/>
      <c r="P42" s="4"/>
      <c r="Q42" s="4"/>
      <c r="R42" s="4"/>
      <c r="T42">
        <v>6</v>
      </c>
      <c r="U42">
        <v>13</v>
      </c>
      <c r="X42" t="str">
        <f t="shared" si="0"/>
        <v>41B15</v>
      </c>
    </row>
    <row r="43" spans="1:24">
      <c r="A43">
        <v>42</v>
      </c>
      <c r="C43">
        <v>15</v>
      </c>
      <c r="G43" s="1" t="s">
        <v>61</v>
      </c>
      <c r="H43" t="s">
        <v>30</v>
      </c>
      <c r="I43" s="4">
        <v>23</v>
      </c>
      <c r="J43" s="4" t="s">
        <v>16</v>
      </c>
      <c r="K43" s="4"/>
      <c r="L43" s="4" t="s">
        <v>19</v>
      </c>
      <c r="M43" s="4" t="s">
        <v>21</v>
      </c>
      <c r="N43" s="4"/>
      <c r="O43" s="4"/>
      <c r="P43" s="4"/>
      <c r="Q43" s="4"/>
      <c r="R43" s="4"/>
      <c r="T43">
        <v>6</v>
      </c>
      <c r="U43">
        <v>13</v>
      </c>
      <c r="X43" t="str">
        <f t="shared" si="0"/>
        <v>42B15</v>
      </c>
    </row>
    <row r="44" spans="1:24">
      <c r="A44">
        <v>43</v>
      </c>
      <c r="C44">
        <v>15</v>
      </c>
      <c r="G44" s="1" t="s">
        <v>61</v>
      </c>
      <c r="H44" t="s">
        <v>30</v>
      </c>
      <c r="I44" s="4">
        <v>24</v>
      </c>
      <c r="J44" s="4" t="s">
        <v>16</v>
      </c>
      <c r="K44" s="4"/>
      <c r="L44" s="4" t="s">
        <v>19</v>
      </c>
      <c r="M44" s="4" t="s">
        <v>35</v>
      </c>
      <c r="N44" s="4"/>
      <c r="O44" s="4"/>
      <c r="P44" s="4"/>
      <c r="Q44" s="4"/>
      <c r="R44" s="4"/>
      <c r="T44">
        <v>6</v>
      </c>
      <c r="U44">
        <v>16</v>
      </c>
      <c r="X44" t="str">
        <f t="shared" si="0"/>
        <v>43B15</v>
      </c>
    </row>
    <row r="45" spans="1:24">
      <c r="A45">
        <v>44</v>
      </c>
      <c r="C45">
        <v>15</v>
      </c>
      <c r="G45" s="1" t="s">
        <v>61</v>
      </c>
      <c r="H45" t="s">
        <v>30</v>
      </c>
      <c r="I45" s="4">
        <v>25</v>
      </c>
      <c r="J45" s="4" t="s">
        <v>16</v>
      </c>
      <c r="K45" s="4"/>
      <c r="L45" s="4" t="s">
        <v>19</v>
      </c>
      <c r="M45" s="4" t="s">
        <v>14</v>
      </c>
      <c r="N45" s="4"/>
      <c r="O45" s="4"/>
      <c r="P45" s="4"/>
      <c r="Q45" s="4"/>
      <c r="R45" s="4"/>
      <c r="T45">
        <v>6</v>
      </c>
      <c r="X45" t="str">
        <f t="shared" si="0"/>
        <v>44B15</v>
      </c>
    </row>
    <row r="46" spans="1:24">
      <c r="A46">
        <v>45</v>
      </c>
      <c r="C46">
        <v>15</v>
      </c>
      <c r="G46" s="1" t="s">
        <v>61</v>
      </c>
      <c r="H46" t="s">
        <v>30</v>
      </c>
      <c r="I46" s="4">
        <v>26</v>
      </c>
      <c r="J46" s="4" t="s">
        <v>16</v>
      </c>
      <c r="K46" s="4" t="s">
        <v>19</v>
      </c>
      <c r="L46" s="4" t="s">
        <v>20</v>
      </c>
      <c r="M46" s="4" t="s">
        <v>14</v>
      </c>
      <c r="N46" s="4"/>
      <c r="O46" s="4"/>
      <c r="P46" s="4"/>
      <c r="Q46" s="4"/>
      <c r="R46" s="4"/>
      <c r="S46" s="6">
        <v>6</v>
      </c>
      <c r="T46">
        <v>9</v>
      </c>
      <c r="X46" t="str">
        <f t="shared" si="0"/>
        <v>45B15</v>
      </c>
    </row>
    <row r="47" spans="1:24">
      <c r="A47">
        <v>46</v>
      </c>
      <c r="C47">
        <v>15</v>
      </c>
      <c r="G47" s="1" t="s">
        <v>61</v>
      </c>
      <c r="H47" t="s">
        <v>30</v>
      </c>
      <c r="I47" s="4">
        <v>27</v>
      </c>
      <c r="J47" s="4" t="s">
        <v>16</v>
      </c>
      <c r="K47" s="4" t="s">
        <v>19</v>
      </c>
      <c r="L47" s="4" t="s">
        <v>20</v>
      </c>
      <c r="M47" s="4" t="s">
        <v>14</v>
      </c>
      <c r="N47" s="4"/>
      <c r="O47" s="4"/>
      <c r="P47" s="4"/>
      <c r="Q47" s="4"/>
      <c r="R47" s="4"/>
      <c r="S47" s="6">
        <v>6</v>
      </c>
      <c r="T47">
        <v>9</v>
      </c>
      <c r="X47" t="str">
        <f t="shared" si="0"/>
        <v>46B15</v>
      </c>
    </row>
    <row r="48" spans="1:24">
      <c r="A48">
        <v>47</v>
      </c>
      <c r="C48">
        <v>15</v>
      </c>
      <c r="G48" s="1" t="s">
        <v>61</v>
      </c>
      <c r="H48" t="s">
        <v>30</v>
      </c>
      <c r="I48" s="4">
        <v>28</v>
      </c>
      <c r="J48" s="4" t="s">
        <v>16</v>
      </c>
      <c r="K48" s="4"/>
      <c r="L48" s="4"/>
      <c r="M48" s="4"/>
      <c r="N48" s="4"/>
      <c r="O48" s="4"/>
      <c r="P48" s="4"/>
      <c r="Q48" s="4"/>
      <c r="R48" s="4"/>
      <c r="X48" t="str">
        <f t="shared" si="0"/>
        <v>47B15</v>
      </c>
    </row>
    <row r="49" spans="1:24">
      <c r="A49">
        <v>48</v>
      </c>
      <c r="C49">
        <v>15</v>
      </c>
      <c r="G49" s="1" t="s">
        <v>61</v>
      </c>
      <c r="H49" t="s">
        <v>30</v>
      </c>
      <c r="I49" s="4">
        <v>29</v>
      </c>
      <c r="J49" s="4" t="s">
        <v>16</v>
      </c>
      <c r="K49" s="4"/>
      <c r="L49" s="4"/>
      <c r="M49" s="4"/>
      <c r="N49" s="4"/>
      <c r="O49" s="4"/>
      <c r="P49" s="4"/>
      <c r="Q49" s="4"/>
      <c r="R49" s="4"/>
      <c r="X49" t="str">
        <f t="shared" si="0"/>
        <v>48B15</v>
      </c>
    </row>
    <row r="50" spans="1:24">
      <c r="A50">
        <v>49</v>
      </c>
      <c r="C50">
        <v>15</v>
      </c>
      <c r="G50" s="1" t="s">
        <v>61</v>
      </c>
      <c r="H50" t="s">
        <v>30</v>
      </c>
      <c r="I50" s="4">
        <v>30</v>
      </c>
      <c r="J50" s="4" t="s">
        <v>16</v>
      </c>
      <c r="K50" s="4" t="s">
        <v>14</v>
      </c>
      <c r="L50" s="4"/>
      <c r="M50" s="4"/>
      <c r="N50" s="4"/>
      <c r="O50" s="4"/>
      <c r="P50" s="4"/>
      <c r="Q50" s="4"/>
      <c r="R50" s="4"/>
      <c r="X50" t="str">
        <f t="shared" si="0"/>
        <v>49B15</v>
      </c>
    </row>
    <row r="51" spans="1:24">
      <c r="A51">
        <v>50</v>
      </c>
      <c r="C51">
        <v>15</v>
      </c>
      <c r="G51" s="1" t="s">
        <v>61</v>
      </c>
      <c r="H51" t="s">
        <v>30</v>
      </c>
      <c r="I51" s="4">
        <v>31</v>
      </c>
      <c r="J51" s="4" t="s">
        <v>16</v>
      </c>
      <c r="K51" s="4" t="s">
        <v>14</v>
      </c>
      <c r="L51" s="4"/>
      <c r="M51" s="4"/>
      <c r="N51" s="4"/>
      <c r="O51" s="4"/>
      <c r="P51" s="4"/>
      <c r="Q51" s="4"/>
      <c r="R51" s="4"/>
      <c r="X51" t="str">
        <f t="shared" si="0"/>
        <v>50B15</v>
      </c>
    </row>
    <row r="52" spans="1:24">
      <c r="A52">
        <v>51</v>
      </c>
      <c r="B52">
        <v>9</v>
      </c>
      <c r="C52">
        <v>21</v>
      </c>
      <c r="D52" t="s">
        <v>37</v>
      </c>
      <c r="E52" t="s">
        <v>17</v>
      </c>
      <c r="F52" t="s">
        <v>17</v>
      </c>
      <c r="G52" s="1" t="s">
        <v>61</v>
      </c>
      <c r="I52" s="4">
        <v>1</v>
      </c>
      <c r="J52" s="4" t="s">
        <v>17</v>
      </c>
      <c r="K52" s="4" t="s">
        <v>18</v>
      </c>
      <c r="L52" s="4" t="s">
        <v>19</v>
      </c>
      <c r="M52" s="4" t="s">
        <v>20</v>
      </c>
      <c r="N52" s="4" t="s">
        <v>14</v>
      </c>
      <c r="O52" s="4" t="s">
        <v>14</v>
      </c>
      <c r="P52" s="4" t="s">
        <v>14</v>
      </c>
      <c r="Q52" s="4"/>
      <c r="R52" s="4"/>
      <c r="S52" s="6">
        <v>2</v>
      </c>
      <c r="T52">
        <v>5</v>
      </c>
      <c r="U52">
        <v>8</v>
      </c>
      <c r="X52" t="str">
        <f t="shared" si="0"/>
        <v>51B21</v>
      </c>
    </row>
    <row r="53" spans="1:24">
      <c r="A53">
        <v>52</v>
      </c>
      <c r="C53">
        <v>21</v>
      </c>
      <c r="G53" s="1" t="s">
        <v>61</v>
      </c>
      <c r="I53" s="4">
        <v>2</v>
      </c>
      <c r="J53" s="4" t="s">
        <v>17</v>
      </c>
      <c r="K53" s="4" t="s">
        <v>18</v>
      </c>
      <c r="L53" s="4" t="s">
        <v>19</v>
      </c>
      <c r="M53" s="4" t="s">
        <v>20</v>
      </c>
      <c r="N53" s="4" t="s">
        <v>14</v>
      </c>
      <c r="O53" s="4" t="s">
        <v>14</v>
      </c>
      <c r="P53" s="4" t="s">
        <v>14</v>
      </c>
      <c r="Q53" s="4"/>
      <c r="R53" s="4"/>
      <c r="S53" s="6">
        <v>2</v>
      </c>
      <c r="T53">
        <v>5</v>
      </c>
      <c r="U53">
        <v>8</v>
      </c>
      <c r="X53" t="str">
        <f t="shared" si="0"/>
        <v>52B21</v>
      </c>
    </row>
    <row r="54" spans="1:24">
      <c r="A54">
        <v>53</v>
      </c>
      <c r="C54">
        <v>21</v>
      </c>
      <c r="G54" s="1" t="s">
        <v>61</v>
      </c>
      <c r="I54" s="4">
        <v>3</v>
      </c>
      <c r="J54" s="4" t="s">
        <v>17</v>
      </c>
      <c r="K54" s="4" t="s">
        <v>18</v>
      </c>
      <c r="L54" s="4" t="s">
        <v>19</v>
      </c>
      <c r="M54" s="4" t="s">
        <v>20</v>
      </c>
      <c r="N54" s="4" t="s">
        <v>14</v>
      </c>
      <c r="O54" s="4" t="s">
        <v>14</v>
      </c>
      <c r="P54" s="4" t="s">
        <v>14</v>
      </c>
      <c r="Q54" s="4"/>
      <c r="R54" s="4"/>
      <c r="S54" s="6">
        <v>2</v>
      </c>
      <c r="T54">
        <v>5</v>
      </c>
      <c r="U54">
        <v>8</v>
      </c>
      <c r="X54" t="str">
        <f t="shared" si="0"/>
        <v>53B21</v>
      </c>
    </row>
    <row r="55" spans="1:24">
      <c r="A55">
        <v>54</v>
      </c>
      <c r="C55">
        <v>21</v>
      </c>
      <c r="G55" s="1" t="s">
        <v>61</v>
      </c>
      <c r="I55" s="4">
        <v>4</v>
      </c>
      <c r="J55" s="4" t="s">
        <v>17</v>
      </c>
      <c r="K55" s="4" t="s">
        <v>18</v>
      </c>
      <c r="L55" s="4" t="s">
        <v>19</v>
      </c>
      <c r="M55" s="4" t="s">
        <v>20</v>
      </c>
      <c r="N55" s="4" t="s">
        <v>14</v>
      </c>
      <c r="O55" s="4" t="s">
        <v>14</v>
      </c>
      <c r="P55" s="4" t="s">
        <v>14</v>
      </c>
      <c r="Q55" s="4"/>
      <c r="R55" s="4"/>
      <c r="S55" s="6">
        <v>2</v>
      </c>
      <c r="T55">
        <v>5</v>
      </c>
      <c r="U55">
        <v>8</v>
      </c>
      <c r="X55" t="str">
        <f t="shared" si="0"/>
        <v>54B21</v>
      </c>
    </row>
    <row r="56" spans="1:24">
      <c r="A56">
        <v>55</v>
      </c>
      <c r="C56">
        <v>21</v>
      </c>
      <c r="G56" s="1" t="s">
        <v>61</v>
      </c>
      <c r="I56" s="4">
        <v>5</v>
      </c>
      <c r="J56" s="4" t="s">
        <v>17</v>
      </c>
      <c r="K56" s="4" t="s">
        <v>18</v>
      </c>
      <c r="L56" s="4" t="s">
        <v>19</v>
      </c>
      <c r="M56" s="4" t="s">
        <v>20</v>
      </c>
      <c r="N56" s="4" t="s">
        <v>14</v>
      </c>
      <c r="O56" s="4" t="s">
        <v>14</v>
      </c>
      <c r="P56" s="4" t="s">
        <v>14</v>
      </c>
      <c r="Q56" s="4"/>
      <c r="R56" s="4"/>
      <c r="S56" s="6">
        <v>2</v>
      </c>
      <c r="T56">
        <v>5</v>
      </c>
      <c r="U56">
        <v>8</v>
      </c>
      <c r="X56" t="str">
        <f t="shared" si="0"/>
        <v>55B21</v>
      </c>
    </row>
    <row r="57" spans="1:24">
      <c r="A57">
        <v>56</v>
      </c>
      <c r="C57">
        <v>21</v>
      </c>
      <c r="G57" s="1" t="s">
        <v>61</v>
      </c>
      <c r="I57" s="4">
        <v>6</v>
      </c>
      <c r="J57" s="4" t="s">
        <v>17</v>
      </c>
      <c r="K57" s="4" t="s">
        <v>18</v>
      </c>
      <c r="L57" s="4" t="s">
        <v>19</v>
      </c>
      <c r="M57" s="4" t="s">
        <v>20</v>
      </c>
      <c r="N57" s="4" t="s">
        <v>14</v>
      </c>
      <c r="O57" s="4" t="s">
        <v>14</v>
      </c>
      <c r="P57" s="4" t="s">
        <v>14</v>
      </c>
      <c r="Q57" s="4"/>
      <c r="R57" s="4"/>
      <c r="S57" s="6">
        <v>2</v>
      </c>
      <c r="T57">
        <v>5</v>
      </c>
      <c r="U57">
        <v>8</v>
      </c>
      <c r="X57" t="str">
        <f t="shared" si="0"/>
        <v>56B21</v>
      </c>
    </row>
    <row r="58" spans="1:24">
      <c r="A58">
        <v>57</v>
      </c>
      <c r="C58">
        <v>21</v>
      </c>
      <c r="G58" s="1" t="s">
        <v>61</v>
      </c>
      <c r="I58" s="4">
        <v>7</v>
      </c>
      <c r="J58" s="4" t="s">
        <v>17</v>
      </c>
      <c r="K58" s="4"/>
      <c r="L58" s="4" t="s">
        <v>19</v>
      </c>
      <c r="M58" s="4" t="s">
        <v>20</v>
      </c>
      <c r="N58" s="4" t="s">
        <v>14</v>
      </c>
      <c r="O58" s="4" t="s">
        <v>14</v>
      </c>
      <c r="P58" s="4" t="s">
        <v>14</v>
      </c>
      <c r="Q58" s="4"/>
      <c r="R58" s="4"/>
      <c r="T58">
        <v>5</v>
      </c>
      <c r="U58">
        <v>8</v>
      </c>
      <c r="X58" t="str">
        <f t="shared" si="0"/>
        <v>57B21</v>
      </c>
    </row>
    <row r="59" spans="1:24">
      <c r="A59">
        <v>58</v>
      </c>
      <c r="C59">
        <v>21</v>
      </c>
      <c r="G59" s="1" t="s">
        <v>61</v>
      </c>
      <c r="I59" s="4">
        <v>8</v>
      </c>
      <c r="J59" s="4" t="s">
        <v>17</v>
      </c>
      <c r="K59" s="4"/>
      <c r="L59" s="4" t="s">
        <v>19</v>
      </c>
      <c r="M59" s="4" t="s">
        <v>14</v>
      </c>
      <c r="N59" s="4" t="s">
        <v>14</v>
      </c>
      <c r="O59" s="4" t="s">
        <v>14</v>
      </c>
      <c r="P59" s="4" t="s">
        <v>14</v>
      </c>
      <c r="Q59" s="4"/>
      <c r="R59" s="4"/>
      <c r="T59">
        <v>5</v>
      </c>
      <c r="X59" t="str">
        <f t="shared" si="0"/>
        <v>58B21</v>
      </c>
    </row>
    <row r="60" spans="1:24">
      <c r="A60">
        <v>59</v>
      </c>
      <c r="C60">
        <v>21</v>
      </c>
      <c r="G60" s="1" t="s">
        <v>61</v>
      </c>
      <c r="I60" s="4">
        <v>9</v>
      </c>
      <c r="J60" s="4" t="s">
        <v>17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14</v>
      </c>
      <c r="Q60" s="4"/>
      <c r="R60" s="4"/>
      <c r="X60" t="str">
        <f t="shared" si="0"/>
        <v>59B21</v>
      </c>
    </row>
    <row r="61" spans="1:24">
      <c r="A61">
        <v>60</v>
      </c>
      <c r="C61">
        <v>21</v>
      </c>
      <c r="G61" s="1" t="s">
        <v>61</v>
      </c>
      <c r="I61" s="4">
        <v>10</v>
      </c>
      <c r="J61" s="4" t="s">
        <v>17</v>
      </c>
      <c r="K61" s="4" t="s">
        <v>14</v>
      </c>
      <c r="L61" s="4" t="s">
        <v>14</v>
      </c>
      <c r="M61" s="4" t="s">
        <v>14</v>
      </c>
      <c r="N61" s="4" t="s">
        <v>14</v>
      </c>
      <c r="O61" s="4" t="s">
        <v>14</v>
      </c>
      <c r="P61" s="4" t="s">
        <v>14</v>
      </c>
      <c r="Q61" s="4"/>
      <c r="R61" s="4"/>
      <c r="X61" t="str">
        <f t="shared" si="0"/>
        <v>60B21</v>
      </c>
    </row>
    <row r="62" spans="1:24">
      <c r="A62">
        <v>61</v>
      </c>
      <c r="C62">
        <v>21</v>
      </c>
      <c r="G62" s="1" t="s">
        <v>61</v>
      </c>
      <c r="I62" s="4">
        <v>11</v>
      </c>
      <c r="J62" s="4" t="s">
        <v>17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14</v>
      </c>
      <c r="Q62" s="4"/>
      <c r="R62" s="4"/>
      <c r="X62" t="str">
        <f t="shared" si="0"/>
        <v>61B21</v>
      </c>
    </row>
    <row r="63" spans="1:24">
      <c r="A63">
        <v>62</v>
      </c>
      <c r="C63">
        <v>21</v>
      </c>
      <c r="G63" s="1" t="s">
        <v>61</v>
      </c>
      <c r="I63" s="4">
        <v>12</v>
      </c>
      <c r="J63" s="4" t="s">
        <v>17</v>
      </c>
      <c r="K63" s="4" t="s">
        <v>14</v>
      </c>
      <c r="L63" s="4" t="s">
        <v>14</v>
      </c>
      <c r="M63" s="4" t="s">
        <v>14</v>
      </c>
      <c r="N63" s="4" t="s">
        <v>14</v>
      </c>
      <c r="O63" s="4" t="s">
        <v>14</v>
      </c>
      <c r="P63" s="4" t="s">
        <v>14</v>
      </c>
      <c r="Q63" s="4"/>
      <c r="R63" s="4"/>
      <c r="X63" t="str">
        <f t="shared" si="0"/>
        <v>62B21</v>
      </c>
    </row>
    <row r="64" spans="1:24">
      <c r="A64">
        <v>63</v>
      </c>
      <c r="C64">
        <v>21</v>
      </c>
      <c r="G64" s="1" t="s">
        <v>61</v>
      </c>
      <c r="I64" s="4">
        <v>13</v>
      </c>
      <c r="J64" s="4" t="s">
        <v>17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14</v>
      </c>
      <c r="Q64" s="4"/>
      <c r="R64" s="4"/>
      <c r="X64" t="str">
        <f t="shared" si="0"/>
        <v>63B21</v>
      </c>
    </row>
    <row r="65" spans="1:24">
      <c r="A65">
        <v>64</v>
      </c>
      <c r="C65">
        <v>21</v>
      </c>
      <c r="G65" s="1" t="s">
        <v>61</v>
      </c>
      <c r="I65" s="4">
        <v>14</v>
      </c>
      <c r="J65" s="4" t="s">
        <v>17</v>
      </c>
      <c r="K65" s="4" t="s">
        <v>14</v>
      </c>
      <c r="L65" s="4" t="s">
        <v>14</v>
      </c>
      <c r="M65" s="4" t="s">
        <v>14</v>
      </c>
      <c r="N65" s="4" t="s">
        <v>14</v>
      </c>
      <c r="O65" s="4" t="s">
        <v>14</v>
      </c>
      <c r="P65" s="4" t="s">
        <v>14</v>
      </c>
      <c r="Q65" s="4"/>
      <c r="R65" s="4"/>
      <c r="X65" t="str">
        <f t="shared" si="0"/>
        <v>64B21</v>
      </c>
    </row>
    <row r="66" spans="1:24">
      <c r="A66">
        <v>65</v>
      </c>
      <c r="C66">
        <v>21</v>
      </c>
      <c r="G66" s="1" t="s">
        <v>61</v>
      </c>
      <c r="I66" s="4">
        <v>15</v>
      </c>
      <c r="J66" s="4" t="s">
        <v>17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14</v>
      </c>
      <c r="Q66" s="4"/>
      <c r="R66" s="4"/>
      <c r="X66" t="str">
        <f t="shared" si="0"/>
        <v>65B21</v>
      </c>
    </row>
    <row r="67" spans="1:24">
      <c r="A67">
        <v>66</v>
      </c>
      <c r="B67">
        <v>10</v>
      </c>
      <c r="C67">
        <v>15</v>
      </c>
      <c r="D67" t="s">
        <v>38</v>
      </c>
      <c r="E67" t="s">
        <v>17</v>
      </c>
      <c r="F67" t="s">
        <v>17</v>
      </c>
      <c r="G67" s="1" t="s">
        <v>62</v>
      </c>
      <c r="I67" s="4">
        <v>1</v>
      </c>
      <c r="J67" s="4" t="s">
        <v>17</v>
      </c>
      <c r="K67" s="4" t="s">
        <v>18</v>
      </c>
      <c r="L67" s="4" t="s">
        <v>21</v>
      </c>
      <c r="M67" s="4" t="s">
        <v>35</v>
      </c>
      <c r="N67" s="4" t="s">
        <v>14</v>
      </c>
      <c r="O67" s="4" t="s">
        <v>14</v>
      </c>
      <c r="P67" s="4" t="s">
        <v>14</v>
      </c>
      <c r="Q67" s="4"/>
      <c r="R67" s="4"/>
      <c r="S67" s="6">
        <v>2</v>
      </c>
      <c r="T67">
        <v>12</v>
      </c>
      <c r="U67">
        <v>15</v>
      </c>
      <c r="X67" t="str">
        <f t="shared" ref="X67:X130" si="1">CONCATENATE(A67,G67,C67)</f>
        <v>66P15</v>
      </c>
    </row>
    <row r="68" spans="1:24">
      <c r="A68">
        <v>67</v>
      </c>
      <c r="C68">
        <v>15</v>
      </c>
      <c r="G68" s="1" t="s">
        <v>62</v>
      </c>
      <c r="I68" s="4">
        <v>2</v>
      </c>
      <c r="J68" s="4" t="s">
        <v>17</v>
      </c>
      <c r="K68" s="4" t="s">
        <v>18</v>
      </c>
      <c r="L68" s="4" t="s">
        <v>21</v>
      </c>
      <c r="M68" s="4" t="s">
        <v>35</v>
      </c>
      <c r="N68" s="4" t="s">
        <v>14</v>
      </c>
      <c r="O68" s="4" t="s">
        <v>14</v>
      </c>
      <c r="P68" s="4" t="s">
        <v>14</v>
      </c>
      <c r="Q68" s="4"/>
      <c r="R68" s="4"/>
      <c r="S68" s="6">
        <v>2</v>
      </c>
      <c r="T68">
        <v>12</v>
      </c>
      <c r="U68">
        <v>15</v>
      </c>
      <c r="X68" t="str">
        <f t="shared" si="1"/>
        <v>67P15</v>
      </c>
    </row>
    <row r="69" spans="1:24">
      <c r="A69">
        <v>68</v>
      </c>
      <c r="C69">
        <v>15</v>
      </c>
      <c r="G69" s="1" t="s">
        <v>62</v>
      </c>
      <c r="I69" s="4">
        <v>3</v>
      </c>
      <c r="J69" s="4" t="s">
        <v>17</v>
      </c>
      <c r="K69" s="4">
        <v>14.6</v>
      </c>
      <c r="L69" s="4" t="s">
        <v>14</v>
      </c>
      <c r="M69" s="4" t="s">
        <v>14</v>
      </c>
      <c r="N69" s="4" t="s">
        <v>14</v>
      </c>
      <c r="O69" s="4" t="s">
        <v>14</v>
      </c>
      <c r="P69" s="4" t="s">
        <v>14</v>
      </c>
      <c r="Q69" s="4"/>
      <c r="R69" s="4"/>
      <c r="S69" s="6">
        <v>8</v>
      </c>
      <c r="X69" t="str">
        <f t="shared" si="1"/>
        <v>68P15</v>
      </c>
    </row>
    <row r="70" spans="1:24">
      <c r="A70">
        <v>69</v>
      </c>
      <c r="C70">
        <v>15</v>
      </c>
      <c r="G70" s="1" t="s">
        <v>62</v>
      </c>
      <c r="I70" s="4">
        <v>4</v>
      </c>
      <c r="J70" s="4" t="s">
        <v>17</v>
      </c>
      <c r="K70" s="4">
        <v>14.6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14</v>
      </c>
      <c r="Q70" s="4"/>
      <c r="R70" s="4"/>
      <c r="S70" s="6">
        <v>8</v>
      </c>
      <c r="X70" t="str">
        <f t="shared" si="1"/>
        <v>69P15</v>
      </c>
    </row>
    <row r="71" spans="1:24">
      <c r="A71">
        <v>70</v>
      </c>
      <c r="C71">
        <v>15</v>
      </c>
      <c r="G71" s="1" t="s">
        <v>62</v>
      </c>
      <c r="I71" s="4">
        <v>5</v>
      </c>
      <c r="J71" s="4" t="s">
        <v>17</v>
      </c>
      <c r="K71" s="4" t="s">
        <v>14</v>
      </c>
      <c r="L71" s="4" t="s">
        <v>14</v>
      </c>
      <c r="M71" s="4" t="s">
        <v>14</v>
      </c>
      <c r="N71" s="4" t="s">
        <v>14</v>
      </c>
      <c r="O71" s="4" t="s">
        <v>14</v>
      </c>
      <c r="P71" s="4" t="s">
        <v>14</v>
      </c>
      <c r="Q71" s="4"/>
      <c r="R71" s="4"/>
      <c r="X71" t="str">
        <f t="shared" si="1"/>
        <v>70P15</v>
      </c>
    </row>
    <row r="72" spans="1:24">
      <c r="A72">
        <v>71</v>
      </c>
      <c r="B72">
        <v>11</v>
      </c>
      <c r="C72">
        <v>21</v>
      </c>
      <c r="D72" t="s">
        <v>37</v>
      </c>
      <c r="E72" t="s">
        <v>18</v>
      </c>
      <c r="F72" t="s">
        <v>18</v>
      </c>
      <c r="G72" s="1" t="s">
        <v>61</v>
      </c>
      <c r="H72" t="s">
        <v>30</v>
      </c>
      <c r="I72" s="4">
        <v>1</v>
      </c>
      <c r="J72" s="4" t="s">
        <v>18</v>
      </c>
      <c r="K72" s="4" t="s">
        <v>19</v>
      </c>
      <c r="L72" s="4" t="s">
        <v>20</v>
      </c>
      <c r="M72" s="4" t="s">
        <v>21</v>
      </c>
      <c r="N72" s="4" t="s">
        <v>33</v>
      </c>
      <c r="O72" s="4"/>
      <c r="P72" s="4" t="s">
        <v>23</v>
      </c>
      <c r="Q72" s="4"/>
      <c r="R72" s="4"/>
      <c r="S72" s="6">
        <v>3</v>
      </c>
      <c r="T72">
        <v>6</v>
      </c>
      <c r="U72">
        <v>10</v>
      </c>
      <c r="V72">
        <v>17</v>
      </c>
      <c r="W72">
        <v>27</v>
      </c>
      <c r="X72" t="str">
        <f t="shared" si="1"/>
        <v>71B21</v>
      </c>
    </row>
    <row r="73" spans="1:24">
      <c r="A73">
        <v>72</v>
      </c>
      <c r="C73">
        <v>21</v>
      </c>
      <c r="G73" s="1" t="s">
        <v>61</v>
      </c>
      <c r="H73" t="s">
        <v>30</v>
      </c>
      <c r="I73" s="4">
        <v>2</v>
      </c>
      <c r="J73" s="4" t="s">
        <v>18</v>
      </c>
      <c r="K73" s="4" t="s">
        <v>19</v>
      </c>
      <c r="L73" s="4" t="s">
        <v>20</v>
      </c>
      <c r="M73" s="4" t="s">
        <v>21</v>
      </c>
      <c r="N73" s="4" t="s">
        <v>33</v>
      </c>
      <c r="O73" s="4"/>
      <c r="P73" s="4" t="s">
        <v>36</v>
      </c>
      <c r="Q73" s="4"/>
      <c r="R73" s="4"/>
      <c r="S73" s="6">
        <v>3</v>
      </c>
      <c r="T73">
        <v>6</v>
      </c>
      <c r="U73">
        <v>10</v>
      </c>
      <c r="V73">
        <v>17</v>
      </c>
      <c r="W73">
        <v>30</v>
      </c>
      <c r="X73" t="str">
        <f t="shared" si="1"/>
        <v>72B21</v>
      </c>
    </row>
    <row r="74" spans="1:24">
      <c r="A74">
        <v>73</v>
      </c>
      <c r="C74">
        <v>21</v>
      </c>
      <c r="G74" s="1" t="s">
        <v>61</v>
      </c>
      <c r="I74" s="4">
        <v>3</v>
      </c>
      <c r="J74" s="4" t="s">
        <v>18</v>
      </c>
      <c r="K74" s="4" t="s">
        <v>19</v>
      </c>
      <c r="L74" s="4" t="s">
        <v>20</v>
      </c>
      <c r="M74" s="4" t="s">
        <v>21</v>
      </c>
      <c r="N74" s="4" t="s">
        <v>34</v>
      </c>
      <c r="O74" s="4"/>
      <c r="P74" s="4"/>
      <c r="Q74" s="4"/>
      <c r="R74" s="4"/>
      <c r="S74" s="6">
        <v>3</v>
      </c>
      <c r="T74">
        <v>6</v>
      </c>
      <c r="U74">
        <v>10</v>
      </c>
      <c r="V74">
        <v>20</v>
      </c>
      <c r="X74" t="str">
        <f t="shared" si="1"/>
        <v>73B21</v>
      </c>
    </row>
    <row r="75" spans="1:24">
      <c r="A75">
        <v>74</v>
      </c>
      <c r="C75">
        <v>21</v>
      </c>
      <c r="G75" s="1" t="s">
        <v>61</v>
      </c>
      <c r="I75" s="4">
        <v>4</v>
      </c>
      <c r="J75" s="4" t="s">
        <v>18</v>
      </c>
      <c r="K75" s="4" t="s">
        <v>19</v>
      </c>
      <c r="L75" s="4" t="s">
        <v>20</v>
      </c>
      <c r="M75" s="4" t="s">
        <v>21</v>
      </c>
      <c r="N75" s="4" t="s">
        <v>34</v>
      </c>
      <c r="O75" s="4"/>
      <c r="P75" s="4"/>
      <c r="Q75" s="4"/>
      <c r="R75" s="4"/>
      <c r="S75" s="6">
        <v>3</v>
      </c>
      <c r="T75">
        <v>6</v>
      </c>
      <c r="U75">
        <v>10</v>
      </c>
      <c r="V75">
        <v>20</v>
      </c>
      <c r="X75" t="str">
        <f t="shared" si="1"/>
        <v>74B21</v>
      </c>
    </row>
    <row r="76" spans="1:24">
      <c r="A76">
        <v>75</v>
      </c>
      <c r="C76">
        <v>21</v>
      </c>
      <c r="G76" s="1" t="s">
        <v>61</v>
      </c>
      <c r="I76" s="4">
        <v>5</v>
      </c>
      <c r="J76" s="4" t="s">
        <v>18</v>
      </c>
      <c r="K76" s="4" t="s">
        <v>19</v>
      </c>
      <c r="L76" s="4" t="s">
        <v>20</v>
      </c>
      <c r="M76" s="4" t="s">
        <v>21</v>
      </c>
      <c r="N76" s="4" t="s">
        <v>34</v>
      </c>
      <c r="O76" s="4"/>
      <c r="P76" s="4"/>
      <c r="Q76" s="4"/>
      <c r="R76" s="4"/>
      <c r="S76" s="6">
        <v>3</v>
      </c>
      <c r="T76">
        <v>6</v>
      </c>
      <c r="U76">
        <v>10</v>
      </c>
      <c r="V76">
        <v>20</v>
      </c>
      <c r="X76" t="str">
        <f t="shared" si="1"/>
        <v>75B21</v>
      </c>
    </row>
    <row r="77" spans="1:24">
      <c r="A77">
        <v>76</v>
      </c>
      <c r="C77">
        <v>21</v>
      </c>
      <c r="G77" s="1" t="s">
        <v>61</v>
      </c>
      <c r="I77" s="4">
        <v>6</v>
      </c>
      <c r="J77" s="4" t="s">
        <v>18</v>
      </c>
      <c r="K77" s="4" t="s">
        <v>19</v>
      </c>
      <c r="L77" s="4" t="s">
        <v>20</v>
      </c>
      <c r="M77" s="4" t="s">
        <v>21</v>
      </c>
      <c r="N77" s="4" t="s">
        <v>34</v>
      </c>
      <c r="O77" s="4"/>
      <c r="P77" s="4"/>
      <c r="Q77" s="4"/>
      <c r="R77" s="4"/>
      <c r="S77" s="6">
        <v>3</v>
      </c>
      <c r="T77">
        <v>6</v>
      </c>
      <c r="U77">
        <v>10</v>
      </c>
      <c r="V77">
        <v>20</v>
      </c>
      <c r="X77" t="str">
        <f t="shared" si="1"/>
        <v>76B21</v>
      </c>
    </row>
    <row r="78" spans="1:24">
      <c r="A78">
        <v>77</v>
      </c>
      <c r="C78">
        <v>21</v>
      </c>
      <c r="G78" s="1" t="s">
        <v>61</v>
      </c>
      <c r="I78" s="4">
        <v>7</v>
      </c>
      <c r="J78" s="4" t="s">
        <v>18</v>
      </c>
      <c r="K78" s="4" t="s">
        <v>19</v>
      </c>
      <c r="L78" s="4" t="s">
        <v>20</v>
      </c>
      <c r="M78" s="4" t="s">
        <v>35</v>
      </c>
      <c r="N78" s="4"/>
      <c r="O78" s="4"/>
      <c r="P78" s="4"/>
      <c r="Q78" s="4"/>
      <c r="R78" s="4"/>
      <c r="S78" s="6">
        <v>3</v>
      </c>
      <c r="T78">
        <v>6</v>
      </c>
      <c r="U78">
        <v>13</v>
      </c>
      <c r="X78" t="str">
        <f t="shared" si="1"/>
        <v>77B21</v>
      </c>
    </row>
    <row r="79" spans="1:24">
      <c r="A79">
        <v>78</v>
      </c>
      <c r="C79">
        <v>21</v>
      </c>
      <c r="G79" s="1" t="s">
        <v>61</v>
      </c>
      <c r="I79" s="4">
        <v>8</v>
      </c>
      <c r="J79" s="4" t="s">
        <v>18</v>
      </c>
      <c r="K79" s="4" t="s">
        <v>19</v>
      </c>
      <c r="L79" s="4" t="s">
        <v>20</v>
      </c>
      <c r="M79" s="4" t="s">
        <v>35</v>
      </c>
      <c r="N79" s="4"/>
      <c r="O79" s="4"/>
      <c r="P79" s="4"/>
      <c r="Q79" s="4"/>
      <c r="R79" s="4"/>
      <c r="S79" s="6">
        <v>3</v>
      </c>
      <c r="T79">
        <v>6</v>
      </c>
      <c r="U79">
        <v>13</v>
      </c>
      <c r="X79" t="str">
        <f t="shared" si="1"/>
        <v>78B21</v>
      </c>
    </row>
    <row r="80" spans="1:24">
      <c r="A80">
        <v>79</v>
      </c>
      <c r="C80">
        <v>21</v>
      </c>
      <c r="G80" s="1" t="s">
        <v>61</v>
      </c>
      <c r="I80" s="4">
        <v>9</v>
      </c>
      <c r="J80" s="4" t="s">
        <v>18</v>
      </c>
      <c r="K80" s="4" t="s">
        <v>19</v>
      </c>
      <c r="L80" s="4" t="s">
        <v>20</v>
      </c>
      <c r="M80" s="4" t="s">
        <v>35</v>
      </c>
      <c r="N80" s="4"/>
      <c r="O80" s="4"/>
      <c r="P80" s="4"/>
      <c r="Q80" s="4"/>
      <c r="R80" s="4"/>
      <c r="S80" s="6">
        <v>3</v>
      </c>
      <c r="T80">
        <v>6</v>
      </c>
      <c r="U80">
        <v>13</v>
      </c>
      <c r="X80" t="str">
        <f t="shared" si="1"/>
        <v>79B21</v>
      </c>
    </row>
    <row r="81" spans="1:24">
      <c r="A81">
        <v>80</v>
      </c>
      <c r="C81">
        <v>21</v>
      </c>
      <c r="G81" s="1" t="s">
        <v>61</v>
      </c>
      <c r="I81" s="4">
        <v>10</v>
      </c>
      <c r="J81" s="4" t="s">
        <v>18</v>
      </c>
      <c r="K81" s="4" t="s">
        <v>19</v>
      </c>
      <c r="L81" s="4" t="s">
        <v>20</v>
      </c>
      <c r="M81" s="4" t="s">
        <v>35</v>
      </c>
      <c r="N81" s="4"/>
      <c r="O81" s="4"/>
      <c r="P81" s="4"/>
      <c r="Q81" s="4"/>
      <c r="R81" s="4"/>
      <c r="S81" s="6">
        <v>3</v>
      </c>
      <c r="T81">
        <v>6</v>
      </c>
      <c r="U81">
        <v>13</v>
      </c>
      <c r="X81" t="str">
        <f t="shared" si="1"/>
        <v>80B21</v>
      </c>
    </row>
    <row r="82" spans="1:24">
      <c r="A82">
        <v>81</v>
      </c>
      <c r="C82">
        <v>21</v>
      </c>
      <c r="G82" s="1" t="s">
        <v>61</v>
      </c>
      <c r="I82" s="4">
        <v>11</v>
      </c>
      <c r="J82" s="4" t="s">
        <v>18</v>
      </c>
      <c r="K82" s="4" t="s">
        <v>19</v>
      </c>
      <c r="L82" s="4" t="s">
        <v>20</v>
      </c>
      <c r="M82" s="4" t="s">
        <v>35</v>
      </c>
      <c r="N82" s="4"/>
      <c r="O82" s="4"/>
      <c r="P82" s="4"/>
      <c r="Q82" s="4"/>
      <c r="R82" s="4"/>
      <c r="S82" s="6">
        <v>3</v>
      </c>
      <c r="T82">
        <v>6</v>
      </c>
      <c r="U82">
        <v>13</v>
      </c>
      <c r="X82" t="str">
        <f t="shared" si="1"/>
        <v>81B21</v>
      </c>
    </row>
    <row r="83" spans="1:24">
      <c r="A83">
        <v>82</v>
      </c>
      <c r="C83">
        <v>21</v>
      </c>
      <c r="G83" s="1" t="s">
        <v>61</v>
      </c>
      <c r="I83" s="4">
        <v>12</v>
      </c>
      <c r="J83" s="4" t="s">
        <v>18</v>
      </c>
      <c r="K83" s="4" t="s">
        <v>19</v>
      </c>
      <c r="L83" s="4" t="s">
        <v>20</v>
      </c>
      <c r="M83" s="4" t="s">
        <v>35</v>
      </c>
      <c r="N83" s="4"/>
      <c r="O83" s="4"/>
      <c r="P83" s="4"/>
      <c r="Q83" s="4"/>
      <c r="R83" s="4"/>
      <c r="S83" s="6">
        <v>3</v>
      </c>
      <c r="T83">
        <v>6</v>
      </c>
      <c r="U83">
        <v>13</v>
      </c>
      <c r="X83" t="str">
        <f t="shared" si="1"/>
        <v>82B21</v>
      </c>
    </row>
    <row r="84" spans="1:24">
      <c r="A84">
        <v>83</v>
      </c>
      <c r="C84">
        <v>21</v>
      </c>
      <c r="G84" s="1" t="s">
        <v>61</v>
      </c>
      <c r="H84" t="s">
        <v>30</v>
      </c>
      <c r="I84" s="4">
        <v>13</v>
      </c>
      <c r="J84" s="4" t="s">
        <v>18</v>
      </c>
      <c r="K84" s="4" t="s">
        <v>19</v>
      </c>
      <c r="L84" s="4" t="s">
        <v>14</v>
      </c>
      <c r="M84" s="4" t="s">
        <v>20</v>
      </c>
      <c r="N84" s="4" t="s">
        <v>33</v>
      </c>
      <c r="O84" s="4" t="s">
        <v>22</v>
      </c>
      <c r="P84" s="4" t="s">
        <v>23</v>
      </c>
      <c r="Q84" s="4"/>
      <c r="R84" s="4"/>
      <c r="S84" s="6">
        <v>3</v>
      </c>
      <c r="U84">
        <v>6</v>
      </c>
      <c r="V84">
        <v>17</v>
      </c>
      <c r="W84">
        <v>23</v>
      </c>
      <c r="X84" t="str">
        <f t="shared" si="1"/>
        <v>83B21</v>
      </c>
    </row>
    <row r="85" spans="1:24">
      <c r="A85">
        <v>84</v>
      </c>
      <c r="C85">
        <v>21</v>
      </c>
      <c r="G85" s="1" t="s">
        <v>61</v>
      </c>
      <c r="H85" t="s">
        <v>30</v>
      </c>
      <c r="I85" s="4">
        <v>14</v>
      </c>
      <c r="J85" s="4" t="s">
        <v>18</v>
      </c>
      <c r="K85" s="4" t="s">
        <v>19</v>
      </c>
      <c r="L85" s="4" t="s">
        <v>14</v>
      </c>
      <c r="M85" s="4" t="s">
        <v>20</v>
      </c>
      <c r="N85" s="4" t="s">
        <v>33</v>
      </c>
      <c r="O85" s="4" t="s">
        <v>22</v>
      </c>
      <c r="P85" s="4" t="s">
        <v>23</v>
      </c>
      <c r="Q85" s="4"/>
      <c r="R85" s="4"/>
      <c r="S85" s="6">
        <v>3</v>
      </c>
      <c r="U85">
        <v>6</v>
      </c>
      <c r="V85">
        <v>17</v>
      </c>
      <c r="W85">
        <v>23</v>
      </c>
      <c r="X85" t="str">
        <f t="shared" si="1"/>
        <v>84B21</v>
      </c>
    </row>
    <row r="86" spans="1:24">
      <c r="A86">
        <v>85</v>
      </c>
      <c r="C86">
        <v>21</v>
      </c>
      <c r="G86" s="1" t="s">
        <v>61</v>
      </c>
      <c r="I86" s="4">
        <v>15</v>
      </c>
      <c r="J86" s="4" t="s">
        <v>18</v>
      </c>
      <c r="K86" s="4" t="s">
        <v>19</v>
      </c>
      <c r="L86" s="4" t="s">
        <v>20</v>
      </c>
      <c r="M86" s="4"/>
      <c r="N86" s="4"/>
      <c r="O86" s="4"/>
      <c r="P86" s="4"/>
      <c r="Q86" s="4"/>
      <c r="R86" s="4"/>
      <c r="S86" s="6">
        <v>3</v>
      </c>
      <c r="T86">
        <v>6</v>
      </c>
      <c r="X86" t="str">
        <f t="shared" si="1"/>
        <v>85B21</v>
      </c>
    </row>
    <row r="87" spans="1:24">
      <c r="A87">
        <v>86</v>
      </c>
      <c r="B87">
        <v>12</v>
      </c>
      <c r="C87">
        <v>15</v>
      </c>
      <c r="D87" t="s">
        <v>38</v>
      </c>
      <c r="E87" t="s">
        <v>18</v>
      </c>
      <c r="F87" t="s">
        <v>18</v>
      </c>
      <c r="G87" s="1" t="s">
        <v>62</v>
      </c>
      <c r="I87" s="4">
        <v>1</v>
      </c>
      <c r="J87" s="4" t="s">
        <v>18</v>
      </c>
      <c r="K87" s="4" t="s">
        <v>20</v>
      </c>
      <c r="L87" s="4" t="s">
        <v>21</v>
      </c>
      <c r="M87" s="4" t="s">
        <v>39</v>
      </c>
      <c r="N87" s="4"/>
      <c r="O87" s="4"/>
      <c r="P87" s="4"/>
      <c r="Q87" s="4"/>
      <c r="R87" s="4"/>
      <c r="S87" s="6">
        <v>6</v>
      </c>
      <c r="T87">
        <v>10</v>
      </c>
      <c r="U87">
        <v>11</v>
      </c>
      <c r="X87" t="str">
        <f t="shared" si="1"/>
        <v>86P15</v>
      </c>
    </row>
    <row r="88" spans="1:24">
      <c r="A88">
        <v>87</v>
      </c>
      <c r="C88">
        <v>15</v>
      </c>
      <c r="G88" s="1" t="s">
        <v>62</v>
      </c>
      <c r="I88" s="4">
        <v>2</v>
      </c>
      <c r="J88" s="4" t="s">
        <v>18</v>
      </c>
      <c r="K88" s="4" t="s">
        <v>20</v>
      </c>
      <c r="L88" s="4" t="s">
        <v>21</v>
      </c>
      <c r="M88" s="4" t="s">
        <v>39</v>
      </c>
      <c r="N88" s="4"/>
      <c r="O88" s="4"/>
      <c r="P88" s="4"/>
      <c r="Q88" s="4"/>
      <c r="R88" s="4"/>
      <c r="S88" s="6">
        <v>6</v>
      </c>
      <c r="T88">
        <v>10</v>
      </c>
      <c r="U88">
        <v>11</v>
      </c>
      <c r="X88" t="str">
        <f t="shared" si="1"/>
        <v>87P15</v>
      </c>
    </row>
    <row r="89" spans="1:24">
      <c r="A89">
        <v>88</v>
      </c>
      <c r="C89">
        <v>15</v>
      </c>
      <c r="G89" s="1" t="s">
        <v>62</v>
      </c>
      <c r="I89" s="4">
        <v>3</v>
      </c>
      <c r="J89" s="4" t="s">
        <v>18</v>
      </c>
      <c r="K89" s="4" t="s">
        <v>20</v>
      </c>
      <c r="L89" s="4" t="s">
        <v>21</v>
      </c>
      <c r="M89" s="4" t="s">
        <v>39</v>
      </c>
      <c r="N89" s="4"/>
      <c r="O89" s="4"/>
      <c r="P89" s="4"/>
      <c r="Q89" s="4"/>
      <c r="R89" s="4"/>
      <c r="S89" s="6">
        <v>6</v>
      </c>
      <c r="T89">
        <v>10</v>
      </c>
      <c r="U89">
        <v>11</v>
      </c>
      <c r="X89" t="str">
        <f t="shared" si="1"/>
        <v>88P15</v>
      </c>
    </row>
    <row r="90" spans="1:24">
      <c r="A90">
        <v>89</v>
      </c>
      <c r="C90">
        <v>15</v>
      </c>
      <c r="G90" s="1" t="s">
        <v>62</v>
      </c>
      <c r="I90" s="4">
        <v>4</v>
      </c>
      <c r="J90" s="4" t="s">
        <v>18</v>
      </c>
      <c r="K90" s="4" t="s">
        <v>20</v>
      </c>
      <c r="L90" s="4" t="s">
        <v>21</v>
      </c>
      <c r="M90" s="4" t="s">
        <v>39</v>
      </c>
      <c r="N90" s="4"/>
      <c r="O90" s="4"/>
      <c r="P90" s="4"/>
      <c r="Q90" s="4"/>
      <c r="R90" s="4"/>
      <c r="S90" s="6">
        <v>6</v>
      </c>
      <c r="T90">
        <v>10</v>
      </c>
      <c r="U90">
        <v>11</v>
      </c>
      <c r="X90" t="str">
        <f t="shared" si="1"/>
        <v>89P15</v>
      </c>
    </row>
    <row r="91" spans="1:24">
      <c r="A91">
        <v>90</v>
      </c>
      <c r="C91">
        <v>15</v>
      </c>
      <c r="G91" s="1" t="s">
        <v>62</v>
      </c>
      <c r="I91" s="4">
        <v>5</v>
      </c>
      <c r="J91" s="4" t="s">
        <v>18</v>
      </c>
      <c r="K91" s="4" t="s">
        <v>20</v>
      </c>
      <c r="L91" s="4" t="s">
        <v>21</v>
      </c>
      <c r="M91" s="4" t="s">
        <v>39</v>
      </c>
      <c r="N91" s="4"/>
      <c r="O91" s="4"/>
      <c r="P91" s="4"/>
      <c r="Q91" s="4"/>
      <c r="R91" s="4"/>
      <c r="S91" s="6">
        <v>6</v>
      </c>
      <c r="T91">
        <v>10</v>
      </c>
      <c r="U91">
        <v>11</v>
      </c>
      <c r="X91" t="str">
        <f t="shared" si="1"/>
        <v>90P15</v>
      </c>
    </row>
    <row r="92" spans="1:24">
      <c r="A92">
        <v>91</v>
      </c>
      <c r="C92">
        <v>15</v>
      </c>
      <c r="G92" s="1" t="s">
        <v>62</v>
      </c>
      <c r="I92" s="4">
        <v>6</v>
      </c>
      <c r="J92" s="4" t="s">
        <v>18</v>
      </c>
      <c r="K92" s="4" t="s">
        <v>20</v>
      </c>
      <c r="L92" s="4" t="s">
        <v>21</v>
      </c>
      <c r="M92" s="4" t="s">
        <v>39</v>
      </c>
      <c r="N92" s="4"/>
      <c r="O92" s="4"/>
      <c r="P92" s="4"/>
      <c r="Q92" s="4"/>
      <c r="R92" s="4"/>
      <c r="S92" s="6">
        <v>6</v>
      </c>
      <c r="T92">
        <v>10</v>
      </c>
      <c r="U92">
        <v>11</v>
      </c>
      <c r="X92" t="str">
        <f t="shared" si="1"/>
        <v>91P15</v>
      </c>
    </row>
    <row r="93" spans="1:24">
      <c r="A93">
        <v>92</v>
      </c>
      <c r="C93">
        <v>15</v>
      </c>
      <c r="G93" s="1" t="s">
        <v>62</v>
      </c>
      <c r="I93" s="4">
        <v>7</v>
      </c>
      <c r="J93" s="4" t="s">
        <v>18</v>
      </c>
      <c r="K93" s="4" t="s">
        <v>20</v>
      </c>
      <c r="L93" s="4" t="s">
        <v>21</v>
      </c>
      <c r="M93" s="4" t="s">
        <v>35</v>
      </c>
      <c r="N93" s="4"/>
      <c r="O93" s="4"/>
      <c r="P93" s="4"/>
      <c r="Q93" s="4"/>
      <c r="R93" s="4"/>
      <c r="S93" s="6">
        <v>6</v>
      </c>
      <c r="T93">
        <v>10</v>
      </c>
      <c r="U93">
        <v>13</v>
      </c>
      <c r="X93" t="str">
        <f t="shared" si="1"/>
        <v>92P15</v>
      </c>
    </row>
    <row r="94" spans="1:24">
      <c r="A94">
        <v>93</v>
      </c>
      <c r="C94">
        <v>15</v>
      </c>
      <c r="G94" s="1" t="s">
        <v>62</v>
      </c>
      <c r="I94" s="4">
        <v>8</v>
      </c>
      <c r="J94" s="4" t="s">
        <v>18</v>
      </c>
      <c r="K94" s="4" t="s">
        <v>20</v>
      </c>
      <c r="L94" s="4" t="s">
        <v>21</v>
      </c>
      <c r="M94" s="4" t="s">
        <v>35</v>
      </c>
      <c r="N94" s="4"/>
      <c r="O94" s="4"/>
      <c r="P94" s="4"/>
      <c r="Q94" s="4"/>
      <c r="R94" s="4"/>
      <c r="S94" s="6">
        <v>6</v>
      </c>
      <c r="T94">
        <v>10</v>
      </c>
      <c r="U94">
        <v>14</v>
      </c>
      <c r="X94" t="str">
        <f t="shared" si="1"/>
        <v>93P15</v>
      </c>
    </row>
    <row r="95" spans="1:24">
      <c r="A95">
        <v>94</v>
      </c>
      <c r="C95">
        <v>15</v>
      </c>
      <c r="G95" s="1" t="s">
        <v>62</v>
      </c>
      <c r="I95" s="4">
        <v>9</v>
      </c>
      <c r="J95" s="4" t="s">
        <v>18</v>
      </c>
      <c r="K95" s="4" t="s">
        <v>20</v>
      </c>
      <c r="L95" s="4" t="s">
        <v>21</v>
      </c>
      <c r="M95" s="4"/>
      <c r="N95" s="4"/>
      <c r="O95" s="4"/>
      <c r="P95" s="4"/>
      <c r="Q95" s="4"/>
      <c r="R95" s="4"/>
      <c r="S95" s="6">
        <v>6</v>
      </c>
      <c r="T95">
        <v>10</v>
      </c>
      <c r="X95" t="str">
        <f t="shared" si="1"/>
        <v>94P15</v>
      </c>
    </row>
    <row r="96" spans="1:24">
      <c r="A96">
        <v>95</v>
      </c>
      <c r="C96">
        <v>15</v>
      </c>
      <c r="G96" s="1" t="s">
        <v>62</v>
      </c>
      <c r="I96" s="4">
        <v>10</v>
      </c>
      <c r="J96" s="4" t="s">
        <v>18</v>
      </c>
      <c r="K96" s="4" t="s">
        <v>20</v>
      </c>
      <c r="L96" s="4" t="s">
        <v>21</v>
      </c>
      <c r="M96" s="4"/>
      <c r="N96" s="4"/>
      <c r="O96" s="4"/>
      <c r="P96" s="4"/>
      <c r="Q96" s="4"/>
      <c r="R96" s="4"/>
      <c r="S96" s="6">
        <v>6</v>
      </c>
      <c r="T96">
        <v>10</v>
      </c>
      <c r="X96" t="str">
        <f t="shared" si="1"/>
        <v>95P15</v>
      </c>
    </row>
    <row r="97" spans="1:24">
      <c r="A97">
        <v>96</v>
      </c>
      <c r="C97">
        <v>15</v>
      </c>
      <c r="G97" s="1" t="s">
        <v>62</v>
      </c>
      <c r="I97" s="4">
        <v>11</v>
      </c>
      <c r="J97" s="4" t="s">
        <v>18</v>
      </c>
      <c r="K97" s="4" t="s">
        <v>20</v>
      </c>
      <c r="L97" s="4" t="s">
        <v>21</v>
      </c>
      <c r="M97" s="4"/>
      <c r="N97" s="4"/>
      <c r="O97" s="4"/>
      <c r="P97" s="4"/>
      <c r="Q97" s="4"/>
      <c r="R97" s="4"/>
      <c r="S97" s="6">
        <v>6</v>
      </c>
      <c r="T97">
        <v>10</v>
      </c>
      <c r="X97" t="str">
        <f t="shared" si="1"/>
        <v>96P15</v>
      </c>
    </row>
    <row r="98" spans="1:24">
      <c r="A98">
        <v>97</v>
      </c>
      <c r="C98">
        <v>15</v>
      </c>
      <c r="G98" s="1" t="s">
        <v>62</v>
      </c>
      <c r="I98" s="4">
        <v>12</v>
      </c>
      <c r="J98" s="4" t="s">
        <v>18</v>
      </c>
      <c r="K98" s="4" t="s">
        <v>20</v>
      </c>
      <c r="L98" s="4" t="s">
        <v>21</v>
      </c>
      <c r="M98" s="4"/>
      <c r="N98" s="4"/>
      <c r="O98" s="4"/>
      <c r="P98" s="4"/>
      <c r="Q98" s="4"/>
      <c r="R98" s="4"/>
      <c r="S98" s="6">
        <v>6</v>
      </c>
      <c r="T98">
        <v>10</v>
      </c>
      <c r="X98" t="str">
        <f t="shared" si="1"/>
        <v>97P15</v>
      </c>
    </row>
    <row r="99" spans="1:24">
      <c r="A99">
        <v>98</v>
      </c>
      <c r="C99">
        <v>15</v>
      </c>
      <c r="G99" s="1" t="s">
        <v>62</v>
      </c>
      <c r="I99" s="4">
        <v>13</v>
      </c>
      <c r="J99" s="4" t="s">
        <v>18</v>
      </c>
      <c r="K99" s="4" t="s">
        <v>14</v>
      </c>
      <c r="L99" s="4" t="s">
        <v>20</v>
      </c>
      <c r="M99" s="4" t="s">
        <v>21</v>
      </c>
      <c r="N99" s="4"/>
      <c r="O99" s="4"/>
      <c r="P99" s="4"/>
      <c r="Q99" s="4"/>
      <c r="R99" s="4"/>
      <c r="T99">
        <v>6</v>
      </c>
      <c r="U99">
        <v>10</v>
      </c>
      <c r="X99" t="str">
        <f t="shared" si="1"/>
        <v>98P15</v>
      </c>
    </row>
    <row r="100" spans="1:24">
      <c r="A100">
        <v>99</v>
      </c>
      <c r="C100">
        <v>15</v>
      </c>
      <c r="G100" s="1" t="s">
        <v>62</v>
      </c>
      <c r="H100" t="s">
        <v>30</v>
      </c>
      <c r="I100" s="4">
        <v>14</v>
      </c>
      <c r="J100" s="4" t="s">
        <v>18</v>
      </c>
      <c r="K100" s="4" t="s">
        <v>14</v>
      </c>
      <c r="L100" s="4" t="s">
        <v>20</v>
      </c>
      <c r="M100" s="4" t="s">
        <v>21</v>
      </c>
      <c r="N100" s="4" t="s">
        <v>23</v>
      </c>
      <c r="O100" s="4" t="s">
        <v>25</v>
      </c>
      <c r="P100" s="4"/>
      <c r="Q100" s="4"/>
      <c r="R100" s="4"/>
      <c r="T100">
        <v>6</v>
      </c>
      <c r="U100">
        <v>10</v>
      </c>
      <c r="V100">
        <v>27</v>
      </c>
      <c r="W100">
        <v>39</v>
      </c>
      <c r="X100" t="str">
        <f t="shared" si="1"/>
        <v>99P15</v>
      </c>
    </row>
    <row r="101" spans="1:24">
      <c r="A101">
        <v>100</v>
      </c>
      <c r="C101">
        <v>15</v>
      </c>
      <c r="G101" s="1" t="s">
        <v>62</v>
      </c>
      <c r="I101" s="4">
        <v>15</v>
      </c>
      <c r="J101" s="4" t="s">
        <v>18</v>
      </c>
      <c r="K101" s="4" t="s">
        <v>21</v>
      </c>
      <c r="L101" s="4"/>
      <c r="M101" s="4"/>
      <c r="N101" s="4"/>
      <c r="O101" s="4"/>
      <c r="P101" s="4"/>
      <c r="Q101" s="4"/>
      <c r="R101" s="4"/>
      <c r="S101" s="6">
        <v>10</v>
      </c>
      <c r="X101" t="str">
        <f t="shared" si="1"/>
        <v>100P15</v>
      </c>
    </row>
    <row r="102" spans="1:24">
      <c r="A102">
        <v>101</v>
      </c>
      <c r="C102">
        <v>15</v>
      </c>
      <c r="G102" s="1" t="s">
        <v>62</v>
      </c>
      <c r="I102" s="4">
        <v>16</v>
      </c>
      <c r="J102" s="4" t="s">
        <v>18</v>
      </c>
      <c r="K102" s="4"/>
      <c r="L102" s="4"/>
      <c r="M102" s="4"/>
      <c r="N102" s="4"/>
      <c r="O102" s="4"/>
      <c r="P102" s="4"/>
      <c r="Q102" s="4"/>
      <c r="R102" s="4"/>
      <c r="X102" t="str">
        <f t="shared" si="1"/>
        <v>101P15</v>
      </c>
    </row>
    <row r="103" spans="1:24">
      <c r="A103">
        <v>102</v>
      </c>
      <c r="B103">
        <v>13</v>
      </c>
      <c r="C103">
        <v>25</v>
      </c>
      <c r="D103" t="s">
        <v>37</v>
      </c>
      <c r="E103" t="s">
        <v>19</v>
      </c>
      <c r="F103" t="s">
        <v>19</v>
      </c>
      <c r="G103" s="1" t="s">
        <v>61</v>
      </c>
      <c r="I103" s="4">
        <v>1</v>
      </c>
      <c r="J103" s="4" t="s">
        <v>19</v>
      </c>
      <c r="K103" s="4" t="s">
        <v>20</v>
      </c>
      <c r="L103" s="4" t="s">
        <v>14</v>
      </c>
      <c r="M103" s="4" t="s">
        <v>14</v>
      </c>
      <c r="N103" s="4" t="s">
        <v>14</v>
      </c>
      <c r="O103" s="4" t="s">
        <v>14</v>
      </c>
      <c r="P103" s="4" t="s">
        <v>14</v>
      </c>
      <c r="Q103" s="4"/>
      <c r="R103" s="4"/>
      <c r="S103" s="6">
        <v>3</v>
      </c>
      <c r="X103" t="str">
        <f t="shared" si="1"/>
        <v>102B25</v>
      </c>
    </row>
    <row r="104" spans="1:24">
      <c r="A104">
        <v>103</v>
      </c>
      <c r="C104">
        <v>25</v>
      </c>
      <c r="G104" s="1" t="s">
        <v>61</v>
      </c>
      <c r="I104" s="4">
        <v>2</v>
      </c>
      <c r="J104" s="4" t="s">
        <v>19</v>
      </c>
      <c r="K104" s="4" t="s">
        <v>20</v>
      </c>
      <c r="L104" s="4" t="s">
        <v>14</v>
      </c>
      <c r="M104" s="4" t="s">
        <v>14</v>
      </c>
      <c r="N104" s="4" t="s">
        <v>14</v>
      </c>
      <c r="O104" s="4" t="s">
        <v>14</v>
      </c>
      <c r="P104" s="4" t="s">
        <v>14</v>
      </c>
      <c r="Q104" s="4"/>
      <c r="R104" s="4"/>
      <c r="S104" s="6">
        <v>3</v>
      </c>
      <c r="X104" t="str">
        <f t="shared" si="1"/>
        <v>103B25</v>
      </c>
    </row>
    <row r="105" spans="1:24">
      <c r="A105">
        <v>104</v>
      </c>
      <c r="C105">
        <v>25</v>
      </c>
      <c r="G105" s="1" t="s">
        <v>61</v>
      </c>
      <c r="I105" s="4">
        <v>3</v>
      </c>
      <c r="J105" s="4" t="s">
        <v>19</v>
      </c>
      <c r="K105" s="4" t="s">
        <v>20</v>
      </c>
      <c r="L105" s="4" t="s">
        <v>14</v>
      </c>
      <c r="M105" s="4" t="s">
        <v>14</v>
      </c>
      <c r="N105" s="4" t="s">
        <v>14</v>
      </c>
      <c r="O105" s="4" t="s">
        <v>14</v>
      </c>
      <c r="P105" s="4" t="s">
        <v>14</v>
      </c>
      <c r="Q105" s="4"/>
      <c r="R105" s="4"/>
      <c r="S105" s="6">
        <v>3</v>
      </c>
      <c r="X105" t="str">
        <f t="shared" si="1"/>
        <v>104B25</v>
      </c>
    </row>
    <row r="106" spans="1:24">
      <c r="A106">
        <v>105</v>
      </c>
      <c r="C106">
        <v>25</v>
      </c>
      <c r="G106" s="1" t="s">
        <v>61</v>
      </c>
      <c r="I106" s="4">
        <v>4</v>
      </c>
      <c r="J106" s="4" t="s">
        <v>19</v>
      </c>
      <c r="K106" s="4" t="s">
        <v>20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14</v>
      </c>
      <c r="Q106" s="4"/>
      <c r="R106" s="4"/>
      <c r="S106" s="6">
        <v>3</v>
      </c>
      <c r="X106" t="str">
        <f t="shared" si="1"/>
        <v>105B25</v>
      </c>
    </row>
    <row r="107" spans="1:24">
      <c r="A107">
        <v>106</v>
      </c>
      <c r="C107">
        <v>25</v>
      </c>
      <c r="G107" s="1" t="s">
        <v>61</v>
      </c>
      <c r="I107" s="4">
        <v>5</v>
      </c>
      <c r="J107" s="4" t="s">
        <v>19</v>
      </c>
      <c r="K107" s="4" t="s">
        <v>20</v>
      </c>
      <c r="L107" s="4" t="s">
        <v>14</v>
      </c>
      <c r="M107" s="4" t="s">
        <v>14</v>
      </c>
      <c r="N107" s="4" t="s">
        <v>14</v>
      </c>
      <c r="O107" s="4" t="s">
        <v>14</v>
      </c>
      <c r="P107" s="4" t="s">
        <v>14</v>
      </c>
      <c r="Q107" s="4"/>
      <c r="R107" s="4"/>
      <c r="S107" s="6">
        <v>3</v>
      </c>
      <c r="X107" t="str">
        <f t="shared" si="1"/>
        <v>106B25</v>
      </c>
    </row>
    <row r="108" spans="1:24">
      <c r="A108">
        <v>107</v>
      </c>
      <c r="C108">
        <v>25</v>
      </c>
      <c r="G108" s="1" t="s">
        <v>61</v>
      </c>
      <c r="I108" s="4">
        <v>6</v>
      </c>
      <c r="J108" s="4" t="s">
        <v>19</v>
      </c>
      <c r="K108" s="4" t="s">
        <v>20</v>
      </c>
      <c r="L108" s="4" t="s">
        <v>14</v>
      </c>
      <c r="M108" s="4" t="s">
        <v>14</v>
      </c>
      <c r="N108" s="4" t="s">
        <v>14</v>
      </c>
      <c r="O108" s="4" t="s">
        <v>14</v>
      </c>
      <c r="P108" s="4" t="s">
        <v>14</v>
      </c>
      <c r="Q108" s="4"/>
      <c r="R108" s="4"/>
      <c r="S108" s="6">
        <v>3</v>
      </c>
      <c r="X108" t="str">
        <f t="shared" si="1"/>
        <v>107B25</v>
      </c>
    </row>
    <row r="109" spans="1:24">
      <c r="A109">
        <v>108</v>
      </c>
      <c r="C109">
        <v>25</v>
      </c>
      <c r="G109" s="1" t="s">
        <v>61</v>
      </c>
      <c r="I109" s="4">
        <v>7</v>
      </c>
      <c r="J109" s="4" t="s">
        <v>19</v>
      </c>
      <c r="K109" s="4" t="s">
        <v>20</v>
      </c>
      <c r="L109" s="4" t="s">
        <v>14</v>
      </c>
      <c r="M109" s="4" t="s">
        <v>21</v>
      </c>
      <c r="N109" s="4" t="s">
        <v>14</v>
      </c>
      <c r="O109" s="4" t="s">
        <v>14</v>
      </c>
      <c r="P109" s="4" t="s">
        <v>14</v>
      </c>
      <c r="Q109" s="4"/>
      <c r="R109" s="4"/>
      <c r="S109" s="6">
        <v>3</v>
      </c>
      <c r="U109">
        <v>7</v>
      </c>
      <c r="X109" t="str">
        <f t="shared" si="1"/>
        <v>108B25</v>
      </c>
    </row>
    <row r="110" spans="1:24">
      <c r="A110">
        <v>109</v>
      </c>
      <c r="C110">
        <v>25</v>
      </c>
      <c r="G110" s="1" t="s">
        <v>61</v>
      </c>
      <c r="I110" s="4">
        <v>8</v>
      </c>
      <c r="J110" s="4" t="s">
        <v>19</v>
      </c>
      <c r="K110" s="4" t="s">
        <v>20</v>
      </c>
      <c r="L110" s="4" t="s">
        <v>14</v>
      </c>
      <c r="M110" s="4" t="s">
        <v>21</v>
      </c>
      <c r="N110" s="4" t="s">
        <v>14</v>
      </c>
      <c r="O110" s="4" t="s">
        <v>14</v>
      </c>
      <c r="P110" s="4" t="s">
        <v>14</v>
      </c>
      <c r="Q110" s="4"/>
      <c r="R110" s="4"/>
      <c r="S110" s="6">
        <v>3</v>
      </c>
      <c r="U110">
        <v>7</v>
      </c>
      <c r="X110" t="str">
        <f t="shared" si="1"/>
        <v>109B25</v>
      </c>
    </row>
    <row r="111" spans="1:24">
      <c r="A111">
        <v>110</v>
      </c>
      <c r="C111">
        <v>25</v>
      </c>
      <c r="G111" s="1" t="s">
        <v>61</v>
      </c>
      <c r="I111" s="4">
        <v>9</v>
      </c>
      <c r="J111" s="4" t="s">
        <v>19</v>
      </c>
      <c r="K111" s="4" t="s">
        <v>20</v>
      </c>
      <c r="L111" s="4" t="s">
        <v>14</v>
      </c>
      <c r="M111" s="4" t="s">
        <v>21</v>
      </c>
      <c r="N111" s="4" t="s">
        <v>14</v>
      </c>
      <c r="O111" s="4" t="s">
        <v>14</v>
      </c>
      <c r="P111" s="4" t="s">
        <v>14</v>
      </c>
      <c r="Q111" s="4"/>
      <c r="R111" s="4"/>
      <c r="S111" s="6">
        <v>3</v>
      </c>
      <c r="U111">
        <v>7</v>
      </c>
      <c r="X111" t="str">
        <f t="shared" si="1"/>
        <v>110B25</v>
      </c>
    </row>
    <row r="112" spans="1:24">
      <c r="A112">
        <v>111</v>
      </c>
      <c r="C112">
        <v>25</v>
      </c>
      <c r="G112" s="1" t="s">
        <v>61</v>
      </c>
      <c r="I112" s="4">
        <v>10</v>
      </c>
      <c r="J112" s="4" t="s">
        <v>19</v>
      </c>
      <c r="K112" s="4" t="s">
        <v>20</v>
      </c>
      <c r="L112" s="4" t="s">
        <v>14</v>
      </c>
      <c r="M112" s="4" t="s">
        <v>21</v>
      </c>
      <c r="N112" s="4" t="s">
        <v>14</v>
      </c>
      <c r="O112" s="4" t="s">
        <v>14</v>
      </c>
      <c r="P112" s="4" t="s">
        <v>14</v>
      </c>
      <c r="Q112" s="4"/>
      <c r="R112" s="4"/>
      <c r="S112" s="6">
        <v>3</v>
      </c>
      <c r="U112">
        <v>7</v>
      </c>
      <c r="X112" t="str">
        <f t="shared" si="1"/>
        <v>111B25</v>
      </c>
    </row>
    <row r="113" spans="1:24">
      <c r="A113">
        <v>112</v>
      </c>
      <c r="C113">
        <v>25</v>
      </c>
      <c r="G113" s="1" t="s">
        <v>61</v>
      </c>
      <c r="I113" s="4">
        <v>11</v>
      </c>
      <c r="J113" s="4" t="s">
        <v>19</v>
      </c>
      <c r="K113" s="4" t="s">
        <v>20</v>
      </c>
      <c r="L113" s="4" t="s">
        <v>14</v>
      </c>
      <c r="M113" s="4" t="s">
        <v>21</v>
      </c>
      <c r="N113" s="4" t="s">
        <v>14</v>
      </c>
      <c r="O113" s="4" t="s">
        <v>14</v>
      </c>
      <c r="P113" s="4" t="s">
        <v>14</v>
      </c>
      <c r="Q113" s="4"/>
      <c r="R113" s="4"/>
      <c r="S113" s="6">
        <v>3</v>
      </c>
      <c r="U113">
        <v>7</v>
      </c>
      <c r="X113" t="str">
        <f t="shared" si="1"/>
        <v>112B25</v>
      </c>
    </row>
    <row r="114" spans="1:24">
      <c r="A114">
        <v>113</v>
      </c>
      <c r="C114">
        <v>25</v>
      </c>
      <c r="G114" s="1" t="s">
        <v>61</v>
      </c>
      <c r="I114" s="4">
        <v>12</v>
      </c>
      <c r="J114" s="4" t="s">
        <v>19</v>
      </c>
      <c r="K114" s="4" t="s">
        <v>20</v>
      </c>
      <c r="L114" s="4" t="s">
        <v>14</v>
      </c>
      <c r="M114" s="4" t="s">
        <v>21</v>
      </c>
      <c r="N114" s="4" t="s">
        <v>14</v>
      </c>
      <c r="O114" s="4" t="s">
        <v>14</v>
      </c>
      <c r="P114" s="4" t="s">
        <v>14</v>
      </c>
      <c r="Q114" s="4"/>
      <c r="R114" s="4"/>
      <c r="S114" s="6">
        <v>3</v>
      </c>
      <c r="U114">
        <v>7</v>
      </c>
      <c r="X114" t="str">
        <f t="shared" si="1"/>
        <v>113B25</v>
      </c>
    </row>
    <row r="115" spans="1:24">
      <c r="A115">
        <v>114</v>
      </c>
      <c r="C115">
        <v>25</v>
      </c>
      <c r="G115" s="1" t="s">
        <v>61</v>
      </c>
      <c r="I115" s="4">
        <v>13</v>
      </c>
      <c r="J115" s="4" t="s">
        <v>19</v>
      </c>
      <c r="K115" s="4" t="s">
        <v>20</v>
      </c>
      <c r="L115" s="4" t="s">
        <v>14</v>
      </c>
      <c r="M115" s="4" t="s">
        <v>21</v>
      </c>
      <c r="N115" s="4" t="s">
        <v>14</v>
      </c>
      <c r="O115" s="4" t="s">
        <v>14</v>
      </c>
      <c r="P115" s="4" t="s">
        <v>14</v>
      </c>
      <c r="Q115" s="4"/>
      <c r="R115" s="4"/>
      <c r="S115" s="6">
        <v>3</v>
      </c>
      <c r="U115">
        <v>7</v>
      </c>
      <c r="X115" t="str">
        <f t="shared" si="1"/>
        <v>114B25</v>
      </c>
    </row>
    <row r="116" spans="1:24">
      <c r="A116">
        <v>115</v>
      </c>
      <c r="C116">
        <v>25</v>
      </c>
      <c r="G116" s="1" t="s">
        <v>61</v>
      </c>
      <c r="I116" s="4">
        <v>14</v>
      </c>
      <c r="J116" s="4" t="s">
        <v>19</v>
      </c>
      <c r="K116" s="4" t="s">
        <v>14</v>
      </c>
      <c r="L116" s="4" t="s">
        <v>20</v>
      </c>
      <c r="M116" s="4" t="s">
        <v>21</v>
      </c>
      <c r="N116" s="4" t="s">
        <v>14</v>
      </c>
      <c r="O116" s="4" t="s">
        <v>14</v>
      </c>
      <c r="P116" s="4" t="s">
        <v>14</v>
      </c>
      <c r="Q116" s="4"/>
      <c r="R116" s="4"/>
      <c r="T116" s="7">
        <v>3</v>
      </c>
      <c r="U116">
        <v>7</v>
      </c>
      <c r="X116" t="str">
        <f t="shared" si="1"/>
        <v>115B25</v>
      </c>
    </row>
    <row r="117" spans="1:24">
      <c r="A117">
        <v>116</v>
      </c>
      <c r="C117">
        <v>25</v>
      </c>
      <c r="G117" s="1" t="s">
        <v>61</v>
      </c>
      <c r="I117" s="4">
        <v>15</v>
      </c>
      <c r="J117" s="4" t="s">
        <v>19</v>
      </c>
      <c r="K117" s="4" t="s">
        <v>14</v>
      </c>
      <c r="L117" s="4" t="s">
        <v>20</v>
      </c>
      <c r="M117" s="4" t="s">
        <v>21</v>
      </c>
      <c r="N117" s="4" t="s">
        <v>14</v>
      </c>
      <c r="O117" s="4" t="s">
        <v>14</v>
      </c>
      <c r="P117" s="4" t="s">
        <v>14</v>
      </c>
      <c r="Q117" s="4"/>
      <c r="R117" s="4"/>
      <c r="T117" s="7">
        <v>3</v>
      </c>
      <c r="U117">
        <v>7</v>
      </c>
      <c r="X117" t="str">
        <f t="shared" si="1"/>
        <v>116B25</v>
      </c>
    </row>
    <row r="118" spans="1:24">
      <c r="A118">
        <v>117</v>
      </c>
      <c r="C118">
        <v>25</v>
      </c>
      <c r="G118" s="1" t="s">
        <v>61</v>
      </c>
      <c r="I118" s="4">
        <v>16</v>
      </c>
      <c r="J118" s="4" t="s">
        <v>19</v>
      </c>
      <c r="K118" s="4" t="s">
        <v>14</v>
      </c>
      <c r="L118" s="4" t="s">
        <v>20</v>
      </c>
      <c r="M118" s="4" t="s">
        <v>21</v>
      </c>
      <c r="N118" s="4" t="s">
        <v>14</v>
      </c>
      <c r="O118" s="4" t="s">
        <v>14</v>
      </c>
      <c r="P118" s="4" t="s">
        <v>14</v>
      </c>
      <c r="Q118" s="4"/>
      <c r="R118" s="4"/>
      <c r="T118" s="7">
        <v>3</v>
      </c>
      <c r="U118">
        <v>7</v>
      </c>
      <c r="X118" t="str">
        <f t="shared" si="1"/>
        <v>117B25</v>
      </c>
    </row>
    <row r="119" spans="1:24">
      <c r="A119">
        <v>118</v>
      </c>
      <c r="C119">
        <v>25</v>
      </c>
      <c r="G119" s="1" t="s">
        <v>61</v>
      </c>
      <c r="I119" s="4">
        <v>17</v>
      </c>
      <c r="J119" s="4" t="s">
        <v>19</v>
      </c>
      <c r="K119" s="4" t="s">
        <v>14</v>
      </c>
      <c r="L119" s="4" t="s">
        <v>20</v>
      </c>
      <c r="M119" s="4" t="s">
        <v>21</v>
      </c>
      <c r="N119" s="4" t="s">
        <v>14</v>
      </c>
      <c r="O119" s="4" t="s">
        <v>14</v>
      </c>
      <c r="P119" s="4" t="s">
        <v>14</v>
      </c>
      <c r="Q119" s="4"/>
      <c r="R119" s="4"/>
      <c r="T119" s="7">
        <v>3</v>
      </c>
      <c r="U119">
        <v>7</v>
      </c>
      <c r="X119" t="str">
        <f t="shared" si="1"/>
        <v>118B25</v>
      </c>
    </row>
    <row r="120" spans="1:24">
      <c r="A120">
        <v>119</v>
      </c>
      <c r="C120">
        <v>25</v>
      </c>
      <c r="G120" s="1" t="s">
        <v>61</v>
      </c>
      <c r="I120" s="4">
        <v>18</v>
      </c>
      <c r="J120" s="4" t="s">
        <v>19</v>
      </c>
      <c r="K120" s="4" t="s">
        <v>14</v>
      </c>
      <c r="L120" s="4" t="s">
        <v>20</v>
      </c>
      <c r="M120" s="4" t="s">
        <v>21</v>
      </c>
      <c r="N120" s="4" t="s">
        <v>14</v>
      </c>
      <c r="O120" s="4" t="s">
        <v>14</v>
      </c>
      <c r="P120" s="4" t="s">
        <v>14</v>
      </c>
      <c r="Q120" s="4"/>
      <c r="R120" s="4"/>
      <c r="T120" s="7">
        <v>3</v>
      </c>
      <c r="U120">
        <v>7</v>
      </c>
      <c r="X120" t="str">
        <f t="shared" si="1"/>
        <v>119B25</v>
      </c>
    </row>
    <row r="121" spans="1:24">
      <c r="A121">
        <v>120</v>
      </c>
      <c r="C121">
        <v>25</v>
      </c>
      <c r="G121" s="1" t="s">
        <v>61</v>
      </c>
      <c r="I121" s="4">
        <v>19</v>
      </c>
      <c r="J121" s="4" t="s">
        <v>19</v>
      </c>
      <c r="K121" s="4" t="s">
        <v>14</v>
      </c>
      <c r="L121" s="4" t="s">
        <v>20</v>
      </c>
      <c r="M121" s="4" t="s">
        <v>21</v>
      </c>
      <c r="N121" s="4" t="s">
        <v>14</v>
      </c>
      <c r="O121" s="4" t="s">
        <v>14</v>
      </c>
      <c r="P121" s="4" t="s">
        <v>14</v>
      </c>
      <c r="Q121" s="4"/>
      <c r="R121" s="4"/>
      <c r="T121" s="7">
        <v>3</v>
      </c>
      <c r="U121">
        <v>7</v>
      </c>
      <c r="X121" t="str">
        <f t="shared" si="1"/>
        <v>120B25</v>
      </c>
    </row>
    <row r="122" spans="1:24">
      <c r="A122">
        <v>121</v>
      </c>
      <c r="C122">
        <v>25</v>
      </c>
      <c r="G122" s="1" t="s">
        <v>61</v>
      </c>
      <c r="I122" s="4">
        <v>20</v>
      </c>
      <c r="J122" s="4" t="s">
        <v>19</v>
      </c>
      <c r="K122" s="4" t="s">
        <v>14</v>
      </c>
      <c r="L122" s="4" t="s">
        <v>20</v>
      </c>
      <c r="M122" s="4" t="s">
        <v>21</v>
      </c>
      <c r="N122" s="4" t="s">
        <v>14</v>
      </c>
      <c r="O122" s="4" t="s">
        <v>14</v>
      </c>
      <c r="P122" s="4" t="s">
        <v>14</v>
      </c>
      <c r="Q122" s="4"/>
      <c r="R122" s="4"/>
      <c r="T122" s="7">
        <v>3</v>
      </c>
      <c r="U122">
        <v>7</v>
      </c>
      <c r="X122" t="str">
        <f t="shared" si="1"/>
        <v>121B25</v>
      </c>
    </row>
    <row r="123" spans="1:24">
      <c r="A123">
        <v>122</v>
      </c>
      <c r="C123">
        <v>25</v>
      </c>
      <c r="G123" s="1" t="s">
        <v>61</v>
      </c>
      <c r="I123" s="4">
        <v>21</v>
      </c>
      <c r="J123" s="4" t="s">
        <v>19</v>
      </c>
      <c r="K123" s="4" t="s">
        <v>14</v>
      </c>
      <c r="L123" s="4" t="s">
        <v>20</v>
      </c>
      <c r="M123" s="4" t="s">
        <v>21</v>
      </c>
      <c r="N123" s="4" t="s">
        <v>14</v>
      </c>
      <c r="O123" s="4" t="s">
        <v>14</v>
      </c>
      <c r="P123" s="4" t="s">
        <v>14</v>
      </c>
      <c r="Q123" s="4"/>
      <c r="R123" s="4"/>
      <c r="T123" s="7">
        <v>3</v>
      </c>
      <c r="U123">
        <v>7</v>
      </c>
      <c r="X123" t="str">
        <f t="shared" si="1"/>
        <v>122B25</v>
      </c>
    </row>
    <row r="124" spans="1:24">
      <c r="A124">
        <v>123</v>
      </c>
      <c r="C124">
        <v>25</v>
      </c>
      <c r="G124" s="1" t="s">
        <v>61</v>
      </c>
      <c r="I124" s="4">
        <v>22</v>
      </c>
      <c r="J124" s="4" t="s">
        <v>19</v>
      </c>
      <c r="K124" s="4" t="s">
        <v>14</v>
      </c>
      <c r="L124" s="4" t="s">
        <v>20</v>
      </c>
      <c r="M124" s="4" t="s">
        <v>21</v>
      </c>
      <c r="N124" s="4" t="s">
        <v>14</v>
      </c>
      <c r="O124" s="4" t="s">
        <v>14</v>
      </c>
      <c r="P124" s="4" t="s">
        <v>14</v>
      </c>
      <c r="Q124" s="4"/>
      <c r="R124" s="4"/>
      <c r="T124" s="7">
        <v>3</v>
      </c>
      <c r="U124">
        <v>7</v>
      </c>
      <c r="X124" t="str">
        <f t="shared" si="1"/>
        <v>123B25</v>
      </c>
    </row>
    <row r="125" spans="1:24">
      <c r="A125">
        <v>124</v>
      </c>
      <c r="C125">
        <v>25</v>
      </c>
      <c r="G125" s="1" t="s">
        <v>61</v>
      </c>
      <c r="I125" s="4">
        <v>23</v>
      </c>
      <c r="J125" s="4" t="s">
        <v>19</v>
      </c>
      <c r="K125" s="4" t="s">
        <v>14</v>
      </c>
      <c r="L125" s="4" t="s">
        <v>20</v>
      </c>
      <c r="M125" s="4" t="s">
        <v>21</v>
      </c>
      <c r="N125" s="4" t="s">
        <v>14</v>
      </c>
      <c r="O125" s="4" t="s">
        <v>14</v>
      </c>
      <c r="P125" s="4" t="s">
        <v>14</v>
      </c>
      <c r="Q125" s="4"/>
      <c r="R125" s="4"/>
      <c r="T125" s="7">
        <v>3</v>
      </c>
      <c r="U125">
        <v>7</v>
      </c>
      <c r="X125" t="str">
        <f t="shared" si="1"/>
        <v>124B25</v>
      </c>
    </row>
    <row r="126" spans="1:24">
      <c r="A126">
        <v>125</v>
      </c>
      <c r="C126">
        <v>25</v>
      </c>
      <c r="G126" s="1" t="s">
        <v>61</v>
      </c>
      <c r="I126" s="4">
        <v>24</v>
      </c>
      <c r="J126" s="4" t="s">
        <v>19</v>
      </c>
      <c r="K126" s="4" t="s">
        <v>14</v>
      </c>
      <c r="L126" s="4" t="s">
        <v>20</v>
      </c>
      <c r="M126" s="4" t="s">
        <v>21</v>
      </c>
      <c r="N126" s="4" t="s">
        <v>34</v>
      </c>
      <c r="O126" s="4" t="s">
        <v>14</v>
      </c>
      <c r="P126" s="4" t="s">
        <v>14</v>
      </c>
      <c r="Q126" s="4"/>
      <c r="R126" s="4"/>
      <c r="T126" s="7">
        <v>3</v>
      </c>
      <c r="U126">
        <v>7</v>
      </c>
      <c r="V126">
        <v>17</v>
      </c>
      <c r="X126" t="str">
        <f t="shared" si="1"/>
        <v>125B25</v>
      </c>
    </row>
    <row r="127" spans="1:24">
      <c r="A127">
        <v>126</v>
      </c>
      <c r="C127">
        <v>25</v>
      </c>
      <c r="G127" s="1" t="s">
        <v>61</v>
      </c>
      <c r="I127" s="4">
        <v>25</v>
      </c>
      <c r="J127" s="4" t="s">
        <v>19</v>
      </c>
      <c r="K127" s="4" t="s">
        <v>14</v>
      </c>
      <c r="L127" s="4" t="s">
        <v>14</v>
      </c>
      <c r="M127" s="4" t="s">
        <v>14</v>
      </c>
      <c r="N127" s="4" t="s">
        <v>14</v>
      </c>
      <c r="O127" s="4" t="s">
        <v>14</v>
      </c>
      <c r="P127" s="4" t="s">
        <v>14</v>
      </c>
      <c r="Q127" s="4"/>
      <c r="R127" s="4"/>
      <c r="T127" s="7"/>
      <c r="U127" s="7"/>
      <c r="X127" t="str">
        <f t="shared" si="1"/>
        <v>126B25</v>
      </c>
    </row>
    <row r="128" spans="1:24">
      <c r="A128">
        <v>127</v>
      </c>
      <c r="B128">
        <v>14</v>
      </c>
      <c r="C128">
        <v>21</v>
      </c>
      <c r="D128" t="s">
        <v>38</v>
      </c>
      <c r="E128" t="s">
        <v>19</v>
      </c>
      <c r="F128" t="s">
        <v>19</v>
      </c>
      <c r="G128" s="1" t="s">
        <v>62</v>
      </c>
      <c r="I128" s="4">
        <v>1</v>
      </c>
      <c r="J128" s="4" t="s">
        <v>19</v>
      </c>
      <c r="K128" s="4" t="s">
        <v>20</v>
      </c>
      <c r="L128" s="4" t="s">
        <v>21</v>
      </c>
      <c r="M128" s="4" t="s">
        <v>39</v>
      </c>
      <c r="N128" s="4" t="s">
        <v>14</v>
      </c>
      <c r="O128" s="4" t="s">
        <v>14</v>
      </c>
      <c r="P128" s="4" t="s">
        <v>14</v>
      </c>
      <c r="Q128" s="4"/>
      <c r="R128" s="4"/>
      <c r="S128" s="6">
        <v>3</v>
      </c>
      <c r="T128" s="8">
        <v>7</v>
      </c>
      <c r="U128" s="8">
        <v>8</v>
      </c>
      <c r="X128" t="str">
        <f t="shared" si="1"/>
        <v>127P21</v>
      </c>
    </row>
    <row r="129" spans="1:24">
      <c r="A129">
        <v>128</v>
      </c>
      <c r="C129">
        <v>21</v>
      </c>
      <c r="G129" s="1" t="s">
        <v>62</v>
      </c>
      <c r="I129" s="4">
        <v>2</v>
      </c>
      <c r="J129" s="4" t="s">
        <v>19</v>
      </c>
      <c r="K129" s="4" t="s">
        <v>20</v>
      </c>
      <c r="L129" s="4" t="s">
        <v>14</v>
      </c>
      <c r="M129" s="4" t="s">
        <v>21</v>
      </c>
      <c r="N129" s="4" t="s">
        <v>14</v>
      </c>
      <c r="O129" s="4" t="s">
        <v>14</v>
      </c>
      <c r="P129" s="4" t="s">
        <v>14</v>
      </c>
      <c r="Q129" s="4"/>
      <c r="R129" s="4"/>
      <c r="S129" s="6">
        <v>3</v>
      </c>
      <c r="U129" s="8">
        <v>7</v>
      </c>
      <c r="X129" t="str">
        <f t="shared" si="1"/>
        <v>128P21</v>
      </c>
    </row>
    <row r="130" spans="1:24">
      <c r="A130">
        <v>129</v>
      </c>
      <c r="C130">
        <v>21</v>
      </c>
      <c r="G130" s="1" t="s">
        <v>62</v>
      </c>
      <c r="I130" s="4">
        <v>3</v>
      </c>
      <c r="J130" s="4" t="s">
        <v>19</v>
      </c>
      <c r="K130" s="4" t="s">
        <v>20</v>
      </c>
      <c r="L130" s="4" t="s">
        <v>14</v>
      </c>
      <c r="M130" s="4" t="s">
        <v>21</v>
      </c>
      <c r="N130" s="4" t="s">
        <v>14</v>
      </c>
      <c r="O130" s="4" t="s">
        <v>14</v>
      </c>
      <c r="P130" s="4" t="s">
        <v>14</v>
      </c>
      <c r="Q130" s="4"/>
      <c r="R130" s="4"/>
      <c r="S130" s="6">
        <v>3</v>
      </c>
      <c r="U130" s="8">
        <v>7</v>
      </c>
      <c r="X130" t="str">
        <f t="shared" si="1"/>
        <v>129P21</v>
      </c>
    </row>
    <row r="131" spans="1:24">
      <c r="A131">
        <v>130</v>
      </c>
      <c r="C131">
        <v>21</v>
      </c>
      <c r="G131" s="1" t="s">
        <v>62</v>
      </c>
      <c r="I131" s="4">
        <v>4</v>
      </c>
      <c r="J131" s="4" t="s">
        <v>19</v>
      </c>
      <c r="K131" s="4" t="s">
        <v>20</v>
      </c>
      <c r="L131" s="4" t="s">
        <v>14</v>
      </c>
      <c r="M131" s="4" t="s">
        <v>21</v>
      </c>
      <c r="N131" s="4" t="s">
        <v>14</v>
      </c>
      <c r="O131" s="4" t="s">
        <v>14</v>
      </c>
      <c r="P131" s="4" t="s">
        <v>14</v>
      </c>
      <c r="Q131" s="4"/>
      <c r="R131" s="4"/>
      <c r="S131" s="6">
        <v>3</v>
      </c>
      <c r="U131" s="8">
        <v>7</v>
      </c>
      <c r="X131" t="str">
        <f t="shared" ref="X131:X140" si="2">CONCATENATE(A131,G131,C131)</f>
        <v>130P21</v>
      </c>
    </row>
    <row r="132" spans="1:24">
      <c r="A132">
        <v>131</v>
      </c>
      <c r="C132">
        <v>21</v>
      </c>
      <c r="G132" s="1" t="s">
        <v>62</v>
      </c>
      <c r="I132" s="4">
        <v>5</v>
      </c>
      <c r="J132" s="4" t="s">
        <v>19</v>
      </c>
      <c r="K132" s="4" t="s">
        <v>20</v>
      </c>
      <c r="L132" s="4" t="s">
        <v>14</v>
      </c>
      <c r="M132" s="4" t="s">
        <v>21</v>
      </c>
      <c r="N132" s="4" t="s">
        <v>34</v>
      </c>
      <c r="O132" s="4" t="s">
        <v>14</v>
      </c>
      <c r="P132" s="4" t="s">
        <v>14</v>
      </c>
      <c r="Q132" s="4"/>
      <c r="R132" s="4"/>
      <c r="S132" s="6">
        <v>3</v>
      </c>
      <c r="U132" s="8">
        <v>7</v>
      </c>
      <c r="V132">
        <v>17</v>
      </c>
      <c r="X132" t="str">
        <f t="shared" si="2"/>
        <v>131P21</v>
      </c>
    </row>
    <row r="133" spans="1:24">
      <c r="A133">
        <v>132</v>
      </c>
      <c r="C133">
        <v>21</v>
      </c>
      <c r="G133" s="1" t="s">
        <v>62</v>
      </c>
      <c r="I133" s="4">
        <v>6</v>
      </c>
      <c r="J133" s="4" t="s">
        <v>19</v>
      </c>
      <c r="K133" s="4" t="s">
        <v>14</v>
      </c>
      <c r="L133" s="4" t="s">
        <v>20</v>
      </c>
      <c r="M133" s="4" t="s">
        <v>21</v>
      </c>
      <c r="N133" s="4" t="s">
        <v>34</v>
      </c>
      <c r="O133" s="4" t="s">
        <v>14</v>
      </c>
      <c r="P133" s="4" t="s">
        <v>14</v>
      </c>
      <c r="Q133" s="4"/>
      <c r="R133" s="4"/>
      <c r="T133">
        <v>3</v>
      </c>
      <c r="U133" s="8">
        <v>7</v>
      </c>
      <c r="V133">
        <v>17</v>
      </c>
      <c r="X133" t="str">
        <f t="shared" si="2"/>
        <v>132P21</v>
      </c>
    </row>
    <row r="134" spans="1:24">
      <c r="A134">
        <v>133</v>
      </c>
      <c r="B134" t="s">
        <v>40</v>
      </c>
      <c r="C134">
        <v>15</v>
      </c>
      <c r="D134" t="s">
        <v>37</v>
      </c>
      <c r="E134" t="s">
        <v>48</v>
      </c>
      <c r="F134" t="s">
        <v>48</v>
      </c>
      <c r="G134" s="1" t="s">
        <v>61</v>
      </c>
      <c r="I134" s="4"/>
      <c r="J134" t="s">
        <v>48</v>
      </c>
      <c r="K134" s="4" t="s">
        <v>49</v>
      </c>
      <c r="L134" s="4" t="s">
        <v>14</v>
      </c>
      <c r="M134" s="4" t="s">
        <v>14</v>
      </c>
      <c r="N134" s="4" t="s">
        <v>14</v>
      </c>
      <c r="O134" s="4" t="s">
        <v>14</v>
      </c>
      <c r="P134" s="4" t="s">
        <v>14</v>
      </c>
      <c r="Q134" s="4"/>
      <c r="R134" s="4"/>
      <c r="S134" s="6">
        <v>4</v>
      </c>
      <c r="X134" t="str">
        <f t="shared" si="2"/>
        <v>133B15</v>
      </c>
    </row>
    <row r="135" spans="1:24">
      <c r="A135">
        <v>134</v>
      </c>
      <c r="B135" t="s">
        <v>41</v>
      </c>
      <c r="C135">
        <v>15</v>
      </c>
      <c r="D135" t="s">
        <v>37</v>
      </c>
      <c r="E135" t="s">
        <v>48</v>
      </c>
      <c r="F135" t="s">
        <v>48</v>
      </c>
      <c r="G135" s="1" t="s">
        <v>61</v>
      </c>
      <c r="I135" s="4"/>
      <c r="J135" t="s">
        <v>48</v>
      </c>
      <c r="K135" s="4" t="s">
        <v>49</v>
      </c>
      <c r="L135" s="4" t="s">
        <v>14</v>
      </c>
      <c r="M135" s="4" t="s">
        <v>14</v>
      </c>
      <c r="N135" s="4" t="s">
        <v>14</v>
      </c>
      <c r="O135" s="4" t="s">
        <v>14</v>
      </c>
      <c r="P135" s="4" t="s">
        <v>14</v>
      </c>
      <c r="Q135" s="4"/>
      <c r="R135" s="4"/>
      <c r="S135" s="6">
        <v>4</v>
      </c>
      <c r="X135" t="str">
        <f t="shared" si="2"/>
        <v>134B15</v>
      </c>
    </row>
    <row r="136" spans="1:24">
      <c r="A136">
        <v>135</v>
      </c>
      <c r="B136" t="s">
        <v>42</v>
      </c>
      <c r="C136">
        <v>15</v>
      </c>
      <c r="D136" t="s">
        <v>47</v>
      </c>
      <c r="E136" t="s">
        <v>48</v>
      </c>
      <c r="F136" t="s">
        <v>48</v>
      </c>
      <c r="G136" s="1" t="s">
        <v>63</v>
      </c>
      <c r="I136" s="4"/>
      <c r="J136" t="s">
        <v>48</v>
      </c>
      <c r="K136" s="4" t="s">
        <v>49</v>
      </c>
      <c r="L136" s="4" t="s">
        <v>14</v>
      </c>
      <c r="M136" s="4" t="s">
        <v>14</v>
      </c>
      <c r="N136" s="4" t="s">
        <v>14</v>
      </c>
      <c r="O136" s="4" t="s">
        <v>14</v>
      </c>
      <c r="P136" s="4" t="s">
        <v>14</v>
      </c>
      <c r="Q136" s="4"/>
      <c r="R136" s="4"/>
      <c r="S136" s="6">
        <v>4</v>
      </c>
      <c r="X136" t="str">
        <f t="shared" si="2"/>
        <v>135R15</v>
      </c>
    </row>
    <row r="137" spans="1:24">
      <c r="A137">
        <v>136</v>
      </c>
      <c r="B137" t="s">
        <v>43</v>
      </c>
      <c r="C137">
        <v>15</v>
      </c>
      <c r="D137" t="s">
        <v>38</v>
      </c>
      <c r="E137" t="s">
        <v>48</v>
      </c>
      <c r="F137" t="s">
        <v>48</v>
      </c>
      <c r="G137" s="1" t="s">
        <v>62</v>
      </c>
      <c r="I137" s="4"/>
      <c r="J137" t="s">
        <v>48</v>
      </c>
      <c r="K137" s="4" t="s">
        <v>50</v>
      </c>
      <c r="L137" s="4" t="s">
        <v>52</v>
      </c>
      <c r="M137" s="4" t="s">
        <v>51</v>
      </c>
      <c r="N137" s="4" t="s">
        <v>53</v>
      </c>
      <c r="O137" s="4" t="s">
        <v>14</v>
      </c>
      <c r="P137" s="4" t="s">
        <v>14</v>
      </c>
      <c r="Q137" s="4" t="s">
        <v>54</v>
      </c>
      <c r="R137" s="4"/>
      <c r="S137" s="6">
        <v>9</v>
      </c>
      <c r="T137">
        <v>15</v>
      </c>
      <c r="U137">
        <v>21</v>
      </c>
      <c r="V137">
        <v>33</v>
      </c>
      <c r="X137" t="str">
        <f t="shared" si="2"/>
        <v>136P15</v>
      </c>
    </row>
    <row r="138" spans="1:24">
      <c r="A138">
        <v>137</v>
      </c>
      <c r="B138" t="s">
        <v>44</v>
      </c>
      <c r="C138">
        <v>15</v>
      </c>
      <c r="D138" t="s">
        <v>38</v>
      </c>
      <c r="E138" t="s">
        <v>48</v>
      </c>
      <c r="F138" t="s">
        <v>48</v>
      </c>
      <c r="G138" s="1" t="s">
        <v>62</v>
      </c>
      <c r="I138" s="4"/>
      <c r="J138" t="s">
        <v>48</v>
      </c>
      <c r="K138" s="4" t="s">
        <v>50</v>
      </c>
      <c r="L138" s="4" t="s">
        <v>52</v>
      </c>
      <c r="M138" s="4" t="s">
        <v>14</v>
      </c>
      <c r="N138" s="4" t="s">
        <v>14</v>
      </c>
      <c r="O138" s="4" t="s">
        <v>14</v>
      </c>
      <c r="P138" s="4" t="s">
        <v>14</v>
      </c>
      <c r="Q138" s="4"/>
      <c r="R138" s="4"/>
      <c r="S138" s="6">
        <v>9</v>
      </c>
      <c r="T138">
        <v>15</v>
      </c>
      <c r="X138" t="str">
        <f t="shared" si="2"/>
        <v>137P15</v>
      </c>
    </row>
    <row r="139" spans="1:24">
      <c r="A139">
        <v>138</v>
      </c>
      <c r="B139" t="s">
        <v>45</v>
      </c>
      <c r="C139">
        <v>15</v>
      </c>
      <c r="D139" t="s">
        <v>38</v>
      </c>
      <c r="E139" t="s">
        <v>48</v>
      </c>
      <c r="F139" t="s">
        <v>48</v>
      </c>
      <c r="G139" s="1" t="s">
        <v>62</v>
      </c>
      <c r="I139" s="4"/>
      <c r="J139" t="s">
        <v>48</v>
      </c>
      <c r="K139" s="4" t="s">
        <v>49</v>
      </c>
      <c r="L139" s="4" t="s">
        <v>50</v>
      </c>
      <c r="M139" s="4" t="s">
        <v>14</v>
      </c>
      <c r="N139" s="4" t="s">
        <v>14</v>
      </c>
      <c r="O139" s="4" t="s">
        <v>14</v>
      </c>
      <c r="P139" s="4" t="s">
        <v>14</v>
      </c>
      <c r="Q139" s="4"/>
      <c r="R139" s="4"/>
      <c r="S139" s="6">
        <v>4</v>
      </c>
      <c r="T139">
        <v>9</v>
      </c>
      <c r="X139" t="str">
        <f t="shared" si="2"/>
        <v>138P15</v>
      </c>
    </row>
    <row r="140" spans="1:24">
      <c r="A140">
        <v>139</v>
      </c>
      <c r="B140" t="s">
        <v>46</v>
      </c>
      <c r="C140">
        <v>15</v>
      </c>
      <c r="D140" t="s">
        <v>38</v>
      </c>
      <c r="E140" t="s">
        <v>48</v>
      </c>
      <c r="F140" t="s">
        <v>48</v>
      </c>
      <c r="G140" s="1" t="s">
        <v>62</v>
      </c>
      <c r="I140" s="4"/>
      <c r="J140" t="s">
        <v>48</v>
      </c>
      <c r="K140" s="4" t="s">
        <v>49</v>
      </c>
      <c r="L140" s="4" t="s">
        <v>50</v>
      </c>
      <c r="M140" s="4" t="s">
        <v>14</v>
      </c>
      <c r="N140" s="4" t="s">
        <v>14</v>
      </c>
      <c r="O140" s="4" t="s">
        <v>14</v>
      </c>
      <c r="P140" s="4" t="s">
        <v>14</v>
      </c>
      <c r="Q140" s="4"/>
      <c r="R140" s="4"/>
      <c r="S140" s="6">
        <v>4</v>
      </c>
      <c r="T140">
        <v>9</v>
      </c>
      <c r="X140" t="str">
        <f t="shared" si="2"/>
        <v>139P15</v>
      </c>
    </row>
    <row r="141" spans="1:24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24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24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24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9:18"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9:18"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9:18"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9:18"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9:18"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9:18"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9:18"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9:18"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9:18"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9:18"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9:18"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9:18"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9:18"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9:18"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9:18"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9:18"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9:18"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9:18"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9:18"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9:18"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9:18"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9:18"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9:18"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9:18"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9:18"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9:18"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9:18"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9:18"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9:18"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9:18"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9:18"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9:18"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9:18"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9:18"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9:18"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9:18"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9:18"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9:18"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9:18"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9:18"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9:18"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9:18"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9:18"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9:18"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9:18"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9:18"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9:18"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9:18"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9:18"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9:18"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9:18"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9:18"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9:18"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9:18"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9:18"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9:18"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9:18"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9:18"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9:18"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9:18"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9:18"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9:18"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9:18"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9:18"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9:18"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9:18"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9:18"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9:18"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9:18"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9:18"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9:18"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9:18"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9:18"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9:18"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9:18"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9:18"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9:18"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9:18"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9:18"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9:18"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9:18"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9:18"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9:18"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9:18"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9:18"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9:18"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9:18"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9:18"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9:18"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9:18"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9:18"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9:18"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9:18"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9:18"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9:18"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9:18"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9:18"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9:18"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9:18"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9:18"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9:18"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9:18"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9:18"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9:18"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9:18"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9:18"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9:18"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9:18"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9:18"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9:18"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9:18"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9:18"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9:18"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9:18"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9:18"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9:18"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9:18"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9:18"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9:18"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9:18"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9:18"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9:18"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9:18"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9:18"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9:18"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9:18"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9:18"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9:18"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9:18"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9:18"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9:18"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9:18"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9:18"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9:18"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9:18"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9:18"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9:18"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9:18"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9:18"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9:18"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9:18"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9:18"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9:18"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9:18"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9:18"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9:18"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9:18"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9:18"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9:18"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9:18"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9:18"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9:18"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9:18"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9:18"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9:18"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9:18"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9:18"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9:18"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9:18"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9:18"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9:18"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9:18"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9:18"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9:18"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9:18"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9:18"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9:18"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9:18"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9:18"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9:18"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9:18"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9:18"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9:18"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9:18"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9:18"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9:18"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9:18"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9:18"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9:18"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9:18"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9:18"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9:18"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9:18"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9:18"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9:18"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9:18"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9:18"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9:18"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9:18"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9:18"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9:18"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9:18"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9:18"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9:18"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9:18"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9:18"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9:18"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9:18"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9:18"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9:18"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9:18"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9:18"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9:18"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9:18"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9:18"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9:18"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9:18"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9:18"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9:18"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9:18"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9:18"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9:18"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9:18"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9:18"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9:18"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9:18"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9:18"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9:18"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9:18"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9:18"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9:18"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9:18"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9:18"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9:18"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9:18"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9:18"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9:18"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9:18"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9:18"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9:18"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9:18"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9:18"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9:18"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9:18"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9:18"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9:18"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9:18"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9:18"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9:18"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9:18"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9:18"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9:18"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9:18"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9:18"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9:18"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9:18"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9:18"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9:18"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9:18"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9:18"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9:18"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9:18"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9:18"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9:18"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9:18"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9:18"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9:18"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9:18"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9:18"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9:18"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9:18"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9:18"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9:18"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9:18"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9:18"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9:18"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9:18"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9:18"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9:18"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9:18"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9:18"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9:18"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9:18"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9:18"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9:18"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9:18"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9:18"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9:18"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9:18"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9:18"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9:18"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9:18"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9:18"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9:18"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9:18"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9:18"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9:18"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9:18"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9:18"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9:18"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9:18"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9:18"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9:18"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9:18"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9:18"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9:18"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9:18"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9:18"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9:18"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9:18"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9:18"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9:18"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9:18"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9:18"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9:18"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9:18"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9:18"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9:18"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9:18"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9:18"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9:18"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9:18"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9:18"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9:18"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9:18"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9:18"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9:18"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9:18"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9:18"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9:18"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9:18"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9:18"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9:18"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9:18"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9:18"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9:18"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9:18"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9:18"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9:18"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9:18"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9:18"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9:18"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9:18"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9:18"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9:18"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9:18"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9:18"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9:18"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9:18"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9:18"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9:18"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9:18"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9:18"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9:18"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9:18"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9:18"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9:18"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9:18"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9:18"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9:18"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9:18"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9:18"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9:18"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9:18"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9:18"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9:18"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9:18"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9:18"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9:18"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9:18"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9:18"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9:18"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9:18"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9:18"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9:18"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9:18"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9:18"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9:18"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9:18"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9:18"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9:18"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9:18"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9:18"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9:18"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9:18"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9:18"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9:18"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9:18"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9:18"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9:18"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9:18"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9:18"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9:18"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9:18"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9:18"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9:18"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9:18"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9:18"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9:18"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9:18"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9:18"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9:18"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9:18"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9:18"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9:18"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9:18"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9:18"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9:18"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9:18"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9:18"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9:18"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9:18"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9:18"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9:18"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9:18"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9:18"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9:18"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9:18"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9:18"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9:18"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9:18"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9:18"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9:18"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9:18"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9:18"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9:18"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9:18"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9:18"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9:18"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9:18"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9:18"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9:18"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9:18"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9:18"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9:18"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9:18"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9:18"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9:18"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9:18"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9:18"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9:18"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9:18"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9:18"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9:18"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9:18"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9:18"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9:18"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9:18"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9:18"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9:18"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9:18"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9:18"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9:18"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9:18"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9:18"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9:18"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9:18"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9:18"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9:18"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9:18"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9:18"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9:18"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9:18"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9:18"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9:18"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9:18"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9:18"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9:18"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9:18"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9:18"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9:18"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9:18"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9:18"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9:18"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9:18"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9:18"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9:18"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9:18"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9:18"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9:18"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9:18"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9:18"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9:18"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9:18"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9:18"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9:18"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9:18"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9:18"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9:18"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9:18"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9:18"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9:18"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9:18"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9:18"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9:18"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9:18"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9:18"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9:18"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9:18"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9:18"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9:18"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9:18"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9:18"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9:18"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9:18"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9:18"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9:18"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9:18"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9:18"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9:18"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9:18"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9:18"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9:18"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9:18"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9:18"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9:18"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9:18"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9:18"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9:18"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9:18"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9:18"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9:18"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9:18"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9:18"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9:18"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9:18"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9:18"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9:18"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9:18"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9:18"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9:18"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9:18"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9:18"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9:18"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9:18"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9:18"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9:18"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9:18"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9:18"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9:18"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9:18"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9:18"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9:18"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9:18"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9:18"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9:18"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9:18"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9:18">
      <c r="I745" s="3"/>
      <c r="J745" s="3"/>
      <c r="K745" s="3"/>
      <c r="L745" s="3"/>
      <c r="M745" s="3"/>
      <c r="N745" s="3"/>
      <c r="O745" s="3"/>
      <c r="P745" s="3"/>
      <c r="R745" s="3"/>
    </row>
    <row r="746" spans="9:18">
      <c r="I746" s="3"/>
      <c r="J746" s="3"/>
      <c r="K746" s="3"/>
      <c r="L746" s="3"/>
      <c r="M746" s="3"/>
      <c r="N746" s="3"/>
      <c r="O746" s="3"/>
      <c r="P746" s="3"/>
      <c r="R746" s="3"/>
    </row>
    <row r="747" spans="9:18">
      <c r="I747" s="3"/>
      <c r="J747" s="3"/>
      <c r="K747" s="3"/>
      <c r="L747" s="3"/>
      <c r="M747" s="3"/>
      <c r="N747" s="3"/>
      <c r="O747" s="3"/>
      <c r="P747" s="3"/>
      <c r="R747" s="3"/>
    </row>
    <row r="748" spans="9:18">
      <c r="I748" s="3"/>
      <c r="J748" s="3"/>
      <c r="K748" s="3"/>
      <c r="L748" s="3"/>
      <c r="M748" s="3"/>
      <c r="N748" s="3"/>
      <c r="O748" s="3"/>
      <c r="P748" s="3"/>
      <c r="R748" s="3"/>
    </row>
    <row r="749" spans="9:18">
      <c r="I749" s="3"/>
      <c r="J749" s="3"/>
      <c r="K749" s="3"/>
      <c r="L749" s="3"/>
      <c r="M749" s="3"/>
      <c r="N749" s="3"/>
      <c r="O749" s="3"/>
      <c r="P749" s="3"/>
      <c r="R749" s="3"/>
    </row>
    <row r="750" spans="9:18">
      <c r="I750" s="3"/>
      <c r="J750" s="3"/>
      <c r="K750" s="3"/>
      <c r="L750" s="3"/>
      <c r="M750" s="3"/>
      <c r="N750" s="3"/>
      <c r="O750" s="3"/>
      <c r="P750" s="3"/>
      <c r="R750" s="3"/>
    </row>
    <row r="751" spans="9:18">
      <c r="I751" s="3"/>
      <c r="J751" s="3"/>
      <c r="K751" s="3"/>
      <c r="L751" s="3"/>
      <c r="M751" s="3"/>
      <c r="N751" s="3"/>
      <c r="O751" s="3"/>
      <c r="P751" s="3"/>
      <c r="R751" s="3"/>
    </row>
    <row r="752" spans="9:18">
      <c r="I752" s="3"/>
      <c r="J752" s="3"/>
      <c r="K752" s="3"/>
      <c r="L752" s="3"/>
      <c r="M752" s="3"/>
      <c r="N752" s="3"/>
      <c r="O752" s="3"/>
      <c r="P752" s="3"/>
      <c r="R752" s="3"/>
    </row>
    <row r="753" spans="9:18">
      <c r="I753" s="3"/>
      <c r="J753" s="3"/>
      <c r="K753" s="3"/>
      <c r="L753" s="3"/>
      <c r="M753" s="3"/>
      <c r="N753" s="3"/>
      <c r="O753" s="3"/>
      <c r="P753" s="3"/>
      <c r="R753" s="3"/>
    </row>
    <row r="754" spans="9:18">
      <c r="I754" s="3"/>
      <c r="J754" s="3"/>
      <c r="K754" s="3"/>
      <c r="L754" s="3"/>
      <c r="M754" s="3"/>
      <c r="N754" s="3"/>
      <c r="O754" s="3"/>
      <c r="P754" s="3"/>
      <c r="R754" s="3"/>
    </row>
    <row r="755" spans="9:18">
      <c r="I755" s="3"/>
      <c r="J755" s="3"/>
      <c r="K755" s="3"/>
      <c r="L755" s="3"/>
      <c r="M755" s="3"/>
      <c r="N755" s="3"/>
      <c r="O755" s="3"/>
      <c r="P755" s="3"/>
      <c r="R755" s="3"/>
    </row>
    <row r="756" spans="9:18">
      <c r="I756" s="3"/>
      <c r="J756" s="3"/>
      <c r="K756" s="3"/>
      <c r="L756" s="3"/>
      <c r="M756" s="3"/>
      <c r="N756" s="3"/>
      <c r="O756" s="3"/>
      <c r="P756" s="3"/>
      <c r="R756" s="3"/>
    </row>
    <row r="757" spans="9:18">
      <c r="I757" s="3"/>
      <c r="J757" s="3"/>
      <c r="K757" s="3"/>
      <c r="L757" s="3"/>
      <c r="M757" s="3"/>
      <c r="N757" s="3"/>
      <c r="O757" s="3"/>
      <c r="P757" s="3"/>
      <c r="R757" s="3"/>
    </row>
    <row r="758" spans="9:18">
      <c r="I758" s="3"/>
      <c r="J758" s="3"/>
      <c r="K758" s="3"/>
      <c r="L758" s="3"/>
      <c r="M758" s="3"/>
      <c r="N758" s="3"/>
      <c r="O758" s="3"/>
      <c r="P758" s="3"/>
      <c r="R758" s="3"/>
    </row>
    <row r="759" spans="9:18">
      <c r="I759" s="3"/>
      <c r="J759" s="3"/>
      <c r="K759" s="3"/>
      <c r="L759" s="3"/>
      <c r="M759" s="3"/>
      <c r="N759" s="3"/>
      <c r="O759" s="3"/>
      <c r="P759" s="3"/>
      <c r="R759" s="3"/>
    </row>
    <row r="760" spans="9:18">
      <c r="I760" s="3"/>
      <c r="J760" s="3"/>
      <c r="K760" s="3"/>
      <c r="L760" s="3"/>
      <c r="M760" s="3"/>
      <c r="N760" s="3"/>
      <c r="O760" s="3"/>
      <c r="P760" s="3"/>
      <c r="R760" s="3"/>
    </row>
    <row r="761" spans="9:18">
      <c r="I761" s="3"/>
      <c r="J761" s="3"/>
      <c r="K761" s="3"/>
      <c r="L761" s="3"/>
      <c r="M761" s="3"/>
      <c r="N761" s="3"/>
      <c r="O761" s="3"/>
      <c r="P761" s="3"/>
      <c r="R761" s="3"/>
    </row>
    <row r="762" spans="9:18">
      <c r="I762" s="3"/>
      <c r="J762" s="3"/>
      <c r="K762" s="3"/>
      <c r="L762" s="3"/>
      <c r="M762" s="3"/>
      <c r="N762" s="3"/>
      <c r="O762" s="3"/>
      <c r="P762" s="3"/>
      <c r="R762" s="3"/>
    </row>
    <row r="763" spans="9:18">
      <c r="I763" s="3"/>
      <c r="J763" s="3"/>
      <c r="K763" s="3"/>
      <c r="L763" s="3"/>
      <c r="M763" s="3"/>
      <c r="N763" s="3"/>
      <c r="O763" s="3"/>
      <c r="P763" s="3"/>
      <c r="R763" s="3"/>
    </row>
    <row r="764" spans="9:18">
      <c r="I764" s="3"/>
      <c r="J764" s="3"/>
      <c r="K764" s="3"/>
      <c r="L764" s="3"/>
      <c r="M764" s="3"/>
      <c r="N764" s="3"/>
      <c r="O764" s="3"/>
      <c r="P764" s="3"/>
      <c r="R764" s="3"/>
    </row>
    <row r="765" spans="9:18">
      <c r="I765" s="3"/>
      <c r="J765" s="3"/>
      <c r="K765" s="3"/>
      <c r="L765" s="3"/>
      <c r="M765" s="3"/>
      <c r="N765" s="3"/>
      <c r="O765" s="3"/>
      <c r="P765" s="3"/>
      <c r="R765" s="3"/>
    </row>
    <row r="766" spans="9:18">
      <c r="I766" s="3"/>
      <c r="J766" s="3"/>
      <c r="K766" s="3"/>
      <c r="L766" s="3"/>
      <c r="M766" s="3"/>
      <c r="N766" s="3"/>
      <c r="O766" s="3"/>
      <c r="P766" s="3"/>
      <c r="R766" s="3"/>
    </row>
    <row r="767" spans="9:18">
      <c r="I767" s="3"/>
      <c r="J767" s="3"/>
      <c r="K767" s="3"/>
      <c r="L767" s="3"/>
      <c r="M767" s="3"/>
      <c r="N767" s="3"/>
      <c r="O767" s="3"/>
      <c r="P767" s="3"/>
      <c r="R767" s="3"/>
    </row>
    <row r="768" spans="9:18">
      <c r="I768" s="3"/>
      <c r="J768" s="3"/>
      <c r="K768" s="3"/>
      <c r="L768" s="3"/>
      <c r="M768" s="3"/>
      <c r="N768" s="3"/>
      <c r="O768" s="3"/>
      <c r="P768" s="3"/>
      <c r="R768" s="3"/>
    </row>
    <row r="769" spans="9:18">
      <c r="I769" s="3"/>
      <c r="J769" s="3"/>
      <c r="K769" s="3"/>
      <c r="L769" s="3"/>
      <c r="M769" s="3"/>
      <c r="N769" s="3"/>
      <c r="O769" s="3"/>
      <c r="P769" s="3"/>
      <c r="R769" s="3"/>
    </row>
    <row r="770" spans="9:18">
      <c r="I770" s="3"/>
      <c r="J770" s="3"/>
      <c r="K770" s="3"/>
      <c r="L770" s="3"/>
      <c r="M770" s="3"/>
      <c r="N770" s="3"/>
      <c r="O770" s="3"/>
      <c r="P770" s="3"/>
      <c r="R770" s="3"/>
    </row>
    <row r="771" spans="9:18">
      <c r="I771" s="3"/>
      <c r="J771" s="3"/>
      <c r="K771" s="3"/>
      <c r="L771" s="3"/>
      <c r="M771" s="3"/>
      <c r="N771" s="3"/>
      <c r="O771" s="3"/>
      <c r="P771" s="3"/>
      <c r="R771" s="3"/>
    </row>
    <row r="772" spans="9:18">
      <c r="I772" s="3"/>
      <c r="J772" s="3"/>
      <c r="K772" s="3"/>
      <c r="L772" s="3"/>
      <c r="M772" s="3"/>
      <c r="N772" s="3"/>
      <c r="O772" s="3"/>
      <c r="P772" s="3"/>
      <c r="R772" s="3"/>
    </row>
    <row r="773" spans="9:18">
      <c r="I773" s="3"/>
      <c r="J773" s="3"/>
      <c r="K773" s="3"/>
      <c r="L773" s="3"/>
      <c r="M773" s="3"/>
      <c r="N773" s="3"/>
      <c r="O773" s="3"/>
      <c r="P773" s="3"/>
      <c r="R773" s="3"/>
    </row>
    <row r="774" spans="9:18">
      <c r="I774" s="3"/>
      <c r="J774" s="3"/>
      <c r="K774" s="3"/>
      <c r="L774" s="3"/>
      <c r="M774" s="3"/>
      <c r="N774" s="3"/>
      <c r="O774" s="3"/>
      <c r="P774" s="3"/>
      <c r="R774" s="3"/>
    </row>
    <row r="775" spans="9:18">
      <c r="I775" s="3"/>
      <c r="J775" s="3"/>
      <c r="K775" s="3"/>
      <c r="L775" s="3"/>
      <c r="M775" s="3"/>
      <c r="N775" s="3"/>
      <c r="O775" s="3"/>
      <c r="P775" s="3"/>
      <c r="R775" s="3"/>
    </row>
    <row r="776" spans="9:18">
      <c r="I776" s="3"/>
      <c r="J776" s="3"/>
      <c r="K776" s="3"/>
      <c r="L776" s="3"/>
      <c r="M776" s="3"/>
      <c r="N776" s="3"/>
      <c r="O776" s="3"/>
      <c r="P776" s="3"/>
      <c r="R776" s="3"/>
    </row>
    <row r="777" spans="9:18">
      <c r="I777" s="3"/>
      <c r="J777" s="3"/>
      <c r="K777" s="3"/>
      <c r="L777" s="3"/>
      <c r="M777" s="3"/>
      <c r="N777" s="3"/>
      <c r="O777" s="3"/>
      <c r="P777" s="3"/>
      <c r="R777" s="3"/>
    </row>
    <row r="778" spans="9:18">
      <c r="I778" s="3"/>
      <c r="J778" s="3"/>
      <c r="K778" s="3"/>
      <c r="L778" s="3"/>
      <c r="M778" s="3"/>
      <c r="N778" s="3"/>
      <c r="O778" s="3"/>
      <c r="P778" s="3"/>
      <c r="R778" s="3"/>
    </row>
    <row r="779" spans="9:18">
      <c r="I779" s="3"/>
      <c r="J779" s="3"/>
      <c r="K779" s="3"/>
      <c r="L779" s="3"/>
      <c r="M779" s="3"/>
      <c r="N779" s="3"/>
      <c r="O779" s="3"/>
      <c r="P779" s="3"/>
      <c r="R779" s="3"/>
    </row>
    <row r="780" spans="9:18">
      <c r="I780" s="3"/>
      <c r="J780" s="3"/>
      <c r="K780" s="3"/>
      <c r="L780" s="3"/>
      <c r="M780" s="3"/>
      <c r="N780" s="3"/>
      <c r="O780" s="3"/>
      <c r="P780" s="3"/>
      <c r="R780" s="3"/>
    </row>
    <row r="781" spans="9:18">
      <c r="I781" s="3"/>
      <c r="J781" s="3"/>
      <c r="K781" s="3"/>
      <c r="L781" s="3"/>
      <c r="M781" s="3"/>
      <c r="N781" s="3"/>
      <c r="O781" s="3"/>
      <c r="P781" s="3"/>
      <c r="R781" s="3"/>
    </row>
    <row r="782" spans="9:18">
      <c r="I782" s="3"/>
      <c r="J782" s="3"/>
      <c r="K782" s="3"/>
      <c r="L782" s="3"/>
      <c r="M782" s="3"/>
      <c r="N782" s="3"/>
      <c r="O782" s="3"/>
      <c r="P782" s="3"/>
      <c r="R782" s="3"/>
    </row>
    <row r="783" spans="9:18">
      <c r="I783" s="3"/>
      <c r="J783" s="3"/>
      <c r="K783" s="3"/>
      <c r="L783" s="3"/>
      <c r="M783" s="3"/>
      <c r="N783" s="3"/>
      <c r="O783" s="3"/>
      <c r="P783" s="3"/>
      <c r="R783" s="3"/>
    </row>
    <row r="784" spans="9:18">
      <c r="I784" s="3"/>
      <c r="J784" s="3"/>
      <c r="K784" s="3"/>
      <c r="L784" s="3"/>
      <c r="M784" s="3"/>
      <c r="N784" s="3"/>
      <c r="O784" s="3"/>
      <c r="P784" s="3"/>
      <c r="R784" s="3"/>
    </row>
    <row r="785" spans="9:18">
      <c r="I785" s="3"/>
      <c r="J785" s="3"/>
      <c r="K785" s="3"/>
      <c r="L785" s="3"/>
      <c r="M785" s="3"/>
      <c r="N785" s="3"/>
      <c r="O785" s="3"/>
      <c r="P785" s="3"/>
      <c r="R785" s="3"/>
    </row>
    <row r="786" spans="9:18">
      <c r="I786" s="3"/>
      <c r="J786" s="3"/>
      <c r="K786" s="3"/>
      <c r="L786" s="3"/>
      <c r="M786" s="3"/>
      <c r="N786" s="3"/>
      <c r="O786" s="3"/>
      <c r="P786" s="3"/>
      <c r="R786" s="3"/>
    </row>
    <row r="787" spans="9:18">
      <c r="I787" s="3"/>
      <c r="J787" s="3"/>
      <c r="K787" s="3"/>
      <c r="L787" s="3"/>
      <c r="M787" s="3"/>
      <c r="N787" s="3"/>
      <c r="O787" s="3"/>
      <c r="P787" s="3"/>
      <c r="R787" s="3"/>
    </row>
    <row r="788" spans="9:18">
      <c r="I788" s="3"/>
      <c r="J788" s="3"/>
      <c r="K788" s="3"/>
      <c r="L788" s="3"/>
      <c r="M788" s="3"/>
      <c r="N788" s="3"/>
      <c r="O788" s="3"/>
      <c r="P788" s="3"/>
      <c r="R788" s="3"/>
    </row>
    <row r="789" spans="9:18">
      <c r="I789" s="3"/>
      <c r="J789" s="3"/>
      <c r="K789" s="3"/>
      <c r="L789" s="3"/>
      <c r="M789" s="3"/>
      <c r="N789" s="3"/>
      <c r="O789" s="3"/>
      <c r="P789" s="3"/>
      <c r="R789" s="3"/>
    </row>
    <row r="790" spans="9:18">
      <c r="I790" s="3"/>
      <c r="J790" s="3"/>
      <c r="K790" s="3"/>
      <c r="L790" s="3"/>
      <c r="M790" s="3"/>
      <c r="N790" s="3"/>
      <c r="O790" s="3"/>
      <c r="P790" s="3"/>
      <c r="R790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28"/>
  <sheetViews>
    <sheetView workbookViewId="0">
      <pane ySplit="1" topLeftCell="A2" activePane="bottomLeft" state="frozen"/>
      <selection pane="bottomLeft" activeCell="G127" sqref="G2:G127"/>
    </sheetView>
  </sheetViews>
  <sheetFormatPr defaultRowHeight="15"/>
  <cols>
    <col min="2" max="2" width="8.7109375" style="10" customWidth="1"/>
    <col min="3" max="6" width="5.42578125" customWidth="1"/>
    <col min="7" max="7" width="4.85546875" style="10" customWidth="1"/>
    <col min="8" max="8" width="4.85546875" customWidth="1"/>
    <col min="9" max="12" width="6.140625" customWidth="1"/>
    <col min="13" max="27" width="6.28515625" customWidth="1"/>
    <col min="28" max="40" width="5.28515625" customWidth="1"/>
  </cols>
  <sheetData>
    <row r="1" spans="1:27">
      <c r="A1" t="s">
        <v>170</v>
      </c>
      <c r="B1" s="9" t="s">
        <v>59</v>
      </c>
      <c r="C1" s="2" t="s">
        <v>55</v>
      </c>
      <c r="D1" s="2" t="s">
        <v>56</v>
      </c>
      <c r="E1" s="2" t="s">
        <v>57</v>
      </c>
      <c r="F1" s="2" t="s">
        <v>58</v>
      </c>
      <c r="G1" s="9" t="s">
        <v>191</v>
      </c>
      <c r="H1" s="2" t="s">
        <v>171</v>
      </c>
      <c r="M1" t="s">
        <v>192</v>
      </c>
      <c r="N1" t="s">
        <v>193</v>
      </c>
      <c r="O1" t="s">
        <v>194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</row>
    <row r="2" spans="1:27">
      <c r="A2" t="s">
        <v>60</v>
      </c>
      <c r="B2" s="10">
        <v>3</v>
      </c>
      <c r="C2">
        <v>9</v>
      </c>
      <c r="D2">
        <v>12</v>
      </c>
      <c r="E2">
        <v>29</v>
      </c>
      <c r="F2">
        <f>29+16</f>
        <v>45</v>
      </c>
      <c r="G2" s="10">
        <v>15</v>
      </c>
      <c r="H2" s="1" t="s">
        <v>61</v>
      </c>
      <c r="M2">
        <v>12</v>
      </c>
      <c r="N2">
        <v>8</v>
      </c>
      <c r="O2">
        <v>7</v>
      </c>
      <c r="P2" s="10">
        <v>3</v>
      </c>
      <c r="Q2">
        <v>9</v>
      </c>
      <c r="R2">
        <v>29</v>
      </c>
      <c r="S2">
        <v>45</v>
      </c>
      <c r="T2" s="10">
        <v>2</v>
      </c>
      <c r="U2">
        <v>5</v>
      </c>
      <c r="X2" s="10">
        <v>3</v>
      </c>
    </row>
    <row r="3" spans="1:27">
      <c r="A3" t="s">
        <v>64</v>
      </c>
      <c r="B3" s="10">
        <v>3</v>
      </c>
      <c r="C3">
        <v>9</v>
      </c>
      <c r="D3">
        <v>12</v>
      </c>
      <c r="E3">
        <v>29</v>
      </c>
      <c r="F3">
        <v>45</v>
      </c>
      <c r="G3" s="10">
        <v>15</v>
      </c>
      <c r="H3" s="1" t="s">
        <v>61</v>
      </c>
      <c r="M3">
        <v>12</v>
      </c>
      <c r="N3">
        <v>8</v>
      </c>
      <c r="O3">
        <v>7</v>
      </c>
      <c r="P3" s="10">
        <v>3</v>
      </c>
      <c r="Q3">
        <v>9</v>
      </c>
      <c r="R3">
        <v>29</v>
      </c>
      <c r="S3">
        <v>45</v>
      </c>
      <c r="T3" s="10">
        <v>2</v>
      </c>
      <c r="U3">
        <v>5</v>
      </c>
      <c r="X3" s="10">
        <v>3</v>
      </c>
    </row>
    <row r="4" spans="1:27">
      <c r="A4" t="s">
        <v>65</v>
      </c>
      <c r="B4" s="10">
        <v>3</v>
      </c>
      <c r="C4">
        <v>12</v>
      </c>
      <c r="D4">
        <v>16</v>
      </c>
      <c r="E4">
        <v>33</v>
      </c>
      <c r="F4">
        <v>45</v>
      </c>
      <c r="G4" s="10">
        <v>15</v>
      </c>
      <c r="H4" s="1" t="s">
        <v>61</v>
      </c>
      <c r="M4">
        <v>16</v>
      </c>
      <c r="N4">
        <v>8</v>
      </c>
      <c r="O4">
        <v>7</v>
      </c>
      <c r="P4" s="10">
        <v>3</v>
      </c>
      <c r="Q4">
        <v>12</v>
      </c>
      <c r="R4">
        <v>33</v>
      </c>
      <c r="S4">
        <v>45</v>
      </c>
      <c r="T4" s="10">
        <v>2</v>
      </c>
      <c r="U4">
        <v>5</v>
      </c>
      <c r="X4" s="10">
        <v>3</v>
      </c>
    </row>
    <row r="5" spans="1:27">
      <c r="A5" t="s">
        <v>66</v>
      </c>
      <c r="B5" s="10">
        <v>3</v>
      </c>
      <c r="C5">
        <v>12</v>
      </c>
      <c r="D5">
        <v>16</v>
      </c>
      <c r="E5">
        <v>33</v>
      </c>
      <c r="G5" s="10">
        <v>15</v>
      </c>
      <c r="H5" s="1" t="s">
        <v>61</v>
      </c>
      <c r="K5" s="3"/>
      <c r="M5">
        <v>16</v>
      </c>
      <c r="N5">
        <v>8</v>
      </c>
      <c r="O5">
        <v>7</v>
      </c>
      <c r="P5" s="10">
        <v>3</v>
      </c>
      <c r="Q5">
        <v>12</v>
      </c>
      <c r="R5">
        <v>33</v>
      </c>
      <c r="T5" s="10">
        <v>2</v>
      </c>
      <c r="U5">
        <v>5</v>
      </c>
      <c r="X5" s="10">
        <v>3</v>
      </c>
    </row>
    <row r="6" spans="1:27">
      <c r="A6" t="s">
        <v>67</v>
      </c>
      <c r="B6" s="10">
        <v>4</v>
      </c>
      <c r="C6">
        <v>12</v>
      </c>
      <c r="D6">
        <v>16</v>
      </c>
      <c r="G6" s="10">
        <v>15</v>
      </c>
      <c r="H6" s="1" t="s">
        <v>61</v>
      </c>
      <c r="M6">
        <v>16</v>
      </c>
      <c r="N6">
        <v>8</v>
      </c>
      <c r="O6">
        <v>7</v>
      </c>
      <c r="P6" s="10">
        <v>4</v>
      </c>
      <c r="Q6">
        <v>12</v>
      </c>
      <c r="T6" s="10">
        <v>2</v>
      </c>
      <c r="U6">
        <v>5</v>
      </c>
      <c r="X6" s="10">
        <v>3</v>
      </c>
    </row>
    <row r="7" spans="1:27">
      <c r="A7" t="s">
        <v>68</v>
      </c>
      <c r="B7" s="10">
        <v>4</v>
      </c>
      <c r="C7">
        <v>12</v>
      </c>
      <c r="D7">
        <v>16</v>
      </c>
      <c r="G7" s="10">
        <v>15</v>
      </c>
      <c r="H7" s="1" t="s">
        <v>61</v>
      </c>
      <c r="M7">
        <v>16</v>
      </c>
      <c r="N7">
        <v>8</v>
      </c>
      <c r="O7">
        <v>7</v>
      </c>
      <c r="P7" s="10">
        <v>4</v>
      </c>
      <c r="Q7">
        <v>12</v>
      </c>
      <c r="T7" s="10">
        <v>2</v>
      </c>
      <c r="U7">
        <v>5</v>
      </c>
      <c r="X7" s="10">
        <v>3</v>
      </c>
    </row>
    <row r="8" spans="1:27">
      <c r="A8" t="s">
        <v>69</v>
      </c>
      <c r="B8" s="10">
        <v>4</v>
      </c>
      <c r="C8">
        <v>12</v>
      </c>
      <c r="D8">
        <v>16</v>
      </c>
      <c r="G8" s="10">
        <v>15</v>
      </c>
      <c r="H8" s="1" t="s">
        <v>61</v>
      </c>
      <c r="M8">
        <v>16</v>
      </c>
      <c r="N8">
        <v>8</v>
      </c>
      <c r="O8">
        <v>7</v>
      </c>
      <c r="P8" s="10">
        <v>4</v>
      </c>
      <c r="Q8">
        <v>12</v>
      </c>
      <c r="T8" s="10"/>
      <c r="U8">
        <v>5</v>
      </c>
      <c r="X8" s="10">
        <v>3</v>
      </c>
    </row>
    <row r="9" spans="1:27">
      <c r="A9" t="s">
        <v>70</v>
      </c>
      <c r="B9" s="10">
        <v>4</v>
      </c>
      <c r="C9">
        <v>12</v>
      </c>
      <c r="D9">
        <v>16</v>
      </c>
      <c r="G9" s="10">
        <v>15</v>
      </c>
      <c r="H9" s="1" t="s">
        <v>61</v>
      </c>
      <c r="M9">
        <v>16</v>
      </c>
      <c r="N9">
        <v>10</v>
      </c>
      <c r="O9">
        <v>7</v>
      </c>
      <c r="P9" s="10">
        <v>4</v>
      </c>
      <c r="Q9">
        <v>12</v>
      </c>
      <c r="T9" s="10"/>
      <c r="U9">
        <v>5</v>
      </c>
      <c r="X9" s="10">
        <v>3</v>
      </c>
    </row>
    <row r="10" spans="1:27">
      <c r="A10" t="s">
        <v>71</v>
      </c>
      <c r="B10" s="10">
        <v>4</v>
      </c>
      <c r="C10">
        <v>12</v>
      </c>
      <c r="D10">
        <v>16</v>
      </c>
      <c r="G10" s="10">
        <v>15</v>
      </c>
      <c r="H10" s="1" t="s">
        <v>61</v>
      </c>
      <c r="M10">
        <v>16</v>
      </c>
      <c r="N10">
        <v>10</v>
      </c>
      <c r="O10">
        <v>7</v>
      </c>
      <c r="P10" s="10">
        <v>4</v>
      </c>
      <c r="Q10">
        <v>12</v>
      </c>
      <c r="T10" s="10">
        <v>3</v>
      </c>
      <c r="U10">
        <v>6</v>
      </c>
      <c r="V10">
        <v>17</v>
      </c>
      <c r="W10">
        <v>27</v>
      </c>
      <c r="X10" s="10">
        <v>3</v>
      </c>
    </row>
    <row r="11" spans="1:27">
      <c r="A11" t="s">
        <v>172</v>
      </c>
      <c r="B11" s="10">
        <v>12</v>
      </c>
      <c r="G11" s="10">
        <v>15</v>
      </c>
      <c r="H11" s="1" t="s">
        <v>61</v>
      </c>
      <c r="M11">
        <v>9</v>
      </c>
      <c r="N11">
        <v>10</v>
      </c>
      <c r="O11">
        <v>7</v>
      </c>
      <c r="P11" s="10">
        <v>12</v>
      </c>
      <c r="T11" s="10">
        <v>3</v>
      </c>
      <c r="U11">
        <v>6</v>
      </c>
      <c r="V11">
        <v>17</v>
      </c>
      <c r="W11">
        <v>30</v>
      </c>
      <c r="X11" s="10">
        <v>3</v>
      </c>
    </row>
    <row r="12" spans="1:27">
      <c r="A12" t="s">
        <v>72</v>
      </c>
      <c r="B12" s="10">
        <v>4</v>
      </c>
      <c r="C12">
        <v>10</v>
      </c>
      <c r="D12">
        <v>13</v>
      </c>
      <c r="G12" s="10">
        <v>15</v>
      </c>
      <c r="H12" s="1" t="s">
        <v>62</v>
      </c>
      <c r="M12">
        <v>9</v>
      </c>
      <c r="N12">
        <v>10</v>
      </c>
      <c r="O12">
        <v>7</v>
      </c>
      <c r="P12" s="10">
        <v>3</v>
      </c>
      <c r="Q12">
        <v>6</v>
      </c>
      <c r="R12">
        <v>30</v>
      </c>
      <c r="S12">
        <v>42</v>
      </c>
      <c r="T12" s="10">
        <v>3</v>
      </c>
      <c r="U12">
        <v>6</v>
      </c>
      <c r="V12">
        <v>20</v>
      </c>
      <c r="X12" s="10">
        <v>3</v>
      </c>
    </row>
    <row r="13" spans="1:27">
      <c r="A13" t="s">
        <v>173</v>
      </c>
      <c r="C13">
        <v>7</v>
      </c>
      <c r="D13">
        <v>13</v>
      </c>
      <c r="E13">
        <v>27</v>
      </c>
      <c r="F13">
        <v>49</v>
      </c>
      <c r="G13" s="10">
        <v>15</v>
      </c>
      <c r="H13" s="1" t="s">
        <v>62</v>
      </c>
      <c r="M13">
        <v>13</v>
      </c>
      <c r="N13">
        <v>10</v>
      </c>
      <c r="O13">
        <v>7</v>
      </c>
      <c r="P13" s="10">
        <v>3</v>
      </c>
      <c r="Q13">
        <v>6</v>
      </c>
      <c r="R13">
        <v>30</v>
      </c>
      <c r="T13" s="10">
        <v>3</v>
      </c>
      <c r="U13">
        <v>6</v>
      </c>
      <c r="V13">
        <v>20</v>
      </c>
      <c r="X13" s="10">
        <v>3</v>
      </c>
    </row>
    <row r="14" spans="1:27">
      <c r="A14" t="s">
        <v>174</v>
      </c>
      <c r="C14">
        <v>7</v>
      </c>
      <c r="D14">
        <v>13</v>
      </c>
      <c r="E14">
        <v>30</v>
      </c>
      <c r="G14" s="10">
        <v>15</v>
      </c>
      <c r="H14" s="1" t="s">
        <v>62</v>
      </c>
      <c r="M14">
        <v>13</v>
      </c>
      <c r="N14">
        <v>10</v>
      </c>
      <c r="O14">
        <v>7</v>
      </c>
      <c r="P14" s="10">
        <v>3</v>
      </c>
      <c r="Q14">
        <v>6</v>
      </c>
      <c r="R14">
        <v>33</v>
      </c>
      <c r="T14" s="10">
        <v>3</v>
      </c>
      <c r="U14">
        <v>6</v>
      </c>
      <c r="V14">
        <v>20</v>
      </c>
      <c r="X14" s="10">
        <v>3</v>
      </c>
    </row>
    <row r="15" spans="1:27">
      <c r="A15" t="s">
        <v>175</v>
      </c>
      <c r="C15">
        <v>7</v>
      </c>
      <c r="D15">
        <v>13</v>
      </c>
      <c r="E15">
        <v>33</v>
      </c>
      <c r="G15" s="10">
        <v>15</v>
      </c>
      <c r="H15" s="1" t="s">
        <v>62</v>
      </c>
      <c r="M15">
        <v>13</v>
      </c>
      <c r="N15">
        <v>13</v>
      </c>
      <c r="O15">
        <v>7</v>
      </c>
      <c r="P15" s="10">
        <v>3</v>
      </c>
      <c r="Q15">
        <v>6</v>
      </c>
      <c r="R15">
        <v>33</v>
      </c>
      <c r="T15" s="10">
        <v>3</v>
      </c>
      <c r="U15">
        <v>6</v>
      </c>
      <c r="V15">
        <v>20</v>
      </c>
      <c r="X15" s="10"/>
      <c r="Y15" s="7">
        <v>3</v>
      </c>
    </row>
    <row r="16" spans="1:27">
      <c r="A16" t="s">
        <v>176</v>
      </c>
      <c r="C16">
        <v>7</v>
      </c>
      <c r="D16">
        <v>13</v>
      </c>
      <c r="G16" s="10">
        <v>15</v>
      </c>
      <c r="H16" s="1" t="s">
        <v>62</v>
      </c>
      <c r="M16">
        <v>13</v>
      </c>
      <c r="N16">
        <v>13</v>
      </c>
      <c r="O16">
        <v>7</v>
      </c>
      <c r="P16" s="10">
        <v>3</v>
      </c>
      <c r="Q16">
        <v>6</v>
      </c>
      <c r="R16">
        <v>33</v>
      </c>
      <c r="T16" s="10">
        <v>3</v>
      </c>
      <c r="U16">
        <v>6</v>
      </c>
      <c r="X16" s="10"/>
      <c r="Y16" s="7">
        <v>3</v>
      </c>
    </row>
    <row r="17" spans="1:26">
      <c r="A17" t="s">
        <v>177</v>
      </c>
      <c r="C17">
        <v>7</v>
      </c>
      <c r="D17">
        <v>16</v>
      </c>
      <c r="G17" s="10">
        <v>15</v>
      </c>
      <c r="H17" s="1" t="s">
        <v>62</v>
      </c>
      <c r="M17">
        <v>13</v>
      </c>
      <c r="N17">
        <v>13</v>
      </c>
      <c r="O17">
        <v>7</v>
      </c>
      <c r="P17" s="10">
        <v>3</v>
      </c>
      <c r="Q17">
        <v>6</v>
      </c>
      <c r="T17" s="10">
        <v>3</v>
      </c>
      <c r="U17">
        <v>6</v>
      </c>
      <c r="X17" s="10"/>
      <c r="Y17" s="7">
        <v>3</v>
      </c>
    </row>
    <row r="18" spans="1:26">
      <c r="A18" t="s">
        <v>178</v>
      </c>
      <c r="C18">
        <v>7</v>
      </c>
      <c r="G18" s="10">
        <v>15</v>
      </c>
      <c r="H18" s="1" t="s">
        <v>62</v>
      </c>
      <c r="M18">
        <v>13</v>
      </c>
      <c r="N18">
        <v>13</v>
      </c>
      <c r="O18">
        <v>7</v>
      </c>
      <c r="P18" s="10">
        <v>3</v>
      </c>
      <c r="Q18">
        <v>6</v>
      </c>
      <c r="T18" s="10">
        <v>3</v>
      </c>
      <c r="U18">
        <v>6</v>
      </c>
      <c r="X18" s="10"/>
      <c r="Y18" s="7">
        <v>3</v>
      </c>
    </row>
    <row r="19" spans="1:26">
      <c r="A19" t="s">
        <v>179</v>
      </c>
      <c r="C19">
        <v>7</v>
      </c>
      <c r="G19" s="10">
        <v>15</v>
      </c>
      <c r="H19" s="1" t="s">
        <v>62</v>
      </c>
      <c r="M19">
        <v>13</v>
      </c>
      <c r="N19">
        <v>13</v>
      </c>
      <c r="O19">
        <v>7</v>
      </c>
      <c r="P19" s="10">
        <v>3</v>
      </c>
      <c r="Q19">
        <v>6</v>
      </c>
      <c r="T19" s="10">
        <v>3</v>
      </c>
      <c r="U19">
        <v>6</v>
      </c>
      <c r="X19" s="10"/>
      <c r="Y19" s="7">
        <v>3</v>
      </c>
    </row>
    <row r="20" spans="1:26">
      <c r="A20" t="s">
        <v>180</v>
      </c>
      <c r="C20">
        <v>7</v>
      </c>
      <c r="G20" s="10">
        <v>15</v>
      </c>
      <c r="H20" s="1" t="s">
        <v>62</v>
      </c>
      <c r="M20">
        <v>13</v>
      </c>
      <c r="N20">
        <v>13</v>
      </c>
      <c r="O20" s="11">
        <f>HARMEAN(O2:O19)</f>
        <v>7.0000000000000018</v>
      </c>
      <c r="P20" s="10">
        <v>3</v>
      </c>
      <c r="Q20">
        <v>6</v>
      </c>
      <c r="T20" s="10">
        <v>3</v>
      </c>
      <c r="U20">
        <v>6</v>
      </c>
      <c r="X20" s="10"/>
      <c r="Y20" s="7">
        <v>3</v>
      </c>
    </row>
    <row r="21" spans="1:26">
      <c r="A21" t="s">
        <v>73</v>
      </c>
      <c r="B21" s="10">
        <v>3</v>
      </c>
      <c r="C21">
        <v>6</v>
      </c>
      <c r="D21">
        <v>9</v>
      </c>
      <c r="E21">
        <v>30</v>
      </c>
      <c r="F21">
        <v>42</v>
      </c>
      <c r="G21" s="10">
        <v>15</v>
      </c>
      <c r="H21" s="1" t="s">
        <v>61</v>
      </c>
      <c r="M21">
        <v>13</v>
      </c>
      <c r="N21">
        <v>6</v>
      </c>
      <c r="P21" s="10">
        <v>3</v>
      </c>
      <c r="Q21">
        <v>6</v>
      </c>
      <c r="T21" s="10">
        <v>3</v>
      </c>
      <c r="U21">
        <v>6</v>
      </c>
      <c r="X21" s="10"/>
      <c r="Y21" s="7">
        <v>3</v>
      </c>
    </row>
    <row r="22" spans="1:26">
      <c r="A22" t="s">
        <v>74</v>
      </c>
      <c r="B22" s="10">
        <v>3</v>
      </c>
      <c r="C22">
        <v>6</v>
      </c>
      <c r="D22">
        <v>9</v>
      </c>
      <c r="E22">
        <v>30</v>
      </c>
      <c r="G22" s="10">
        <v>15</v>
      </c>
      <c r="H22" s="1" t="s">
        <v>61</v>
      </c>
      <c r="M22">
        <v>13</v>
      </c>
      <c r="N22">
        <v>6</v>
      </c>
      <c r="P22" s="10">
        <v>3</v>
      </c>
      <c r="Q22">
        <v>6</v>
      </c>
      <c r="T22" s="10">
        <v>3</v>
      </c>
      <c r="V22">
        <v>17</v>
      </c>
      <c r="W22">
        <v>23</v>
      </c>
      <c r="X22" s="10"/>
      <c r="Y22" s="7">
        <v>3</v>
      </c>
    </row>
    <row r="23" spans="1:26">
      <c r="A23" t="s">
        <v>75</v>
      </c>
      <c r="B23" s="10">
        <v>3</v>
      </c>
      <c r="C23">
        <v>6</v>
      </c>
      <c r="D23">
        <v>13</v>
      </c>
      <c r="E23">
        <v>33</v>
      </c>
      <c r="G23" s="10">
        <v>15</v>
      </c>
      <c r="H23" s="1" t="s">
        <v>61</v>
      </c>
      <c r="M23">
        <v>13</v>
      </c>
      <c r="N23" s="11">
        <f>HARMEAN(N2:N22)</f>
        <v>9.2516238350748381</v>
      </c>
      <c r="P23" s="10">
        <v>3</v>
      </c>
      <c r="Q23">
        <v>6</v>
      </c>
      <c r="T23" s="10">
        <v>3</v>
      </c>
      <c r="V23">
        <v>17</v>
      </c>
      <c r="W23">
        <v>23</v>
      </c>
      <c r="X23" s="10"/>
      <c r="Y23" s="7">
        <v>3</v>
      </c>
    </row>
    <row r="24" spans="1:26">
      <c r="A24" t="s">
        <v>76</v>
      </c>
      <c r="B24" s="10">
        <v>3</v>
      </c>
      <c r="C24">
        <v>6</v>
      </c>
      <c r="D24">
        <v>13</v>
      </c>
      <c r="E24">
        <v>33</v>
      </c>
      <c r="G24" s="10">
        <v>15</v>
      </c>
      <c r="H24" s="1" t="s">
        <v>61</v>
      </c>
      <c r="J24">
        <v>13.177474402730375</v>
      </c>
      <c r="M24">
        <v>13</v>
      </c>
      <c r="P24" s="10">
        <v>3</v>
      </c>
      <c r="Q24">
        <v>6</v>
      </c>
      <c r="T24" s="10">
        <v>3</v>
      </c>
      <c r="U24">
        <v>6</v>
      </c>
      <c r="X24" s="10"/>
      <c r="Y24" s="7">
        <v>3</v>
      </c>
    </row>
    <row r="25" spans="1:26">
      <c r="A25" t="s">
        <v>77</v>
      </c>
      <c r="B25" s="10">
        <v>3</v>
      </c>
      <c r="C25">
        <v>6</v>
      </c>
      <c r="D25">
        <v>13</v>
      </c>
      <c r="E25">
        <v>33</v>
      </c>
      <c r="G25" s="10">
        <v>15</v>
      </c>
      <c r="H25" s="1" t="s">
        <v>61</v>
      </c>
      <c r="M25">
        <v>13</v>
      </c>
      <c r="P25" s="10">
        <v>3</v>
      </c>
      <c r="Q25">
        <v>6</v>
      </c>
      <c r="X25" s="10"/>
      <c r="Y25" s="7">
        <v>3</v>
      </c>
      <c r="Z25">
        <v>17</v>
      </c>
    </row>
    <row r="26" spans="1:26">
      <c r="A26" t="s">
        <v>78</v>
      </c>
      <c r="B26" s="10">
        <v>3</v>
      </c>
      <c r="C26">
        <v>6</v>
      </c>
      <c r="D26">
        <v>13</v>
      </c>
      <c r="G26" s="10">
        <v>15</v>
      </c>
      <c r="H26" s="1" t="s">
        <v>61</v>
      </c>
      <c r="M26">
        <v>13</v>
      </c>
      <c r="P26" s="10">
        <v>3</v>
      </c>
      <c r="Q26">
        <v>6</v>
      </c>
    </row>
    <row r="27" spans="1:26">
      <c r="A27" t="s">
        <v>79</v>
      </c>
      <c r="B27" s="10">
        <v>3</v>
      </c>
      <c r="C27">
        <v>6</v>
      </c>
      <c r="D27">
        <v>13</v>
      </c>
      <c r="G27" s="10">
        <v>15</v>
      </c>
      <c r="H27" s="1" t="s">
        <v>61</v>
      </c>
      <c r="M27">
        <v>13</v>
      </c>
      <c r="P27" s="10">
        <v>3</v>
      </c>
      <c r="Q27">
        <v>6</v>
      </c>
    </row>
    <row r="28" spans="1:26">
      <c r="A28" t="s">
        <v>80</v>
      </c>
      <c r="B28" s="10">
        <v>3</v>
      </c>
      <c r="C28">
        <v>6</v>
      </c>
      <c r="D28">
        <v>13</v>
      </c>
      <c r="G28" s="10">
        <v>15</v>
      </c>
      <c r="H28" s="1" t="s">
        <v>61</v>
      </c>
      <c r="M28">
        <v>13</v>
      </c>
      <c r="P28" s="10">
        <v>3</v>
      </c>
      <c r="Q28">
        <v>6</v>
      </c>
    </row>
    <row r="29" spans="1:26">
      <c r="A29" t="s">
        <v>81</v>
      </c>
      <c r="B29" s="10">
        <v>3</v>
      </c>
      <c r="C29">
        <v>6</v>
      </c>
      <c r="D29">
        <v>13</v>
      </c>
      <c r="G29" s="10">
        <v>15</v>
      </c>
      <c r="H29" s="1" t="s">
        <v>61</v>
      </c>
      <c r="M29">
        <v>13</v>
      </c>
      <c r="P29" s="10">
        <v>3</v>
      </c>
      <c r="Q29">
        <v>6</v>
      </c>
    </row>
    <row r="30" spans="1:26">
      <c r="A30" t="s">
        <v>82</v>
      </c>
      <c r="B30" s="10">
        <v>3</v>
      </c>
      <c r="C30">
        <v>6</v>
      </c>
      <c r="D30">
        <v>13</v>
      </c>
      <c r="G30" s="10">
        <v>15</v>
      </c>
      <c r="H30" s="1" t="s">
        <v>61</v>
      </c>
      <c r="M30">
        <v>13</v>
      </c>
      <c r="P30" s="10">
        <v>3</v>
      </c>
      <c r="Q30">
        <v>6</v>
      </c>
    </row>
    <row r="31" spans="1:26">
      <c r="A31" t="s">
        <v>83</v>
      </c>
      <c r="B31" s="10">
        <v>3</v>
      </c>
      <c r="C31">
        <v>6</v>
      </c>
      <c r="D31">
        <v>13</v>
      </c>
      <c r="G31" s="10">
        <v>15</v>
      </c>
      <c r="H31" s="1" t="s">
        <v>61</v>
      </c>
      <c r="M31">
        <v>13</v>
      </c>
      <c r="P31" s="10">
        <v>3</v>
      </c>
      <c r="Q31">
        <v>6</v>
      </c>
    </row>
    <row r="32" spans="1:26">
      <c r="A32" t="s">
        <v>84</v>
      </c>
      <c r="B32" s="10">
        <v>3</v>
      </c>
      <c r="C32">
        <v>6</v>
      </c>
      <c r="D32">
        <v>13</v>
      </c>
      <c r="G32" s="10">
        <v>15</v>
      </c>
      <c r="H32" s="1" t="s">
        <v>61</v>
      </c>
      <c r="M32">
        <v>13</v>
      </c>
      <c r="P32" s="10">
        <v>3</v>
      </c>
      <c r="Q32">
        <v>6</v>
      </c>
    </row>
    <row r="33" spans="1:17">
      <c r="A33" t="s">
        <v>85</v>
      </c>
      <c r="B33" s="10">
        <v>3</v>
      </c>
      <c r="C33">
        <v>6</v>
      </c>
      <c r="D33">
        <v>13</v>
      </c>
      <c r="G33" s="10">
        <v>15</v>
      </c>
      <c r="H33" s="1" t="s">
        <v>61</v>
      </c>
      <c r="M33">
        <v>13</v>
      </c>
      <c r="P33" s="10"/>
      <c r="Q33">
        <v>6</v>
      </c>
    </row>
    <row r="34" spans="1:17">
      <c r="A34" t="s">
        <v>86</v>
      </c>
      <c r="B34" s="10">
        <v>3</v>
      </c>
      <c r="C34">
        <v>6</v>
      </c>
      <c r="D34">
        <v>13</v>
      </c>
      <c r="G34" s="10">
        <v>15</v>
      </c>
      <c r="H34" s="1" t="s">
        <v>61</v>
      </c>
      <c r="M34">
        <v>16</v>
      </c>
      <c r="P34" s="10"/>
      <c r="Q34">
        <v>6</v>
      </c>
    </row>
    <row r="35" spans="1:17">
      <c r="A35" t="s">
        <v>87</v>
      </c>
      <c r="B35" s="10">
        <v>3</v>
      </c>
      <c r="C35">
        <v>6</v>
      </c>
      <c r="D35">
        <v>13</v>
      </c>
      <c r="G35" s="10">
        <v>15</v>
      </c>
      <c r="H35" s="1" t="s">
        <v>61</v>
      </c>
      <c r="M35" s="11"/>
      <c r="P35" s="10"/>
      <c r="Q35">
        <v>6</v>
      </c>
    </row>
    <row r="36" spans="1:17">
      <c r="A36" t="s">
        <v>88</v>
      </c>
      <c r="B36" s="10">
        <v>3</v>
      </c>
      <c r="C36">
        <v>6</v>
      </c>
      <c r="D36">
        <v>13</v>
      </c>
      <c r="G36" s="10">
        <v>15</v>
      </c>
      <c r="H36" s="1" t="s">
        <v>61</v>
      </c>
      <c r="P36" s="10"/>
      <c r="Q36">
        <v>6</v>
      </c>
    </row>
    <row r="37" spans="1:17">
      <c r="A37" t="s">
        <v>89</v>
      </c>
      <c r="B37" s="10">
        <v>3</v>
      </c>
      <c r="C37">
        <v>6</v>
      </c>
      <c r="D37">
        <v>13</v>
      </c>
      <c r="G37" s="10">
        <v>15</v>
      </c>
      <c r="H37" s="1" t="s">
        <v>61</v>
      </c>
      <c r="P37" s="10">
        <v>6</v>
      </c>
      <c r="Q37">
        <v>9</v>
      </c>
    </row>
    <row r="38" spans="1:17">
      <c r="A38" t="s">
        <v>90</v>
      </c>
      <c r="B38" s="10">
        <v>3</v>
      </c>
      <c r="C38">
        <v>6</v>
      </c>
      <c r="D38">
        <v>13</v>
      </c>
      <c r="G38" s="10">
        <v>15</v>
      </c>
      <c r="H38" s="1" t="s">
        <v>61</v>
      </c>
      <c r="P38" s="10">
        <v>6</v>
      </c>
      <c r="Q38">
        <v>9</v>
      </c>
    </row>
    <row r="39" spans="1:17">
      <c r="A39" t="s">
        <v>91</v>
      </c>
      <c r="B39" s="10">
        <v>3</v>
      </c>
      <c r="C39">
        <v>6</v>
      </c>
      <c r="D39">
        <v>13</v>
      </c>
      <c r="G39" s="10">
        <v>15</v>
      </c>
      <c r="H39" s="1" t="s">
        <v>61</v>
      </c>
      <c r="P39" s="10">
        <v>4</v>
      </c>
    </row>
    <row r="40" spans="1:17">
      <c r="A40" t="s">
        <v>92</v>
      </c>
      <c r="B40" s="10">
        <v>3</v>
      </c>
      <c r="C40">
        <v>6</v>
      </c>
      <c r="D40">
        <v>13</v>
      </c>
      <c r="G40" s="10">
        <v>15</v>
      </c>
      <c r="H40" s="1" t="s">
        <v>61</v>
      </c>
      <c r="P40" s="10">
        <v>4</v>
      </c>
    </row>
    <row r="41" spans="1:17">
      <c r="A41" t="s">
        <v>93</v>
      </c>
      <c r="B41" s="10">
        <v>3</v>
      </c>
      <c r="C41">
        <v>6</v>
      </c>
      <c r="D41">
        <v>13</v>
      </c>
      <c r="G41" s="10">
        <v>15</v>
      </c>
      <c r="H41" s="1" t="s">
        <v>61</v>
      </c>
      <c r="P41" s="10"/>
    </row>
    <row r="42" spans="1:17">
      <c r="A42" t="s">
        <v>181</v>
      </c>
      <c r="C42">
        <v>6</v>
      </c>
      <c r="D42">
        <v>13</v>
      </c>
      <c r="G42" s="10">
        <v>15</v>
      </c>
      <c r="H42" s="1" t="s">
        <v>61</v>
      </c>
      <c r="P42" s="10"/>
    </row>
    <row r="43" spans="1:17">
      <c r="A43" t="s">
        <v>182</v>
      </c>
      <c r="C43">
        <v>6</v>
      </c>
      <c r="D43">
        <v>13</v>
      </c>
      <c r="G43" s="10">
        <v>15</v>
      </c>
      <c r="H43" s="1" t="s">
        <v>61</v>
      </c>
      <c r="P43" s="10"/>
    </row>
    <row r="44" spans="1:17">
      <c r="A44" t="s">
        <v>183</v>
      </c>
      <c r="C44">
        <v>6</v>
      </c>
      <c r="D44">
        <v>16</v>
      </c>
      <c r="G44" s="10">
        <v>15</v>
      </c>
      <c r="H44" s="1" t="s">
        <v>61</v>
      </c>
      <c r="P44" s="10"/>
    </row>
    <row r="45" spans="1:17">
      <c r="A45" t="s">
        <v>184</v>
      </c>
      <c r="C45">
        <v>6</v>
      </c>
      <c r="G45" s="10">
        <v>15</v>
      </c>
      <c r="H45" s="1" t="s">
        <v>61</v>
      </c>
      <c r="P45" s="10"/>
    </row>
    <row r="46" spans="1:17">
      <c r="A46" t="s">
        <v>94</v>
      </c>
      <c r="B46" s="10">
        <v>6</v>
      </c>
      <c r="C46">
        <v>9</v>
      </c>
      <c r="G46" s="10">
        <v>15</v>
      </c>
      <c r="H46" s="1" t="s">
        <v>61</v>
      </c>
      <c r="P46" s="10"/>
    </row>
    <row r="47" spans="1:17">
      <c r="A47" t="s">
        <v>95</v>
      </c>
      <c r="B47" s="10">
        <v>6</v>
      </c>
      <c r="C47">
        <v>9</v>
      </c>
      <c r="G47" s="10">
        <v>15</v>
      </c>
      <c r="H47" s="1" t="s">
        <v>61</v>
      </c>
      <c r="P47" s="10"/>
    </row>
    <row r="48" spans="1:17">
      <c r="A48" t="s">
        <v>96</v>
      </c>
      <c r="B48" s="10">
        <v>2</v>
      </c>
      <c r="C48">
        <v>5</v>
      </c>
      <c r="D48">
        <v>8</v>
      </c>
      <c r="G48" s="10">
        <v>21</v>
      </c>
      <c r="H48" s="1" t="s">
        <v>61</v>
      </c>
      <c r="P48" s="10">
        <v>3</v>
      </c>
    </row>
    <row r="49" spans="1:16">
      <c r="A49" t="s">
        <v>97</v>
      </c>
      <c r="B49" s="10">
        <v>2</v>
      </c>
      <c r="C49">
        <v>5</v>
      </c>
      <c r="D49">
        <v>8</v>
      </c>
      <c r="G49" s="10">
        <v>21</v>
      </c>
      <c r="H49" s="1" t="s">
        <v>61</v>
      </c>
      <c r="P49" s="10">
        <v>3</v>
      </c>
    </row>
    <row r="50" spans="1:16">
      <c r="A50" t="s">
        <v>98</v>
      </c>
      <c r="B50" s="10">
        <v>2</v>
      </c>
      <c r="C50">
        <v>5</v>
      </c>
      <c r="D50">
        <v>8</v>
      </c>
      <c r="G50" s="10">
        <v>21</v>
      </c>
      <c r="H50" s="1" t="s">
        <v>61</v>
      </c>
      <c r="P50" s="10">
        <v>3</v>
      </c>
    </row>
    <row r="51" spans="1:16">
      <c r="A51" t="s">
        <v>99</v>
      </c>
      <c r="B51" s="10">
        <v>2</v>
      </c>
      <c r="C51">
        <v>5</v>
      </c>
      <c r="D51">
        <v>8</v>
      </c>
      <c r="G51" s="10">
        <v>21</v>
      </c>
      <c r="H51" s="1" t="s">
        <v>61</v>
      </c>
      <c r="P51" s="10">
        <v>3</v>
      </c>
    </row>
    <row r="52" spans="1:16">
      <c r="A52" t="s">
        <v>100</v>
      </c>
      <c r="B52" s="10">
        <v>2</v>
      </c>
      <c r="C52">
        <v>5</v>
      </c>
      <c r="D52">
        <v>8</v>
      </c>
      <c r="G52" s="10">
        <v>21</v>
      </c>
      <c r="H52" s="1" t="s">
        <v>61</v>
      </c>
      <c r="P52" s="10">
        <v>3</v>
      </c>
    </row>
    <row r="53" spans="1:16">
      <c r="A53" t="s">
        <v>101</v>
      </c>
      <c r="B53" s="10">
        <v>2</v>
      </c>
      <c r="C53">
        <v>5</v>
      </c>
      <c r="D53">
        <v>8</v>
      </c>
      <c r="G53" s="10">
        <v>21</v>
      </c>
      <c r="H53" s="1" t="s">
        <v>61</v>
      </c>
      <c r="P53" s="10">
        <v>3</v>
      </c>
    </row>
    <row r="54" spans="1:16">
      <c r="A54" t="s">
        <v>185</v>
      </c>
      <c r="C54">
        <v>5</v>
      </c>
      <c r="D54">
        <v>8</v>
      </c>
      <c r="G54" s="10">
        <v>21</v>
      </c>
      <c r="H54" s="1" t="s">
        <v>61</v>
      </c>
      <c r="P54" s="10">
        <v>3</v>
      </c>
    </row>
    <row r="55" spans="1:16">
      <c r="A55" t="s">
        <v>186</v>
      </c>
      <c r="C55">
        <v>5</v>
      </c>
      <c r="G55" s="10">
        <v>21</v>
      </c>
      <c r="H55" s="1" t="s">
        <v>61</v>
      </c>
      <c r="P55" s="10">
        <v>3</v>
      </c>
    </row>
    <row r="56" spans="1:16">
      <c r="A56" t="s">
        <v>102</v>
      </c>
      <c r="B56" s="10">
        <v>2</v>
      </c>
      <c r="C56">
        <v>12</v>
      </c>
      <c r="D56">
        <v>15</v>
      </c>
      <c r="G56" s="10">
        <v>15</v>
      </c>
      <c r="H56" s="1" t="s">
        <v>62</v>
      </c>
      <c r="P56" s="10">
        <v>3</v>
      </c>
    </row>
    <row r="57" spans="1:16">
      <c r="A57" t="s">
        <v>103</v>
      </c>
      <c r="B57" s="10">
        <v>2</v>
      </c>
      <c r="C57">
        <v>12</v>
      </c>
      <c r="D57">
        <v>15</v>
      </c>
      <c r="G57" s="10">
        <v>15</v>
      </c>
      <c r="H57" s="1" t="s">
        <v>62</v>
      </c>
      <c r="P57" s="10"/>
    </row>
    <row r="58" spans="1:16">
      <c r="A58" t="s">
        <v>187</v>
      </c>
      <c r="B58" s="10">
        <v>8</v>
      </c>
      <c r="G58" s="10">
        <v>15</v>
      </c>
      <c r="H58" s="1" t="s">
        <v>62</v>
      </c>
      <c r="P58" s="10"/>
    </row>
    <row r="59" spans="1:16">
      <c r="A59" t="s">
        <v>188</v>
      </c>
      <c r="B59" s="10">
        <v>8</v>
      </c>
      <c r="G59" s="10">
        <v>15</v>
      </c>
      <c r="H59" s="1" t="s">
        <v>62</v>
      </c>
      <c r="P59" s="10"/>
    </row>
    <row r="60" spans="1:16">
      <c r="A60" t="s">
        <v>104</v>
      </c>
      <c r="B60" s="10">
        <v>3</v>
      </c>
      <c r="C60">
        <v>6</v>
      </c>
      <c r="D60">
        <v>10</v>
      </c>
      <c r="E60">
        <v>17</v>
      </c>
      <c r="F60">
        <v>27</v>
      </c>
      <c r="G60" s="10">
        <v>21</v>
      </c>
      <c r="H60" s="1" t="s">
        <v>61</v>
      </c>
      <c r="P60" s="10"/>
    </row>
    <row r="61" spans="1:16">
      <c r="A61" t="s">
        <v>105</v>
      </c>
      <c r="B61" s="10">
        <v>3</v>
      </c>
      <c r="C61">
        <v>6</v>
      </c>
      <c r="D61">
        <v>10</v>
      </c>
      <c r="E61">
        <v>17</v>
      </c>
      <c r="F61">
        <v>30</v>
      </c>
      <c r="G61" s="10">
        <v>21</v>
      </c>
      <c r="H61" s="1" t="s">
        <v>61</v>
      </c>
      <c r="P61" s="10">
        <v>6</v>
      </c>
    </row>
    <row r="62" spans="1:16">
      <c r="A62" t="s">
        <v>106</v>
      </c>
      <c r="B62" s="10">
        <v>3</v>
      </c>
      <c r="C62">
        <v>6</v>
      </c>
      <c r="D62">
        <v>10</v>
      </c>
      <c r="E62">
        <v>20</v>
      </c>
      <c r="G62" s="10">
        <v>21</v>
      </c>
      <c r="H62" s="1" t="s">
        <v>61</v>
      </c>
      <c r="P62" s="10">
        <v>6</v>
      </c>
    </row>
    <row r="63" spans="1:16">
      <c r="A63" t="s">
        <v>107</v>
      </c>
      <c r="B63" s="10">
        <v>3</v>
      </c>
      <c r="C63">
        <v>6</v>
      </c>
      <c r="D63">
        <v>10</v>
      </c>
      <c r="E63">
        <v>20</v>
      </c>
      <c r="G63" s="10">
        <v>21</v>
      </c>
      <c r="H63" s="1" t="s">
        <v>61</v>
      </c>
      <c r="P63" s="10">
        <v>4</v>
      </c>
    </row>
    <row r="64" spans="1:16">
      <c r="A64" t="s">
        <v>108</v>
      </c>
      <c r="B64" s="10">
        <v>3</v>
      </c>
      <c r="C64">
        <v>6</v>
      </c>
      <c r="D64">
        <v>10</v>
      </c>
      <c r="E64">
        <v>20</v>
      </c>
      <c r="G64" s="10">
        <v>21</v>
      </c>
      <c r="H64" s="1" t="s">
        <v>61</v>
      </c>
      <c r="P64" s="10">
        <v>4</v>
      </c>
    </row>
    <row r="65" spans="1:29">
      <c r="A65" t="s">
        <v>109</v>
      </c>
      <c r="B65" s="10">
        <v>3</v>
      </c>
      <c r="C65">
        <v>6</v>
      </c>
      <c r="D65">
        <v>10</v>
      </c>
      <c r="E65">
        <v>20</v>
      </c>
      <c r="G65" s="10">
        <v>21</v>
      </c>
      <c r="H65" s="1" t="s">
        <v>61</v>
      </c>
      <c r="M65">
        <f>HARMEAN(M2:M64)</f>
        <v>13.177474402730375</v>
      </c>
      <c r="N65">
        <f>HARMEAN(N2:N64)</f>
        <v>9.2516238350748381</v>
      </c>
      <c r="O65">
        <f>HARMEAN(O2:O64)</f>
        <v>7.0000000000000018</v>
      </c>
      <c r="P65" s="10">
        <f>HARMEAN(P2:P64)</f>
        <v>3.3488372093023249</v>
      </c>
      <c r="Q65" s="10">
        <f t="shared" ref="Q65:AA65" si="0">HARMEAN(Q2:Q64)</f>
        <v>6.9304812834224609</v>
      </c>
      <c r="R65" s="10">
        <f t="shared" si="0"/>
        <v>31.342794759825328</v>
      </c>
      <c r="S65" s="10">
        <f t="shared" si="0"/>
        <v>44.210526315789473</v>
      </c>
      <c r="T65" s="10">
        <f t="shared" si="0"/>
        <v>2.6250000000000013</v>
      </c>
      <c r="U65" s="10">
        <f t="shared" si="0"/>
        <v>5.5752212389380551</v>
      </c>
      <c r="V65" s="10">
        <f t="shared" si="0"/>
        <v>18.378378378378379</v>
      </c>
      <c r="W65" s="10">
        <f t="shared" si="0"/>
        <v>25.424769703172981</v>
      </c>
      <c r="X65" s="10">
        <f t="shared" si="0"/>
        <v>3</v>
      </c>
      <c r="Y65" s="10">
        <f t="shared" si="0"/>
        <v>2.9999999999999996</v>
      </c>
      <c r="Z65" s="10">
        <f t="shared" si="0"/>
        <v>17</v>
      </c>
      <c r="AA65" s="10" t="e">
        <f t="shared" si="0"/>
        <v>#N/A</v>
      </c>
    </row>
    <row r="66" spans="1:29">
      <c r="A66" t="s">
        <v>110</v>
      </c>
      <c r="B66" s="10">
        <v>3</v>
      </c>
      <c r="C66">
        <v>6</v>
      </c>
      <c r="D66">
        <v>13</v>
      </c>
      <c r="G66" s="10">
        <v>21</v>
      </c>
      <c r="H66" s="1" t="s">
        <v>61</v>
      </c>
      <c r="P66" s="10"/>
    </row>
    <row r="67" spans="1:29">
      <c r="A67" t="s">
        <v>111</v>
      </c>
      <c r="B67" s="10">
        <v>3</v>
      </c>
      <c r="C67">
        <v>6</v>
      </c>
      <c r="D67">
        <v>13</v>
      </c>
      <c r="G67" s="10">
        <v>21</v>
      </c>
      <c r="H67" s="1" t="s">
        <v>61</v>
      </c>
      <c r="P67" s="10"/>
    </row>
    <row r="68" spans="1:29">
      <c r="A68" t="s">
        <v>112</v>
      </c>
      <c r="B68" s="10">
        <v>3</v>
      </c>
      <c r="C68">
        <v>6</v>
      </c>
      <c r="D68">
        <v>13</v>
      </c>
      <c r="G68" s="10">
        <v>21</v>
      </c>
      <c r="H68" s="1" t="s">
        <v>61</v>
      </c>
      <c r="P68" s="10"/>
    </row>
    <row r="69" spans="1:29">
      <c r="A69" t="s">
        <v>113</v>
      </c>
      <c r="B69" s="10">
        <v>3</v>
      </c>
      <c r="C69">
        <v>6</v>
      </c>
      <c r="D69">
        <v>13</v>
      </c>
      <c r="G69" s="10">
        <v>21</v>
      </c>
      <c r="H69" s="1" t="s">
        <v>61</v>
      </c>
      <c r="P69" s="10"/>
    </row>
    <row r="70" spans="1:29">
      <c r="A70" t="s">
        <v>114</v>
      </c>
      <c r="B70" s="10">
        <v>3</v>
      </c>
      <c r="C70">
        <v>6</v>
      </c>
      <c r="D70">
        <v>13</v>
      </c>
      <c r="G70" s="10">
        <v>21</v>
      </c>
      <c r="H70" s="1" t="s">
        <v>61</v>
      </c>
      <c r="M70" t="s">
        <v>192</v>
      </c>
      <c r="N70" t="s">
        <v>193</v>
      </c>
      <c r="O70" t="s">
        <v>194</v>
      </c>
      <c r="P70" t="s">
        <v>200</v>
      </c>
      <c r="Q70" t="s">
        <v>201</v>
      </c>
      <c r="R70" t="s">
        <v>202</v>
      </c>
      <c r="S70" t="s">
        <v>203</v>
      </c>
      <c r="T70" t="s">
        <v>204</v>
      </c>
      <c r="U70" t="s">
        <v>205</v>
      </c>
      <c r="V70" t="s">
        <v>206</v>
      </c>
      <c r="W70" t="s">
        <v>207</v>
      </c>
      <c r="X70" t="s">
        <v>208</v>
      </c>
      <c r="Y70" t="s">
        <v>209</v>
      </c>
      <c r="Z70" t="s">
        <v>210</v>
      </c>
      <c r="AA70" t="s">
        <v>211</v>
      </c>
    </row>
    <row r="71" spans="1:29">
      <c r="A71" t="s">
        <v>115</v>
      </c>
      <c r="B71" s="10">
        <v>3</v>
      </c>
      <c r="C71">
        <v>6</v>
      </c>
      <c r="D71">
        <v>13</v>
      </c>
      <c r="G71" s="10">
        <v>21</v>
      </c>
      <c r="H71" s="1" t="s">
        <v>61</v>
      </c>
      <c r="M71">
        <v>13.177474402730375</v>
      </c>
      <c r="N71">
        <v>9.2516238350748381</v>
      </c>
      <c r="O71">
        <v>7.0000000000000018</v>
      </c>
      <c r="P71" s="10">
        <v>3.3488372093023249</v>
      </c>
      <c r="Q71">
        <v>6.9304812834224609</v>
      </c>
      <c r="R71">
        <v>31.342794759825328</v>
      </c>
      <c r="S71">
        <v>44.210526315789473</v>
      </c>
      <c r="T71">
        <v>2.6250000000000013</v>
      </c>
      <c r="U71">
        <v>5.5752212389380551</v>
      </c>
      <c r="V71">
        <v>18.378378378378379</v>
      </c>
      <c r="W71">
        <v>25.424769703172981</v>
      </c>
      <c r="X71">
        <v>3</v>
      </c>
      <c r="Y71">
        <v>2.9999999999999996</v>
      </c>
      <c r="Z71">
        <v>17</v>
      </c>
      <c r="AA71" t="e">
        <v>#N/A</v>
      </c>
    </row>
    <row r="72" spans="1:29">
      <c r="A72" t="s">
        <v>116</v>
      </c>
      <c r="B72" s="10">
        <v>3</v>
      </c>
      <c r="D72">
        <v>6</v>
      </c>
      <c r="E72">
        <v>17</v>
      </c>
      <c r="F72">
        <v>23</v>
      </c>
      <c r="G72" s="10">
        <v>21</v>
      </c>
      <c r="H72" s="1" t="s">
        <v>61</v>
      </c>
      <c r="P72" s="10"/>
    </row>
    <row r="73" spans="1:29">
      <c r="A73" t="s">
        <v>117</v>
      </c>
      <c r="B73" s="10">
        <v>3</v>
      </c>
      <c r="D73">
        <v>6</v>
      </c>
      <c r="E73">
        <v>17</v>
      </c>
      <c r="F73">
        <v>23</v>
      </c>
      <c r="G73" s="10">
        <v>21</v>
      </c>
      <c r="H73" s="1" t="s">
        <v>61</v>
      </c>
      <c r="P73" s="10"/>
    </row>
    <row r="74" spans="1:29">
      <c r="A74" t="s">
        <v>118</v>
      </c>
      <c r="B74" s="10">
        <v>3</v>
      </c>
      <c r="C74">
        <v>6</v>
      </c>
      <c r="G74" s="10">
        <v>21</v>
      </c>
      <c r="H74" s="1" t="s">
        <v>61</v>
      </c>
      <c r="P74" t="s">
        <v>200</v>
      </c>
      <c r="Q74" t="s">
        <v>204</v>
      </c>
      <c r="R74" t="s">
        <v>208</v>
      </c>
      <c r="S74" t="s">
        <v>201</v>
      </c>
      <c r="T74" t="s">
        <v>205</v>
      </c>
      <c r="U74" t="s">
        <v>209</v>
      </c>
      <c r="V74" t="s">
        <v>192</v>
      </c>
      <c r="W74" t="s">
        <v>193</v>
      </c>
      <c r="X74" t="s">
        <v>194</v>
      </c>
      <c r="Y74" t="s">
        <v>202</v>
      </c>
      <c r="Z74" t="s">
        <v>206</v>
      </c>
      <c r="AA74" t="s">
        <v>210</v>
      </c>
      <c r="AB74" t="s">
        <v>203</v>
      </c>
      <c r="AC74" t="s">
        <v>207</v>
      </c>
    </row>
    <row r="75" spans="1:29">
      <c r="A75" t="s">
        <v>119</v>
      </c>
      <c r="B75" s="10">
        <v>6</v>
      </c>
      <c r="C75">
        <v>10</v>
      </c>
      <c r="D75">
        <v>11</v>
      </c>
      <c r="G75" s="10">
        <v>15</v>
      </c>
      <c r="H75" s="1" t="s">
        <v>62</v>
      </c>
      <c r="P75" s="10">
        <v>3.3488372093023249</v>
      </c>
      <c r="Q75">
        <v>2.6250000000000013</v>
      </c>
      <c r="R75">
        <v>3</v>
      </c>
      <c r="S75">
        <v>6.9304812834224609</v>
      </c>
      <c r="T75">
        <v>5.5752212389380551</v>
      </c>
      <c r="U75">
        <v>2.9999999999999996</v>
      </c>
      <c r="V75">
        <v>13.177474402730375</v>
      </c>
      <c r="W75">
        <v>9.2516238350748381</v>
      </c>
      <c r="X75">
        <v>7.0000000000000018</v>
      </c>
      <c r="Y75">
        <v>31.342794759825328</v>
      </c>
      <c r="Z75">
        <v>18.378378378378379</v>
      </c>
      <c r="AA75">
        <v>17</v>
      </c>
      <c r="AB75">
        <v>44.210526315789473</v>
      </c>
      <c r="AC75">
        <v>25.424769703172981</v>
      </c>
    </row>
    <row r="76" spans="1:29">
      <c r="A76" t="s">
        <v>120</v>
      </c>
      <c r="B76" s="10">
        <v>6</v>
      </c>
      <c r="C76">
        <v>10</v>
      </c>
      <c r="D76">
        <v>11</v>
      </c>
      <c r="G76" s="10">
        <v>15</v>
      </c>
      <c r="H76" s="1" t="s">
        <v>62</v>
      </c>
      <c r="P76" s="10"/>
    </row>
    <row r="77" spans="1:29">
      <c r="A77" t="s">
        <v>121</v>
      </c>
      <c r="B77" s="10">
        <v>6</v>
      </c>
      <c r="C77">
        <v>10</v>
      </c>
      <c r="D77">
        <v>11</v>
      </c>
      <c r="G77" s="10">
        <v>15</v>
      </c>
      <c r="H77" s="1" t="s">
        <v>62</v>
      </c>
      <c r="P77" s="10"/>
    </row>
    <row r="78" spans="1:29">
      <c r="A78" t="s">
        <v>122</v>
      </c>
      <c r="B78" s="10">
        <v>6</v>
      </c>
      <c r="C78">
        <v>10</v>
      </c>
      <c r="D78">
        <v>11</v>
      </c>
      <c r="G78" s="10">
        <v>15</v>
      </c>
      <c r="H78" s="1" t="s">
        <v>62</v>
      </c>
      <c r="P78" s="10"/>
    </row>
    <row r="79" spans="1:29">
      <c r="A79" t="s">
        <v>123</v>
      </c>
      <c r="B79" s="10">
        <v>6</v>
      </c>
      <c r="C79">
        <v>10</v>
      </c>
      <c r="D79">
        <v>11</v>
      </c>
      <c r="G79" s="10">
        <v>15</v>
      </c>
      <c r="H79" s="1" t="s">
        <v>62</v>
      </c>
      <c r="P79" s="10"/>
    </row>
    <row r="80" spans="1:29">
      <c r="A80" t="s">
        <v>124</v>
      </c>
      <c r="B80" s="10">
        <v>6</v>
      </c>
      <c r="C80">
        <v>10</v>
      </c>
      <c r="D80">
        <v>11</v>
      </c>
      <c r="G80" s="10">
        <v>15</v>
      </c>
      <c r="H80" s="1" t="s">
        <v>62</v>
      </c>
      <c r="P80" s="10"/>
    </row>
    <row r="81" spans="1:16">
      <c r="A81" t="s">
        <v>125</v>
      </c>
      <c r="B81" s="10">
        <v>6</v>
      </c>
      <c r="C81">
        <v>10</v>
      </c>
      <c r="D81">
        <v>13</v>
      </c>
      <c r="G81" s="10">
        <v>15</v>
      </c>
      <c r="H81" s="1" t="s">
        <v>62</v>
      </c>
      <c r="P81" s="10"/>
    </row>
    <row r="82" spans="1:16">
      <c r="A82" t="s">
        <v>126</v>
      </c>
      <c r="B82" s="10">
        <v>6</v>
      </c>
      <c r="C82">
        <v>10</v>
      </c>
      <c r="D82">
        <v>14</v>
      </c>
      <c r="G82" s="10">
        <v>15</v>
      </c>
      <c r="H82" s="1" t="s">
        <v>62</v>
      </c>
      <c r="P82" s="10"/>
    </row>
    <row r="83" spans="1:16">
      <c r="A83" t="s">
        <v>127</v>
      </c>
      <c r="B83" s="10">
        <v>6</v>
      </c>
      <c r="C83">
        <v>10</v>
      </c>
      <c r="G83" s="10">
        <v>15</v>
      </c>
      <c r="H83" s="1" t="s">
        <v>62</v>
      </c>
      <c r="P83" s="10"/>
    </row>
    <row r="84" spans="1:16">
      <c r="A84" t="s">
        <v>128</v>
      </c>
      <c r="B84" s="10">
        <v>6</v>
      </c>
      <c r="C84">
        <v>10</v>
      </c>
      <c r="G84" s="10">
        <v>15</v>
      </c>
      <c r="H84" s="1" t="s">
        <v>62</v>
      </c>
      <c r="P84" s="10"/>
    </row>
    <row r="85" spans="1:16">
      <c r="A85" t="s">
        <v>129</v>
      </c>
      <c r="B85" s="10">
        <v>6</v>
      </c>
      <c r="C85">
        <v>10</v>
      </c>
      <c r="G85" s="10">
        <v>15</v>
      </c>
      <c r="H85" s="1" t="s">
        <v>62</v>
      </c>
      <c r="P85" s="10"/>
    </row>
    <row r="86" spans="1:16">
      <c r="A86" t="s">
        <v>130</v>
      </c>
      <c r="B86" s="10">
        <v>6</v>
      </c>
      <c r="C86">
        <v>10</v>
      </c>
      <c r="G86" s="10">
        <v>15</v>
      </c>
      <c r="H86" s="1" t="s">
        <v>62</v>
      </c>
      <c r="P86" s="10"/>
    </row>
    <row r="87" spans="1:16">
      <c r="A87" t="s">
        <v>131</v>
      </c>
      <c r="C87">
        <v>6</v>
      </c>
      <c r="D87">
        <v>10</v>
      </c>
      <c r="G87" s="10">
        <v>15</v>
      </c>
      <c r="H87" s="1" t="s">
        <v>62</v>
      </c>
      <c r="P87" s="10"/>
    </row>
    <row r="88" spans="1:16">
      <c r="A88" t="s">
        <v>132</v>
      </c>
      <c r="C88">
        <v>6</v>
      </c>
      <c r="D88">
        <v>10</v>
      </c>
      <c r="E88">
        <v>27</v>
      </c>
      <c r="F88">
        <v>39</v>
      </c>
      <c r="G88" s="10">
        <v>15</v>
      </c>
      <c r="H88" s="1" t="s">
        <v>62</v>
      </c>
      <c r="P88" s="10"/>
    </row>
    <row r="89" spans="1:16">
      <c r="A89" t="s">
        <v>189</v>
      </c>
      <c r="B89" s="10">
        <v>10</v>
      </c>
      <c r="G89" s="10">
        <v>15</v>
      </c>
      <c r="H89" s="1" t="s">
        <v>62</v>
      </c>
      <c r="P89" s="10"/>
    </row>
    <row r="90" spans="1:16">
      <c r="A90" t="s">
        <v>133</v>
      </c>
      <c r="B90" s="10">
        <v>3</v>
      </c>
      <c r="G90" s="10">
        <v>25</v>
      </c>
      <c r="H90" s="1" t="s">
        <v>61</v>
      </c>
      <c r="P90" s="10"/>
    </row>
    <row r="91" spans="1:16">
      <c r="A91" t="s">
        <v>134</v>
      </c>
      <c r="B91" s="10">
        <v>3</v>
      </c>
      <c r="G91" s="10">
        <v>25</v>
      </c>
      <c r="H91" s="1" t="s">
        <v>61</v>
      </c>
      <c r="P91" s="10"/>
    </row>
    <row r="92" spans="1:16">
      <c r="A92" t="s">
        <v>135</v>
      </c>
      <c r="B92" s="10">
        <v>3</v>
      </c>
      <c r="G92" s="10">
        <v>25</v>
      </c>
      <c r="H92" s="1" t="s">
        <v>61</v>
      </c>
      <c r="P92" s="10"/>
    </row>
    <row r="93" spans="1:16">
      <c r="A93" t="s">
        <v>136</v>
      </c>
      <c r="B93" s="10">
        <v>3</v>
      </c>
      <c r="G93" s="10">
        <v>25</v>
      </c>
      <c r="H93" s="1" t="s">
        <v>61</v>
      </c>
      <c r="P93" s="10"/>
    </row>
    <row r="94" spans="1:16">
      <c r="A94" t="s">
        <v>137</v>
      </c>
      <c r="B94" s="10">
        <v>3</v>
      </c>
      <c r="G94" s="10">
        <v>25</v>
      </c>
      <c r="H94" s="1" t="s">
        <v>61</v>
      </c>
      <c r="P94" s="10"/>
    </row>
    <row r="95" spans="1:16">
      <c r="A95" t="s">
        <v>138</v>
      </c>
      <c r="B95" s="10">
        <v>3</v>
      </c>
      <c r="G95" s="10">
        <v>25</v>
      </c>
      <c r="H95" s="1" t="s">
        <v>61</v>
      </c>
      <c r="P95" s="10"/>
    </row>
    <row r="96" spans="1:16">
      <c r="A96" t="s">
        <v>139</v>
      </c>
      <c r="B96" s="10">
        <v>3</v>
      </c>
      <c r="D96">
        <v>7</v>
      </c>
      <c r="G96" s="10">
        <v>25</v>
      </c>
      <c r="H96" s="1" t="s">
        <v>61</v>
      </c>
      <c r="P96" s="10"/>
    </row>
    <row r="97" spans="1:17">
      <c r="A97" t="s">
        <v>140</v>
      </c>
      <c r="B97" s="10">
        <v>3</v>
      </c>
      <c r="D97">
        <v>7</v>
      </c>
      <c r="G97" s="10">
        <v>25</v>
      </c>
      <c r="H97" s="1" t="s">
        <v>61</v>
      </c>
      <c r="P97" s="10"/>
    </row>
    <row r="98" spans="1:17">
      <c r="A98" t="s">
        <v>141</v>
      </c>
      <c r="B98" s="10">
        <v>3</v>
      </c>
      <c r="D98">
        <v>7</v>
      </c>
      <c r="G98" s="10">
        <v>25</v>
      </c>
      <c r="H98" s="1" t="s">
        <v>61</v>
      </c>
      <c r="P98" s="10"/>
    </row>
    <row r="99" spans="1:17">
      <c r="A99" t="s">
        <v>142</v>
      </c>
      <c r="B99" s="10">
        <v>3</v>
      </c>
      <c r="D99">
        <v>7</v>
      </c>
      <c r="G99" s="10">
        <v>25</v>
      </c>
      <c r="H99" s="1" t="s">
        <v>61</v>
      </c>
      <c r="P99" s="10"/>
    </row>
    <row r="100" spans="1:17">
      <c r="A100" t="s">
        <v>143</v>
      </c>
      <c r="B100" s="10">
        <v>3</v>
      </c>
      <c r="D100">
        <v>7</v>
      </c>
      <c r="G100" s="10">
        <v>25</v>
      </c>
      <c r="H100" s="1" t="s">
        <v>61</v>
      </c>
      <c r="P100" s="10"/>
    </row>
    <row r="101" spans="1:17">
      <c r="A101" t="s">
        <v>144</v>
      </c>
      <c r="B101" s="10">
        <v>3</v>
      </c>
      <c r="D101">
        <v>7</v>
      </c>
      <c r="G101" s="10">
        <v>25</v>
      </c>
      <c r="H101" s="1" t="s">
        <v>61</v>
      </c>
      <c r="P101" s="10"/>
    </row>
    <row r="102" spans="1:17">
      <c r="A102" t="s">
        <v>145</v>
      </c>
      <c r="B102" s="10">
        <v>3</v>
      </c>
      <c r="D102">
        <v>7</v>
      </c>
      <c r="G102" s="10">
        <v>25</v>
      </c>
      <c r="H102" s="1" t="s">
        <v>61</v>
      </c>
      <c r="P102" s="10"/>
    </row>
    <row r="103" spans="1:17">
      <c r="A103" t="s">
        <v>146</v>
      </c>
      <c r="C103" s="7">
        <v>3</v>
      </c>
      <c r="D103">
        <v>7</v>
      </c>
      <c r="G103" s="10">
        <v>25</v>
      </c>
      <c r="H103" s="1" t="s">
        <v>61</v>
      </c>
      <c r="P103" s="10"/>
      <c r="Q103" s="7"/>
    </row>
    <row r="104" spans="1:17">
      <c r="A104" t="s">
        <v>147</v>
      </c>
      <c r="C104" s="7">
        <v>3</v>
      </c>
      <c r="D104">
        <v>7</v>
      </c>
      <c r="G104" s="10">
        <v>25</v>
      </c>
      <c r="H104" s="1" t="s">
        <v>61</v>
      </c>
      <c r="P104" s="10"/>
      <c r="Q104" s="7"/>
    </row>
    <row r="105" spans="1:17">
      <c r="A105" t="s">
        <v>148</v>
      </c>
      <c r="C105" s="7">
        <v>3</v>
      </c>
      <c r="D105">
        <v>7</v>
      </c>
      <c r="G105" s="10">
        <v>25</v>
      </c>
      <c r="H105" s="1" t="s">
        <v>61</v>
      </c>
      <c r="P105" s="10"/>
      <c r="Q105" s="7"/>
    </row>
    <row r="106" spans="1:17">
      <c r="A106" t="s">
        <v>149</v>
      </c>
      <c r="C106" s="7">
        <v>3</v>
      </c>
      <c r="D106">
        <v>7</v>
      </c>
      <c r="G106" s="10">
        <v>25</v>
      </c>
      <c r="H106" s="1" t="s">
        <v>61</v>
      </c>
      <c r="P106" s="10"/>
      <c r="Q106" s="7"/>
    </row>
    <row r="107" spans="1:17">
      <c r="A107" t="s">
        <v>150</v>
      </c>
      <c r="C107" s="7">
        <v>3</v>
      </c>
      <c r="D107">
        <v>7</v>
      </c>
      <c r="G107" s="10">
        <v>25</v>
      </c>
      <c r="H107" s="1" t="s">
        <v>61</v>
      </c>
      <c r="P107" s="10"/>
      <c r="Q107" s="7"/>
    </row>
    <row r="108" spans="1:17">
      <c r="A108" t="s">
        <v>151</v>
      </c>
      <c r="C108" s="7">
        <v>3</v>
      </c>
      <c r="D108">
        <v>7</v>
      </c>
      <c r="G108" s="10">
        <v>25</v>
      </c>
      <c r="H108" s="1" t="s">
        <v>61</v>
      </c>
      <c r="P108" s="10"/>
      <c r="Q108" s="7"/>
    </row>
    <row r="109" spans="1:17">
      <c r="A109" t="s">
        <v>152</v>
      </c>
      <c r="C109" s="7">
        <v>3</v>
      </c>
      <c r="D109">
        <v>7</v>
      </c>
      <c r="G109" s="10">
        <v>25</v>
      </c>
      <c r="H109" s="1" t="s">
        <v>61</v>
      </c>
      <c r="P109" s="10"/>
      <c r="Q109" s="7"/>
    </row>
    <row r="110" spans="1:17">
      <c r="A110" t="s">
        <v>153</v>
      </c>
      <c r="C110" s="7">
        <v>3</v>
      </c>
      <c r="D110">
        <v>7</v>
      </c>
      <c r="G110" s="10">
        <v>25</v>
      </c>
      <c r="H110" s="1" t="s">
        <v>61</v>
      </c>
      <c r="P110" s="10"/>
      <c r="Q110" s="7"/>
    </row>
    <row r="111" spans="1:17">
      <c r="A111" t="s">
        <v>154</v>
      </c>
      <c r="C111" s="7">
        <v>3</v>
      </c>
      <c r="D111">
        <v>7</v>
      </c>
      <c r="G111" s="10">
        <v>25</v>
      </c>
      <c r="H111" s="1" t="s">
        <v>61</v>
      </c>
      <c r="P111" s="10"/>
      <c r="Q111" s="7"/>
    </row>
    <row r="112" spans="1:17">
      <c r="A112" t="s">
        <v>155</v>
      </c>
      <c r="C112" s="7">
        <v>3</v>
      </c>
      <c r="D112">
        <v>7</v>
      </c>
      <c r="G112" s="10">
        <v>25</v>
      </c>
      <c r="H112" s="1" t="s">
        <v>61</v>
      </c>
      <c r="P112" s="10"/>
      <c r="Q112" s="7"/>
    </row>
    <row r="113" spans="1:17">
      <c r="A113" t="s">
        <v>156</v>
      </c>
      <c r="C113" s="7">
        <v>3</v>
      </c>
      <c r="D113">
        <v>7</v>
      </c>
      <c r="E113">
        <v>17</v>
      </c>
      <c r="G113" s="10">
        <v>25</v>
      </c>
      <c r="H113" s="1" t="s">
        <v>61</v>
      </c>
      <c r="P113" s="10"/>
      <c r="Q113" s="7"/>
    </row>
    <row r="114" spans="1:17">
      <c r="A114" t="s">
        <v>190</v>
      </c>
      <c r="C114" s="7"/>
      <c r="D114" s="7"/>
      <c r="G114" s="10">
        <v>25</v>
      </c>
      <c r="H114" s="1" t="s">
        <v>61</v>
      </c>
      <c r="P114" s="10"/>
      <c r="Q114" s="7"/>
    </row>
    <row r="115" spans="1:17">
      <c r="A115" t="s">
        <v>157</v>
      </c>
      <c r="B115" s="10">
        <v>3</v>
      </c>
      <c r="C115" s="8">
        <v>7</v>
      </c>
      <c r="D115" s="8">
        <v>8</v>
      </c>
      <c r="G115" s="10">
        <v>21</v>
      </c>
      <c r="H115" s="1" t="s">
        <v>62</v>
      </c>
      <c r="P115" s="10"/>
      <c r="Q115" s="8"/>
    </row>
    <row r="116" spans="1:17">
      <c r="A116" t="s">
        <v>158</v>
      </c>
      <c r="B116" s="10">
        <v>3</v>
      </c>
      <c r="D116" s="8">
        <v>7</v>
      </c>
      <c r="G116" s="10">
        <v>21</v>
      </c>
      <c r="H116" s="1" t="s">
        <v>62</v>
      </c>
      <c r="P116" s="10"/>
    </row>
    <row r="117" spans="1:17">
      <c r="A117" t="s">
        <v>159</v>
      </c>
      <c r="B117" s="10">
        <v>3</v>
      </c>
      <c r="D117" s="8">
        <v>7</v>
      </c>
      <c r="G117" s="10">
        <v>21</v>
      </c>
      <c r="H117" s="1" t="s">
        <v>62</v>
      </c>
      <c r="P117" s="10"/>
    </row>
    <row r="118" spans="1:17">
      <c r="A118" t="s">
        <v>160</v>
      </c>
      <c r="B118" s="10">
        <v>3</v>
      </c>
      <c r="D118" s="8">
        <v>7</v>
      </c>
      <c r="G118" s="10">
        <v>21</v>
      </c>
      <c r="H118" s="1" t="s">
        <v>62</v>
      </c>
      <c r="P118" s="10"/>
    </row>
    <row r="119" spans="1:17">
      <c r="A119" t="s">
        <v>161</v>
      </c>
      <c r="B119" s="10">
        <v>3</v>
      </c>
      <c r="D119" s="8">
        <v>7</v>
      </c>
      <c r="E119">
        <v>17</v>
      </c>
      <c r="G119" s="10">
        <v>21</v>
      </c>
      <c r="H119" s="1" t="s">
        <v>62</v>
      </c>
      <c r="P119" s="10"/>
    </row>
    <row r="120" spans="1:17">
      <c r="A120" t="s">
        <v>162</v>
      </c>
      <c r="C120">
        <v>3</v>
      </c>
      <c r="D120" s="8">
        <v>7</v>
      </c>
      <c r="E120">
        <v>17</v>
      </c>
      <c r="G120" s="10">
        <v>21</v>
      </c>
      <c r="H120" s="1" t="s">
        <v>62</v>
      </c>
      <c r="P120" s="10"/>
    </row>
    <row r="121" spans="1:17">
      <c r="A121" t="s">
        <v>163</v>
      </c>
      <c r="B121" s="10">
        <v>4</v>
      </c>
      <c r="G121" s="10">
        <v>15</v>
      </c>
      <c r="H121" s="1" t="s">
        <v>61</v>
      </c>
      <c r="P121" s="10"/>
    </row>
    <row r="122" spans="1:17">
      <c r="A122" t="s">
        <v>164</v>
      </c>
      <c r="B122" s="10">
        <v>4</v>
      </c>
      <c r="G122" s="10">
        <v>15</v>
      </c>
      <c r="H122" s="1" t="s">
        <v>61</v>
      </c>
      <c r="P122" s="10"/>
    </row>
    <row r="123" spans="1:17">
      <c r="A123" t="s">
        <v>165</v>
      </c>
      <c r="B123" s="10">
        <v>4</v>
      </c>
      <c r="G123" s="10">
        <v>15</v>
      </c>
      <c r="H123" s="1" t="s">
        <v>63</v>
      </c>
    </row>
    <row r="124" spans="1:17">
      <c r="A124" t="s">
        <v>166</v>
      </c>
      <c r="B124" s="10">
        <v>9</v>
      </c>
      <c r="C124">
        <v>15</v>
      </c>
      <c r="D124">
        <v>21</v>
      </c>
      <c r="E124">
        <v>33</v>
      </c>
      <c r="G124" s="10">
        <v>15</v>
      </c>
      <c r="H124" s="1" t="s">
        <v>62</v>
      </c>
    </row>
    <row r="125" spans="1:17">
      <c r="A125" t="s">
        <v>167</v>
      </c>
      <c r="B125" s="10">
        <v>9</v>
      </c>
      <c r="C125">
        <v>15</v>
      </c>
      <c r="G125" s="10">
        <v>15</v>
      </c>
      <c r="H125" s="1" t="s">
        <v>62</v>
      </c>
    </row>
    <row r="126" spans="1:17">
      <c r="A126" t="s">
        <v>168</v>
      </c>
      <c r="B126" s="10">
        <v>4</v>
      </c>
      <c r="C126">
        <v>9</v>
      </c>
      <c r="G126" s="10">
        <v>15</v>
      </c>
      <c r="H126" s="1" t="s">
        <v>62</v>
      </c>
    </row>
    <row r="127" spans="1:17">
      <c r="A127" t="s">
        <v>169</v>
      </c>
      <c r="B127" s="10">
        <v>4</v>
      </c>
      <c r="C127">
        <v>9</v>
      </c>
      <c r="G127" s="10">
        <v>15</v>
      </c>
      <c r="H127" s="1" t="s">
        <v>62</v>
      </c>
    </row>
    <row r="128" spans="1:17">
      <c r="B128" s="10">
        <f>COUNT(B2:B122)</f>
        <v>92</v>
      </c>
      <c r="C128" s="10">
        <f>COUNT(C2:C122)</f>
        <v>95</v>
      </c>
      <c r="D128" s="10">
        <f>COUNT(D2:D122)</f>
        <v>96</v>
      </c>
      <c r="E128" s="10">
        <f>COUNT(E2:E122)</f>
        <v>24</v>
      </c>
      <c r="F128" s="10">
        <f>COUNT(F2:F122)</f>
        <v>10</v>
      </c>
    </row>
  </sheetData>
  <autoFilter ref="A1:H128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5"/>
  <cols>
    <col min="2" max="2" width="5.42578125" style="10" customWidth="1"/>
    <col min="3" max="6" width="5.42578125" customWidth="1"/>
    <col min="7" max="7" width="5.42578125" style="10" customWidth="1"/>
    <col min="8" max="10" width="5.42578125" style="7" customWidth="1"/>
    <col min="11" max="11" width="5.42578125" customWidth="1"/>
    <col min="12" max="12" width="4.85546875" style="10" customWidth="1"/>
    <col min="13" max="13" width="4.85546875" customWidth="1"/>
  </cols>
  <sheetData>
    <row r="1" spans="1:13">
      <c r="A1" t="s">
        <v>170</v>
      </c>
      <c r="B1" s="9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9" t="s">
        <v>59</v>
      </c>
      <c r="H1" s="12" t="s">
        <v>55</v>
      </c>
      <c r="I1" s="12" t="s">
        <v>56</v>
      </c>
      <c r="J1" s="12" t="s">
        <v>57</v>
      </c>
      <c r="K1" s="2" t="s">
        <v>58</v>
      </c>
      <c r="L1" s="9" t="s">
        <v>191</v>
      </c>
      <c r="M1" s="2" t="s">
        <v>171</v>
      </c>
    </row>
    <row r="2" spans="1:13">
      <c r="A2" t="s">
        <v>60</v>
      </c>
      <c r="B2" s="10">
        <v>3</v>
      </c>
      <c r="C2">
        <v>9</v>
      </c>
      <c r="D2">
        <v>12</v>
      </c>
      <c r="E2">
        <v>29</v>
      </c>
      <c r="F2">
        <f>29+16</f>
        <v>45</v>
      </c>
      <c r="G2" s="10">
        <f t="shared" ref="G2:K4" si="0">1/B2</f>
        <v>0.33333333333333331</v>
      </c>
      <c r="H2" s="7">
        <f t="shared" si="0"/>
        <v>0.1111111111111111</v>
      </c>
      <c r="I2" s="7">
        <f t="shared" si="0"/>
        <v>8.3333333333333329E-2</v>
      </c>
      <c r="J2" s="7">
        <f t="shared" si="0"/>
        <v>3.4482758620689655E-2</v>
      </c>
      <c r="K2" s="7">
        <f t="shared" si="0"/>
        <v>2.2222222222222223E-2</v>
      </c>
      <c r="L2" s="10">
        <v>15</v>
      </c>
      <c r="M2" s="1" t="s">
        <v>61</v>
      </c>
    </row>
    <row r="3" spans="1:13">
      <c r="A3" t="s">
        <v>64</v>
      </c>
      <c r="B3" s="10">
        <v>3</v>
      </c>
      <c r="C3">
        <v>9</v>
      </c>
      <c r="D3">
        <v>12</v>
      </c>
      <c r="E3">
        <v>29</v>
      </c>
      <c r="F3">
        <v>45</v>
      </c>
      <c r="G3" s="10">
        <f t="shared" si="0"/>
        <v>0.33333333333333331</v>
      </c>
      <c r="H3" s="7">
        <f t="shared" si="0"/>
        <v>0.1111111111111111</v>
      </c>
      <c r="I3" s="7">
        <f t="shared" si="0"/>
        <v>8.3333333333333329E-2</v>
      </c>
      <c r="J3" s="7">
        <f t="shared" si="0"/>
        <v>3.4482758620689655E-2</v>
      </c>
      <c r="K3" s="7">
        <f t="shared" si="0"/>
        <v>2.2222222222222223E-2</v>
      </c>
      <c r="L3" s="10">
        <v>15</v>
      </c>
      <c r="M3" s="1" t="s">
        <v>61</v>
      </c>
    </row>
    <row r="4" spans="1:13">
      <c r="A4" t="s">
        <v>65</v>
      </c>
      <c r="B4" s="10">
        <v>3</v>
      </c>
      <c r="C4">
        <v>12</v>
      </c>
      <c r="D4">
        <v>16</v>
      </c>
      <c r="E4">
        <v>33</v>
      </c>
      <c r="F4">
        <v>45</v>
      </c>
      <c r="G4" s="10">
        <f t="shared" si="0"/>
        <v>0.33333333333333331</v>
      </c>
      <c r="H4" s="7">
        <f t="shared" si="0"/>
        <v>8.3333333333333329E-2</v>
      </c>
      <c r="I4" s="7">
        <f t="shared" si="0"/>
        <v>6.25E-2</v>
      </c>
      <c r="J4" s="7">
        <f t="shared" si="0"/>
        <v>3.0303030303030304E-2</v>
      </c>
      <c r="K4" s="7">
        <f t="shared" si="0"/>
        <v>2.2222222222222223E-2</v>
      </c>
      <c r="L4" s="10">
        <v>15</v>
      </c>
      <c r="M4" s="1" t="s">
        <v>61</v>
      </c>
    </row>
    <row r="5" spans="1:13">
      <c r="A5" t="s">
        <v>66</v>
      </c>
      <c r="B5" s="10">
        <v>3</v>
      </c>
      <c r="C5">
        <v>12</v>
      </c>
      <c r="D5">
        <v>16</v>
      </c>
      <c r="E5">
        <v>33</v>
      </c>
      <c r="G5" s="10">
        <f>1/B5</f>
        <v>0.33333333333333331</v>
      </c>
      <c r="H5" s="7">
        <f>1/C5</f>
        <v>8.3333333333333329E-2</v>
      </c>
      <c r="I5" s="7">
        <f>1/D5</f>
        <v>6.25E-2</v>
      </c>
      <c r="J5" s="7">
        <f>1/E5</f>
        <v>3.0303030303030304E-2</v>
      </c>
      <c r="K5" s="7"/>
      <c r="L5" s="10">
        <v>15</v>
      </c>
      <c r="M5" s="1" t="s">
        <v>61</v>
      </c>
    </row>
    <row r="6" spans="1:13">
      <c r="A6" t="s">
        <v>67</v>
      </c>
      <c r="B6" s="10">
        <v>4</v>
      </c>
      <c r="C6">
        <v>12</v>
      </c>
      <c r="D6">
        <v>16</v>
      </c>
      <c r="G6" s="10">
        <f t="shared" ref="G6:I10" si="1">1/B6</f>
        <v>0.25</v>
      </c>
      <c r="H6" s="7">
        <f t="shared" si="1"/>
        <v>8.3333333333333329E-2</v>
      </c>
      <c r="I6" s="7">
        <f t="shared" si="1"/>
        <v>6.25E-2</v>
      </c>
      <c r="K6" s="7"/>
      <c r="L6" s="10">
        <v>15</v>
      </c>
      <c r="M6" s="1" t="s">
        <v>61</v>
      </c>
    </row>
    <row r="7" spans="1:13">
      <c r="A7" t="s">
        <v>68</v>
      </c>
      <c r="B7" s="10">
        <v>4</v>
      </c>
      <c r="C7">
        <v>12</v>
      </c>
      <c r="D7">
        <v>16</v>
      </c>
      <c r="G7" s="10">
        <f t="shared" si="1"/>
        <v>0.25</v>
      </c>
      <c r="H7" s="7">
        <f t="shared" si="1"/>
        <v>8.3333333333333329E-2</v>
      </c>
      <c r="I7" s="7">
        <f t="shared" si="1"/>
        <v>6.25E-2</v>
      </c>
      <c r="K7" s="7"/>
      <c r="L7" s="10">
        <v>15</v>
      </c>
      <c r="M7" s="1" t="s">
        <v>61</v>
      </c>
    </row>
    <row r="8" spans="1:13">
      <c r="A8" t="s">
        <v>69</v>
      </c>
      <c r="B8" s="10">
        <v>4</v>
      </c>
      <c r="C8">
        <v>12</v>
      </c>
      <c r="D8">
        <v>16</v>
      </c>
      <c r="G8" s="10">
        <f t="shared" si="1"/>
        <v>0.25</v>
      </c>
      <c r="H8" s="7">
        <f t="shared" si="1"/>
        <v>8.3333333333333329E-2</v>
      </c>
      <c r="I8" s="7">
        <f t="shared" si="1"/>
        <v>6.25E-2</v>
      </c>
      <c r="K8" s="7"/>
      <c r="L8" s="10">
        <v>15</v>
      </c>
      <c r="M8" s="1" t="s">
        <v>61</v>
      </c>
    </row>
    <row r="9" spans="1:13">
      <c r="A9" t="s">
        <v>70</v>
      </c>
      <c r="B9" s="10">
        <v>4</v>
      </c>
      <c r="C9">
        <v>12</v>
      </c>
      <c r="D9">
        <v>16</v>
      </c>
      <c r="G9" s="10">
        <f t="shared" si="1"/>
        <v>0.25</v>
      </c>
      <c r="H9" s="7">
        <f t="shared" si="1"/>
        <v>8.3333333333333329E-2</v>
      </c>
      <c r="I9" s="7">
        <f t="shared" si="1"/>
        <v>6.25E-2</v>
      </c>
      <c r="K9" s="7"/>
      <c r="L9" s="10">
        <v>15</v>
      </c>
      <c r="M9" s="1" t="s">
        <v>61</v>
      </c>
    </row>
    <row r="10" spans="1:13">
      <c r="A10" t="s">
        <v>71</v>
      </c>
      <c r="B10" s="10">
        <v>4</v>
      </c>
      <c r="C10">
        <v>12</v>
      </c>
      <c r="D10">
        <v>16</v>
      </c>
      <c r="G10" s="10">
        <f t="shared" si="1"/>
        <v>0.25</v>
      </c>
      <c r="H10" s="7">
        <f t="shared" si="1"/>
        <v>8.3333333333333329E-2</v>
      </c>
      <c r="I10" s="7">
        <f t="shared" si="1"/>
        <v>6.25E-2</v>
      </c>
      <c r="K10" s="7"/>
      <c r="L10" s="10">
        <v>15</v>
      </c>
      <c r="M10" s="1" t="s">
        <v>61</v>
      </c>
    </row>
    <row r="11" spans="1:13">
      <c r="A11" t="s">
        <v>172</v>
      </c>
      <c r="B11" s="10">
        <v>12</v>
      </c>
      <c r="G11" s="10">
        <f>1/B11</f>
        <v>8.3333333333333329E-2</v>
      </c>
      <c r="K11" s="7"/>
      <c r="L11" s="10">
        <v>15</v>
      </c>
      <c r="M11" s="1" t="s">
        <v>61</v>
      </c>
    </row>
    <row r="12" spans="1:13">
      <c r="A12" t="s">
        <v>72</v>
      </c>
      <c r="B12" s="10">
        <v>4</v>
      </c>
      <c r="C12">
        <v>10</v>
      </c>
      <c r="D12">
        <v>13</v>
      </c>
      <c r="G12" s="10">
        <f>1/B12</f>
        <v>0.25</v>
      </c>
      <c r="H12" s="7">
        <f t="shared" ref="H12:I17" si="2">1/C12</f>
        <v>0.1</v>
      </c>
      <c r="I12" s="7">
        <f t="shared" si="2"/>
        <v>7.6923076923076927E-2</v>
      </c>
      <c r="K12" s="7"/>
      <c r="L12" s="10">
        <v>15</v>
      </c>
      <c r="M12" s="1" t="s">
        <v>62</v>
      </c>
    </row>
    <row r="13" spans="1:13">
      <c r="A13" t="s">
        <v>173</v>
      </c>
      <c r="C13">
        <v>7</v>
      </c>
      <c r="D13">
        <v>13</v>
      </c>
      <c r="E13">
        <v>27</v>
      </c>
      <c r="F13">
        <v>49</v>
      </c>
      <c r="H13" s="7">
        <f t="shared" si="2"/>
        <v>0.14285714285714285</v>
      </c>
      <c r="I13" s="7">
        <f t="shared" si="2"/>
        <v>7.6923076923076927E-2</v>
      </c>
      <c r="J13" s="7">
        <f>1/E13</f>
        <v>3.7037037037037035E-2</v>
      </c>
      <c r="K13" s="7">
        <f>1/F13</f>
        <v>2.0408163265306121E-2</v>
      </c>
      <c r="L13" s="10">
        <v>15</v>
      </c>
      <c r="M13" s="1" t="s">
        <v>62</v>
      </c>
    </row>
    <row r="14" spans="1:13">
      <c r="A14" t="s">
        <v>174</v>
      </c>
      <c r="C14">
        <v>7</v>
      </c>
      <c r="D14">
        <v>13</v>
      </c>
      <c r="E14">
        <v>30</v>
      </c>
      <c r="H14" s="7">
        <f t="shared" si="2"/>
        <v>0.14285714285714285</v>
      </c>
      <c r="I14" s="7">
        <f t="shared" si="2"/>
        <v>7.6923076923076927E-2</v>
      </c>
      <c r="J14" s="7">
        <f>1/E14</f>
        <v>3.3333333333333333E-2</v>
      </c>
      <c r="K14" s="7"/>
      <c r="L14" s="10">
        <v>15</v>
      </c>
      <c r="M14" s="1" t="s">
        <v>62</v>
      </c>
    </row>
    <row r="15" spans="1:13">
      <c r="A15" t="s">
        <v>175</v>
      </c>
      <c r="C15">
        <v>7</v>
      </c>
      <c r="D15">
        <v>13</v>
      </c>
      <c r="E15">
        <v>33</v>
      </c>
      <c r="H15" s="7">
        <f t="shared" si="2"/>
        <v>0.14285714285714285</v>
      </c>
      <c r="I15" s="7">
        <f t="shared" si="2"/>
        <v>7.6923076923076927E-2</v>
      </c>
      <c r="J15" s="7">
        <f>1/E15</f>
        <v>3.0303030303030304E-2</v>
      </c>
      <c r="K15" s="7"/>
      <c r="L15" s="10">
        <v>15</v>
      </c>
      <c r="M15" s="1" t="s">
        <v>62</v>
      </c>
    </row>
    <row r="16" spans="1:13">
      <c r="A16" t="s">
        <v>176</v>
      </c>
      <c r="C16">
        <v>7</v>
      </c>
      <c r="D16">
        <v>13</v>
      </c>
      <c r="H16" s="7">
        <f t="shared" si="2"/>
        <v>0.14285714285714285</v>
      </c>
      <c r="I16" s="7">
        <f t="shared" si="2"/>
        <v>7.6923076923076927E-2</v>
      </c>
      <c r="K16" s="7"/>
      <c r="L16" s="10">
        <v>15</v>
      </c>
      <c r="M16" s="1" t="s">
        <v>62</v>
      </c>
    </row>
    <row r="17" spans="1:13">
      <c r="A17" t="s">
        <v>177</v>
      </c>
      <c r="C17">
        <v>7</v>
      </c>
      <c r="D17">
        <v>16</v>
      </c>
      <c r="H17" s="7">
        <f t="shared" si="2"/>
        <v>0.14285714285714285</v>
      </c>
      <c r="I17" s="7">
        <f t="shared" si="2"/>
        <v>6.25E-2</v>
      </c>
      <c r="K17" s="7"/>
      <c r="L17" s="10">
        <v>15</v>
      </c>
      <c r="M17" s="1" t="s">
        <v>62</v>
      </c>
    </row>
    <row r="18" spans="1:13">
      <c r="A18" t="s">
        <v>178</v>
      </c>
      <c r="C18">
        <v>7</v>
      </c>
      <c r="H18" s="7">
        <f t="shared" ref="H18:H57" si="3">1/C18</f>
        <v>0.14285714285714285</v>
      </c>
      <c r="K18" s="7"/>
      <c r="L18" s="10">
        <v>15</v>
      </c>
      <c r="M18" s="1" t="s">
        <v>62</v>
      </c>
    </row>
    <row r="19" spans="1:13">
      <c r="A19" t="s">
        <v>179</v>
      </c>
      <c r="C19">
        <v>7</v>
      </c>
      <c r="H19" s="7">
        <f t="shared" si="3"/>
        <v>0.14285714285714285</v>
      </c>
      <c r="K19" s="7"/>
      <c r="L19" s="10">
        <v>15</v>
      </c>
      <c r="M19" s="1" t="s">
        <v>62</v>
      </c>
    </row>
    <row r="20" spans="1:13">
      <c r="A20" t="s">
        <v>180</v>
      </c>
      <c r="C20">
        <v>7</v>
      </c>
      <c r="H20" s="7">
        <f t="shared" si="3"/>
        <v>0.14285714285714285</v>
      </c>
      <c r="K20" s="7"/>
      <c r="L20" s="10">
        <v>15</v>
      </c>
      <c r="M20" s="1" t="s">
        <v>62</v>
      </c>
    </row>
    <row r="21" spans="1:13">
      <c r="A21" t="s">
        <v>73</v>
      </c>
      <c r="B21" s="10">
        <v>3</v>
      </c>
      <c r="C21">
        <v>6</v>
      </c>
      <c r="D21">
        <v>9</v>
      </c>
      <c r="E21">
        <v>30</v>
      </c>
      <c r="F21">
        <v>42</v>
      </c>
      <c r="G21" s="10">
        <f t="shared" ref="G21:G41" si="4">1/B21</f>
        <v>0.33333333333333331</v>
      </c>
      <c r="H21" s="7">
        <f t="shared" si="3"/>
        <v>0.16666666666666666</v>
      </c>
      <c r="I21" s="7">
        <f>1/D21</f>
        <v>0.1111111111111111</v>
      </c>
      <c r="J21" s="7">
        <f>1/E21</f>
        <v>3.3333333333333333E-2</v>
      </c>
      <c r="K21" s="7">
        <f>1/F21</f>
        <v>2.3809523809523808E-2</v>
      </c>
      <c r="L21" s="10">
        <v>15</v>
      </c>
      <c r="M21" s="1" t="s">
        <v>61</v>
      </c>
    </row>
    <row r="22" spans="1:13">
      <c r="A22" t="s">
        <v>74</v>
      </c>
      <c r="B22" s="10">
        <v>3</v>
      </c>
      <c r="C22">
        <v>6</v>
      </c>
      <c r="D22">
        <v>9</v>
      </c>
      <c r="E22">
        <v>30</v>
      </c>
      <c r="G22" s="10">
        <f t="shared" si="4"/>
        <v>0.33333333333333331</v>
      </c>
      <c r="H22" s="7">
        <f t="shared" si="3"/>
        <v>0.16666666666666666</v>
      </c>
      <c r="I22" s="7">
        <f t="shared" ref="I22:J25" si="5">1/D22</f>
        <v>0.1111111111111111</v>
      </c>
      <c r="J22" s="7">
        <f t="shared" si="5"/>
        <v>3.3333333333333333E-2</v>
      </c>
      <c r="K22" s="7"/>
      <c r="L22" s="10">
        <v>15</v>
      </c>
      <c r="M22" s="1" t="s">
        <v>61</v>
      </c>
    </row>
    <row r="23" spans="1:13">
      <c r="A23" t="s">
        <v>75</v>
      </c>
      <c r="B23" s="10">
        <v>3</v>
      </c>
      <c r="C23">
        <v>6</v>
      </c>
      <c r="D23">
        <v>13</v>
      </c>
      <c r="E23">
        <v>33</v>
      </c>
      <c r="G23" s="10">
        <f t="shared" si="4"/>
        <v>0.33333333333333331</v>
      </c>
      <c r="H23" s="7">
        <f t="shared" si="3"/>
        <v>0.16666666666666666</v>
      </c>
      <c r="I23" s="7">
        <f t="shared" si="5"/>
        <v>7.6923076923076927E-2</v>
      </c>
      <c r="J23" s="7">
        <f t="shared" si="5"/>
        <v>3.0303030303030304E-2</v>
      </c>
      <c r="K23" s="7"/>
      <c r="L23" s="10">
        <v>15</v>
      </c>
      <c r="M23" s="1" t="s">
        <v>61</v>
      </c>
    </row>
    <row r="24" spans="1:13">
      <c r="A24" t="s">
        <v>76</v>
      </c>
      <c r="B24" s="10">
        <v>3</v>
      </c>
      <c r="C24">
        <v>6</v>
      </c>
      <c r="D24">
        <v>13</v>
      </c>
      <c r="E24">
        <v>33</v>
      </c>
      <c r="G24" s="10">
        <f t="shared" si="4"/>
        <v>0.33333333333333331</v>
      </c>
      <c r="H24" s="7">
        <f t="shared" si="3"/>
        <v>0.16666666666666666</v>
      </c>
      <c r="I24" s="7">
        <f t="shared" si="5"/>
        <v>7.6923076923076927E-2</v>
      </c>
      <c r="J24" s="7">
        <f t="shared" si="5"/>
        <v>3.0303030303030304E-2</v>
      </c>
      <c r="K24" s="7"/>
      <c r="L24" s="10">
        <v>15</v>
      </c>
      <c r="M24" s="1" t="s">
        <v>61</v>
      </c>
    </row>
    <row r="25" spans="1:13">
      <c r="A25" t="s">
        <v>77</v>
      </c>
      <c r="B25" s="10">
        <v>3</v>
      </c>
      <c r="C25">
        <v>6</v>
      </c>
      <c r="D25">
        <v>13</v>
      </c>
      <c r="E25">
        <v>33</v>
      </c>
      <c r="G25" s="10">
        <f t="shared" si="4"/>
        <v>0.33333333333333331</v>
      </c>
      <c r="H25" s="7">
        <f t="shared" si="3"/>
        <v>0.16666666666666666</v>
      </c>
      <c r="I25" s="7">
        <f t="shared" si="5"/>
        <v>7.6923076923076927E-2</v>
      </c>
      <c r="J25" s="7">
        <f t="shared" si="5"/>
        <v>3.0303030303030304E-2</v>
      </c>
      <c r="K25" s="7"/>
      <c r="L25" s="10">
        <v>15</v>
      </c>
      <c r="M25" s="1" t="s">
        <v>61</v>
      </c>
    </row>
    <row r="26" spans="1:13">
      <c r="A26" t="s">
        <v>78</v>
      </c>
      <c r="B26" s="10">
        <v>3</v>
      </c>
      <c r="C26">
        <v>6</v>
      </c>
      <c r="D26">
        <v>13</v>
      </c>
      <c r="G26" s="10">
        <f t="shared" si="4"/>
        <v>0.33333333333333331</v>
      </c>
      <c r="H26" s="7">
        <f t="shared" si="3"/>
        <v>0.16666666666666666</v>
      </c>
      <c r="I26" s="7">
        <f t="shared" ref="I26:I44" si="6">1/D26</f>
        <v>7.6923076923076927E-2</v>
      </c>
      <c r="K26" s="7"/>
      <c r="L26" s="10">
        <v>15</v>
      </c>
      <c r="M26" s="1" t="s">
        <v>61</v>
      </c>
    </row>
    <row r="27" spans="1:13">
      <c r="A27" t="s">
        <v>79</v>
      </c>
      <c r="B27" s="10">
        <v>3</v>
      </c>
      <c r="C27">
        <v>6</v>
      </c>
      <c r="D27">
        <v>13</v>
      </c>
      <c r="G27" s="10">
        <f t="shared" si="4"/>
        <v>0.33333333333333331</v>
      </c>
      <c r="H27" s="7">
        <f t="shared" si="3"/>
        <v>0.16666666666666666</v>
      </c>
      <c r="I27" s="7">
        <f t="shared" si="6"/>
        <v>7.6923076923076927E-2</v>
      </c>
      <c r="K27" s="7"/>
      <c r="L27" s="10">
        <v>15</v>
      </c>
      <c r="M27" s="1" t="s">
        <v>61</v>
      </c>
    </row>
    <row r="28" spans="1:13">
      <c r="A28" t="s">
        <v>80</v>
      </c>
      <c r="B28" s="10">
        <v>3</v>
      </c>
      <c r="C28">
        <v>6</v>
      </c>
      <c r="D28">
        <v>13</v>
      </c>
      <c r="G28" s="10">
        <f t="shared" si="4"/>
        <v>0.33333333333333331</v>
      </c>
      <c r="H28" s="7">
        <f t="shared" si="3"/>
        <v>0.16666666666666666</v>
      </c>
      <c r="I28" s="7">
        <f t="shared" si="6"/>
        <v>7.6923076923076927E-2</v>
      </c>
      <c r="K28" s="7"/>
      <c r="L28" s="10">
        <v>15</v>
      </c>
      <c r="M28" s="1" t="s">
        <v>61</v>
      </c>
    </row>
    <row r="29" spans="1:13">
      <c r="A29" t="s">
        <v>81</v>
      </c>
      <c r="B29" s="10">
        <v>3</v>
      </c>
      <c r="C29">
        <v>6</v>
      </c>
      <c r="D29">
        <v>13</v>
      </c>
      <c r="G29" s="10">
        <f t="shared" si="4"/>
        <v>0.33333333333333331</v>
      </c>
      <c r="H29" s="7">
        <f t="shared" si="3"/>
        <v>0.16666666666666666</v>
      </c>
      <c r="I29" s="7">
        <f t="shared" si="6"/>
        <v>7.6923076923076927E-2</v>
      </c>
      <c r="K29" s="7"/>
      <c r="L29" s="10">
        <v>15</v>
      </c>
      <c r="M29" s="1" t="s">
        <v>61</v>
      </c>
    </row>
    <row r="30" spans="1:13">
      <c r="A30" t="s">
        <v>82</v>
      </c>
      <c r="B30" s="10">
        <v>3</v>
      </c>
      <c r="C30">
        <v>6</v>
      </c>
      <c r="D30">
        <v>13</v>
      </c>
      <c r="G30" s="10">
        <f t="shared" si="4"/>
        <v>0.33333333333333331</v>
      </c>
      <c r="H30" s="7">
        <f t="shared" si="3"/>
        <v>0.16666666666666666</v>
      </c>
      <c r="I30" s="7">
        <f t="shared" si="6"/>
        <v>7.6923076923076927E-2</v>
      </c>
      <c r="K30" s="7"/>
      <c r="L30" s="10">
        <v>15</v>
      </c>
      <c r="M30" s="1" t="s">
        <v>61</v>
      </c>
    </row>
    <row r="31" spans="1:13">
      <c r="A31" t="s">
        <v>83</v>
      </c>
      <c r="B31" s="10">
        <v>3</v>
      </c>
      <c r="C31">
        <v>6</v>
      </c>
      <c r="D31">
        <v>13</v>
      </c>
      <c r="G31" s="10">
        <f t="shared" si="4"/>
        <v>0.33333333333333331</v>
      </c>
      <c r="H31" s="7">
        <f t="shared" si="3"/>
        <v>0.16666666666666666</v>
      </c>
      <c r="I31" s="7">
        <f t="shared" si="6"/>
        <v>7.6923076923076927E-2</v>
      </c>
      <c r="K31" s="7"/>
      <c r="L31" s="10">
        <v>15</v>
      </c>
      <c r="M31" s="1" t="s">
        <v>61</v>
      </c>
    </row>
    <row r="32" spans="1:13">
      <c r="A32" t="s">
        <v>84</v>
      </c>
      <c r="B32" s="10">
        <v>3</v>
      </c>
      <c r="C32">
        <v>6</v>
      </c>
      <c r="D32">
        <v>13</v>
      </c>
      <c r="G32" s="10">
        <f t="shared" si="4"/>
        <v>0.33333333333333331</v>
      </c>
      <c r="H32" s="7">
        <f t="shared" si="3"/>
        <v>0.16666666666666666</v>
      </c>
      <c r="I32" s="7">
        <f t="shared" si="6"/>
        <v>7.6923076923076927E-2</v>
      </c>
      <c r="K32" s="7"/>
      <c r="L32" s="10">
        <v>15</v>
      </c>
      <c r="M32" s="1" t="s">
        <v>61</v>
      </c>
    </row>
    <row r="33" spans="1:13">
      <c r="A33" t="s">
        <v>85</v>
      </c>
      <c r="B33" s="10">
        <v>3</v>
      </c>
      <c r="C33">
        <v>6</v>
      </c>
      <c r="D33">
        <v>13</v>
      </c>
      <c r="G33" s="10">
        <f t="shared" si="4"/>
        <v>0.33333333333333331</v>
      </c>
      <c r="H33" s="7">
        <f t="shared" si="3"/>
        <v>0.16666666666666666</v>
      </c>
      <c r="I33" s="7">
        <f t="shared" si="6"/>
        <v>7.6923076923076927E-2</v>
      </c>
      <c r="K33" s="7"/>
      <c r="L33" s="10">
        <v>15</v>
      </c>
      <c r="M33" s="1" t="s">
        <v>61</v>
      </c>
    </row>
    <row r="34" spans="1:13">
      <c r="A34" t="s">
        <v>86</v>
      </c>
      <c r="B34" s="10">
        <v>3</v>
      </c>
      <c r="C34">
        <v>6</v>
      </c>
      <c r="D34">
        <v>13</v>
      </c>
      <c r="G34" s="10">
        <f t="shared" si="4"/>
        <v>0.33333333333333331</v>
      </c>
      <c r="H34" s="7">
        <f t="shared" si="3"/>
        <v>0.16666666666666666</v>
      </c>
      <c r="I34" s="7">
        <f t="shared" si="6"/>
        <v>7.6923076923076927E-2</v>
      </c>
      <c r="K34" s="7"/>
      <c r="L34" s="10">
        <v>15</v>
      </c>
      <c r="M34" s="1" t="s">
        <v>61</v>
      </c>
    </row>
    <row r="35" spans="1:13">
      <c r="A35" t="s">
        <v>87</v>
      </c>
      <c r="B35" s="10">
        <v>3</v>
      </c>
      <c r="C35">
        <v>6</v>
      </c>
      <c r="D35">
        <v>13</v>
      </c>
      <c r="G35" s="10">
        <f t="shared" si="4"/>
        <v>0.33333333333333331</v>
      </c>
      <c r="H35" s="7">
        <f t="shared" si="3"/>
        <v>0.16666666666666666</v>
      </c>
      <c r="I35" s="7">
        <f t="shared" si="6"/>
        <v>7.6923076923076927E-2</v>
      </c>
      <c r="K35" s="7"/>
      <c r="L35" s="10">
        <v>15</v>
      </c>
      <c r="M35" s="1" t="s">
        <v>61</v>
      </c>
    </row>
    <row r="36" spans="1:13">
      <c r="A36" t="s">
        <v>88</v>
      </c>
      <c r="B36" s="10">
        <v>3</v>
      </c>
      <c r="C36">
        <v>6</v>
      </c>
      <c r="D36">
        <v>13</v>
      </c>
      <c r="G36" s="10">
        <f t="shared" si="4"/>
        <v>0.33333333333333331</v>
      </c>
      <c r="H36" s="7">
        <f t="shared" si="3"/>
        <v>0.16666666666666666</v>
      </c>
      <c r="I36" s="7">
        <f t="shared" si="6"/>
        <v>7.6923076923076927E-2</v>
      </c>
      <c r="K36" s="7"/>
      <c r="L36" s="10">
        <v>15</v>
      </c>
      <c r="M36" s="1" t="s">
        <v>61</v>
      </c>
    </row>
    <row r="37" spans="1:13">
      <c r="A37" t="s">
        <v>89</v>
      </c>
      <c r="B37" s="10">
        <v>3</v>
      </c>
      <c r="C37">
        <v>6</v>
      </c>
      <c r="D37">
        <v>13</v>
      </c>
      <c r="G37" s="10">
        <f t="shared" si="4"/>
        <v>0.33333333333333331</v>
      </c>
      <c r="H37" s="7">
        <f t="shared" si="3"/>
        <v>0.16666666666666666</v>
      </c>
      <c r="I37" s="7">
        <f t="shared" si="6"/>
        <v>7.6923076923076927E-2</v>
      </c>
      <c r="K37" s="7"/>
      <c r="L37" s="10">
        <v>15</v>
      </c>
      <c r="M37" s="1" t="s">
        <v>61</v>
      </c>
    </row>
    <row r="38" spans="1:13">
      <c r="A38" t="s">
        <v>90</v>
      </c>
      <c r="B38" s="10">
        <v>3</v>
      </c>
      <c r="C38">
        <v>6</v>
      </c>
      <c r="D38">
        <v>13</v>
      </c>
      <c r="G38" s="10">
        <f t="shared" si="4"/>
        <v>0.33333333333333331</v>
      </c>
      <c r="H38" s="7">
        <f t="shared" si="3"/>
        <v>0.16666666666666666</v>
      </c>
      <c r="I38" s="7">
        <f t="shared" si="6"/>
        <v>7.6923076923076927E-2</v>
      </c>
      <c r="K38" s="7"/>
      <c r="L38" s="10">
        <v>15</v>
      </c>
      <c r="M38" s="1" t="s">
        <v>61</v>
      </c>
    </row>
    <row r="39" spans="1:13">
      <c r="A39" t="s">
        <v>91</v>
      </c>
      <c r="B39" s="10">
        <v>3</v>
      </c>
      <c r="C39">
        <v>6</v>
      </c>
      <c r="D39">
        <v>13</v>
      </c>
      <c r="G39" s="10">
        <f t="shared" si="4"/>
        <v>0.33333333333333331</v>
      </c>
      <c r="H39" s="7">
        <f t="shared" si="3"/>
        <v>0.16666666666666666</v>
      </c>
      <c r="I39" s="7">
        <f t="shared" si="6"/>
        <v>7.6923076923076927E-2</v>
      </c>
      <c r="K39" s="7"/>
      <c r="L39" s="10">
        <v>15</v>
      </c>
      <c r="M39" s="1" t="s">
        <v>61</v>
      </c>
    </row>
    <row r="40" spans="1:13">
      <c r="A40" t="s">
        <v>92</v>
      </c>
      <c r="B40" s="10">
        <v>3</v>
      </c>
      <c r="C40">
        <v>6</v>
      </c>
      <c r="D40">
        <v>13</v>
      </c>
      <c r="G40" s="10">
        <f t="shared" si="4"/>
        <v>0.33333333333333331</v>
      </c>
      <c r="H40" s="7">
        <f t="shared" si="3"/>
        <v>0.16666666666666666</v>
      </c>
      <c r="I40" s="7">
        <f t="shared" si="6"/>
        <v>7.6923076923076927E-2</v>
      </c>
      <c r="K40" s="7"/>
      <c r="L40" s="10">
        <v>15</v>
      </c>
      <c r="M40" s="1" t="s">
        <v>61</v>
      </c>
    </row>
    <row r="41" spans="1:13">
      <c r="A41" t="s">
        <v>93</v>
      </c>
      <c r="B41" s="10">
        <v>3</v>
      </c>
      <c r="C41">
        <v>6</v>
      </c>
      <c r="D41">
        <v>13</v>
      </c>
      <c r="G41" s="10">
        <f t="shared" si="4"/>
        <v>0.33333333333333331</v>
      </c>
      <c r="H41" s="7">
        <f t="shared" si="3"/>
        <v>0.16666666666666666</v>
      </c>
      <c r="I41" s="7">
        <f t="shared" si="6"/>
        <v>7.6923076923076927E-2</v>
      </c>
      <c r="K41" s="7"/>
      <c r="L41" s="10">
        <v>15</v>
      </c>
      <c r="M41" s="1" t="s">
        <v>61</v>
      </c>
    </row>
    <row r="42" spans="1:13">
      <c r="A42" t="s">
        <v>181</v>
      </c>
      <c r="C42">
        <v>6</v>
      </c>
      <c r="D42">
        <v>13</v>
      </c>
      <c r="H42" s="7">
        <f t="shared" si="3"/>
        <v>0.16666666666666666</v>
      </c>
      <c r="I42" s="7">
        <f t="shared" si="6"/>
        <v>7.6923076923076927E-2</v>
      </c>
      <c r="K42" s="7"/>
      <c r="L42" s="10">
        <v>15</v>
      </c>
      <c r="M42" s="1" t="s">
        <v>61</v>
      </c>
    </row>
    <row r="43" spans="1:13">
      <c r="A43" t="s">
        <v>182</v>
      </c>
      <c r="C43">
        <v>6</v>
      </c>
      <c r="D43">
        <v>13</v>
      </c>
      <c r="H43" s="7">
        <f t="shared" si="3"/>
        <v>0.16666666666666666</v>
      </c>
      <c r="I43" s="7">
        <f t="shared" si="6"/>
        <v>7.6923076923076927E-2</v>
      </c>
      <c r="K43" s="7"/>
      <c r="L43" s="10">
        <v>15</v>
      </c>
      <c r="M43" s="1" t="s">
        <v>61</v>
      </c>
    </row>
    <row r="44" spans="1:13">
      <c r="A44" t="s">
        <v>183</v>
      </c>
      <c r="C44">
        <v>6</v>
      </c>
      <c r="D44">
        <v>16</v>
      </c>
      <c r="H44" s="7">
        <f t="shared" si="3"/>
        <v>0.16666666666666666</v>
      </c>
      <c r="I44" s="7">
        <f t="shared" si="6"/>
        <v>6.25E-2</v>
      </c>
      <c r="K44" s="7"/>
      <c r="L44" s="10">
        <v>15</v>
      </c>
      <c r="M44" s="1" t="s">
        <v>61</v>
      </c>
    </row>
    <row r="45" spans="1:13">
      <c r="A45" t="s">
        <v>184</v>
      </c>
      <c r="C45">
        <v>6</v>
      </c>
      <c r="H45" s="7">
        <f t="shared" si="3"/>
        <v>0.16666666666666666</v>
      </c>
      <c r="K45" s="7"/>
      <c r="L45" s="10">
        <v>15</v>
      </c>
      <c r="M45" s="1" t="s">
        <v>61</v>
      </c>
    </row>
    <row r="46" spans="1:13">
      <c r="A46" t="s">
        <v>94</v>
      </c>
      <c r="B46" s="10">
        <v>6</v>
      </c>
      <c r="C46">
        <v>9</v>
      </c>
      <c r="G46" s="10">
        <f t="shared" ref="G46:G53" si="7">1/B46</f>
        <v>0.16666666666666666</v>
      </c>
      <c r="H46" s="7">
        <f t="shared" si="3"/>
        <v>0.1111111111111111</v>
      </c>
      <c r="K46" s="7"/>
      <c r="L46" s="10">
        <v>15</v>
      </c>
      <c r="M46" s="1" t="s">
        <v>61</v>
      </c>
    </row>
    <row r="47" spans="1:13">
      <c r="A47" t="s">
        <v>95</v>
      </c>
      <c r="B47" s="10">
        <v>6</v>
      </c>
      <c r="C47">
        <v>9</v>
      </c>
      <c r="G47" s="10">
        <f t="shared" si="7"/>
        <v>0.16666666666666666</v>
      </c>
      <c r="H47" s="7">
        <f t="shared" si="3"/>
        <v>0.1111111111111111</v>
      </c>
      <c r="K47" s="7"/>
      <c r="L47" s="10">
        <v>15</v>
      </c>
      <c r="M47" s="1" t="s">
        <v>61</v>
      </c>
    </row>
    <row r="48" spans="1:13">
      <c r="A48" t="s">
        <v>96</v>
      </c>
      <c r="B48" s="10">
        <v>2</v>
      </c>
      <c r="C48">
        <v>5</v>
      </c>
      <c r="D48">
        <v>8</v>
      </c>
      <c r="G48" s="10">
        <f t="shared" si="7"/>
        <v>0.5</v>
      </c>
      <c r="H48" s="7">
        <f t="shared" si="3"/>
        <v>0.2</v>
      </c>
      <c r="I48" s="7">
        <f t="shared" ref="I48:I54" si="8">1/D48</f>
        <v>0.125</v>
      </c>
      <c r="K48" s="7"/>
      <c r="L48" s="10">
        <v>21</v>
      </c>
      <c r="M48" s="1" t="s">
        <v>61</v>
      </c>
    </row>
    <row r="49" spans="1:13">
      <c r="A49" t="s">
        <v>97</v>
      </c>
      <c r="B49" s="10">
        <v>2</v>
      </c>
      <c r="C49">
        <v>5</v>
      </c>
      <c r="D49">
        <v>8</v>
      </c>
      <c r="G49" s="10">
        <f t="shared" si="7"/>
        <v>0.5</v>
      </c>
      <c r="H49" s="7">
        <f t="shared" si="3"/>
        <v>0.2</v>
      </c>
      <c r="I49" s="7">
        <f t="shared" si="8"/>
        <v>0.125</v>
      </c>
      <c r="K49" s="7"/>
      <c r="L49" s="10">
        <v>21</v>
      </c>
      <c r="M49" s="1" t="s">
        <v>61</v>
      </c>
    </row>
    <row r="50" spans="1:13">
      <c r="A50" t="s">
        <v>98</v>
      </c>
      <c r="B50" s="10">
        <v>2</v>
      </c>
      <c r="C50">
        <v>5</v>
      </c>
      <c r="D50">
        <v>8</v>
      </c>
      <c r="G50" s="10">
        <f t="shared" si="7"/>
        <v>0.5</v>
      </c>
      <c r="H50" s="7">
        <f t="shared" si="3"/>
        <v>0.2</v>
      </c>
      <c r="I50" s="7">
        <f t="shared" si="8"/>
        <v>0.125</v>
      </c>
      <c r="K50" s="7"/>
      <c r="L50" s="10">
        <v>21</v>
      </c>
      <c r="M50" s="1" t="s">
        <v>61</v>
      </c>
    </row>
    <row r="51" spans="1:13">
      <c r="A51" t="s">
        <v>99</v>
      </c>
      <c r="B51" s="10">
        <v>2</v>
      </c>
      <c r="C51">
        <v>5</v>
      </c>
      <c r="D51">
        <v>8</v>
      </c>
      <c r="G51" s="10">
        <f t="shared" si="7"/>
        <v>0.5</v>
      </c>
      <c r="H51" s="7">
        <f t="shared" si="3"/>
        <v>0.2</v>
      </c>
      <c r="I51" s="7">
        <f t="shared" si="8"/>
        <v>0.125</v>
      </c>
      <c r="K51" s="7"/>
      <c r="L51" s="10">
        <v>21</v>
      </c>
      <c r="M51" s="1" t="s">
        <v>61</v>
      </c>
    </row>
    <row r="52" spans="1:13">
      <c r="A52" t="s">
        <v>100</v>
      </c>
      <c r="B52" s="10">
        <v>2</v>
      </c>
      <c r="C52">
        <v>5</v>
      </c>
      <c r="D52">
        <v>8</v>
      </c>
      <c r="G52" s="10">
        <f t="shared" si="7"/>
        <v>0.5</v>
      </c>
      <c r="H52" s="7">
        <f t="shared" si="3"/>
        <v>0.2</v>
      </c>
      <c r="I52" s="7">
        <f t="shared" si="8"/>
        <v>0.125</v>
      </c>
      <c r="K52" s="7"/>
      <c r="L52" s="10">
        <v>21</v>
      </c>
      <c r="M52" s="1" t="s">
        <v>61</v>
      </c>
    </row>
    <row r="53" spans="1:13">
      <c r="A53" t="s">
        <v>101</v>
      </c>
      <c r="B53" s="10">
        <v>2</v>
      </c>
      <c r="C53">
        <v>5</v>
      </c>
      <c r="D53">
        <v>8</v>
      </c>
      <c r="G53" s="10">
        <f t="shared" si="7"/>
        <v>0.5</v>
      </c>
      <c r="H53" s="7">
        <f t="shared" si="3"/>
        <v>0.2</v>
      </c>
      <c r="I53" s="7">
        <f t="shared" si="8"/>
        <v>0.125</v>
      </c>
      <c r="K53" s="7"/>
      <c r="L53" s="10">
        <v>21</v>
      </c>
      <c r="M53" s="1" t="s">
        <v>61</v>
      </c>
    </row>
    <row r="54" spans="1:13">
      <c r="A54" t="s">
        <v>185</v>
      </c>
      <c r="C54">
        <v>5</v>
      </c>
      <c r="D54">
        <v>8</v>
      </c>
      <c r="H54" s="7">
        <f t="shared" si="3"/>
        <v>0.2</v>
      </c>
      <c r="I54" s="7">
        <f t="shared" si="8"/>
        <v>0.125</v>
      </c>
      <c r="K54" s="7"/>
      <c r="L54" s="10">
        <v>21</v>
      </c>
      <c r="M54" s="1" t="s">
        <v>61</v>
      </c>
    </row>
    <row r="55" spans="1:13">
      <c r="A55" t="s">
        <v>186</v>
      </c>
      <c r="C55">
        <v>5</v>
      </c>
      <c r="H55" s="7">
        <f t="shared" si="3"/>
        <v>0.2</v>
      </c>
      <c r="K55" s="7"/>
      <c r="L55" s="10">
        <v>21</v>
      </c>
      <c r="M55" s="1" t="s">
        <v>61</v>
      </c>
    </row>
    <row r="56" spans="1:13">
      <c r="A56" t="s">
        <v>102</v>
      </c>
      <c r="B56" s="10">
        <v>2</v>
      </c>
      <c r="C56">
        <v>12</v>
      </c>
      <c r="D56">
        <v>15</v>
      </c>
      <c r="G56" s="10">
        <f t="shared" ref="G56:G86" si="9">1/B56</f>
        <v>0.5</v>
      </c>
      <c r="H56" s="7">
        <f t="shared" si="3"/>
        <v>8.3333333333333329E-2</v>
      </c>
      <c r="I56" s="7">
        <f>1/D56</f>
        <v>6.6666666666666666E-2</v>
      </c>
      <c r="K56" s="7"/>
      <c r="L56" s="10">
        <v>15</v>
      </c>
      <c r="M56" s="1" t="s">
        <v>62</v>
      </c>
    </row>
    <row r="57" spans="1:13">
      <c r="A57" t="s">
        <v>103</v>
      </c>
      <c r="B57" s="10">
        <v>2</v>
      </c>
      <c r="C57">
        <v>12</v>
      </c>
      <c r="D57">
        <v>15</v>
      </c>
      <c r="G57" s="10">
        <f t="shared" si="9"/>
        <v>0.5</v>
      </c>
      <c r="H57" s="7">
        <f t="shared" si="3"/>
        <v>8.3333333333333329E-2</v>
      </c>
      <c r="I57" s="7">
        <f>1/D57</f>
        <v>6.6666666666666666E-2</v>
      </c>
      <c r="K57" s="7"/>
      <c r="L57" s="10">
        <v>15</v>
      </c>
      <c r="M57" s="1" t="s">
        <v>62</v>
      </c>
    </row>
    <row r="58" spans="1:13">
      <c r="A58" t="s">
        <v>187</v>
      </c>
      <c r="B58" s="10">
        <v>8</v>
      </c>
      <c r="G58" s="10">
        <f t="shared" si="9"/>
        <v>0.125</v>
      </c>
      <c r="K58" s="7"/>
      <c r="L58" s="10">
        <v>15</v>
      </c>
      <c r="M58" s="1" t="s">
        <v>62</v>
      </c>
    </row>
    <row r="59" spans="1:13">
      <c r="A59" t="s">
        <v>188</v>
      </c>
      <c r="B59" s="10">
        <v>8</v>
      </c>
      <c r="G59" s="10">
        <f t="shared" si="9"/>
        <v>0.125</v>
      </c>
      <c r="K59" s="7"/>
      <c r="L59" s="10">
        <v>15</v>
      </c>
      <c r="M59" s="1" t="s">
        <v>62</v>
      </c>
    </row>
    <row r="60" spans="1:13">
      <c r="A60" t="s">
        <v>104</v>
      </c>
      <c r="B60" s="10">
        <v>3</v>
      </c>
      <c r="C60">
        <v>6</v>
      </c>
      <c r="D60">
        <v>10</v>
      </c>
      <c r="E60">
        <v>17</v>
      </c>
      <c r="F60">
        <v>27</v>
      </c>
      <c r="G60" s="10">
        <f t="shared" si="9"/>
        <v>0.33333333333333331</v>
      </c>
      <c r="H60" s="7">
        <f t="shared" ref="H60:K61" si="10">1/C60</f>
        <v>0.16666666666666666</v>
      </c>
      <c r="I60" s="7">
        <f t="shared" si="10"/>
        <v>0.1</v>
      </c>
      <c r="J60" s="7">
        <f t="shared" si="10"/>
        <v>5.8823529411764705E-2</v>
      </c>
      <c r="K60" s="7">
        <f t="shared" si="10"/>
        <v>3.7037037037037035E-2</v>
      </c>
      <c r="L60" s="10">
        <v>21</v>
      </c>
      <c r="M60" s="1" t="s">
        <v>61</v>
      </c>
    </row>
    <row r="61" spans="1:13">
      <c r="A61" t="s">
        <v>105</v>
      </c>
      <c r="B61" s="10">
        <v>3</v>
      </c>
      <c r="C61">
        <v>6</v>
      </c>
      <c r="D61">
        <v>10</v>
      </c>
      <c r="E61">
        <v>17</v>
      </c>
      <c r="F61">
        <v>30</v>
      </c>
      <c r="G61" s="10">
        <f t="shared" si="9"/>
        <v>0.33333333333333331</v>
      </c>
      <c r="H61" s="7">
        <f t="shared" si="10"/>
        <v>0.16666666666666666</v>
      </c>
      <c r="I61" s="7">
        <f t="shared" si="10"/>
        <v>0.1</v>
      </c>
      <c r="J61" s="7">
        <f t="shared" si="10"/>
        <v>5.8823529411764705E-2</v>
      </c>
      <c r="K61" s="7">
        <f t="shared" si="10"/>
        <v>3.3333333333333333E-2</v>
      </c>
      <c r="L61" s="10">
        <v>21</v>
      </c>
      <c r="M61" s="1" t="s">
        <v>61</v>
      </c>
    </row>
    <row r="62" spans="1:13">
      <c r="A62" t="s">
        <v>106</v>
      </c>
      <c r="B62" s="10">
        <v>3</v>
      </c>
      <c r="C62">
        <v>6</v>
      </c>
      <c r="D62">
        <v>10</v>
      </c>
      <c r="E62">
        <v>20</v>
      </c>
      <c r="G62" s="10">
        <f t="shared" si="9"/>
        <v>0.33333333333333331</v>
      </c>
      <c r="H62" s="7">
        <f t="shared" ref="H62:J65" si="11">1/C62</f>
        <v>0.16666666666666666</v>
      </c>
      <c r="I62" s="7">
        <f t="shared" si="11"/>
        <v>0.1</v>
      </c>
      <c r="J62" s="7">
        <f t="shared" si="11"/>
        <v>0.05</v>
      </c>
      <c r="K62" s="7"/>
      <c r="L62" s="10">
        <v>21</v>
      </c>
      <c r="M62" s="1" t="s">
        <v>61</v>
      </c>
    </row>
    <row r="63" spans="1:13">
      <c r="A63" t="s">
        <v>107</v>
      </c>
      <c r="B63" s="10">
        <v>3</v>
      </c>
      <c r="C63">
        <v>6</v>
      </c>
      <c r="D63">
        <v>10</v>
      </c>
      <c r="E63">
        <v>20</v>
      </c>
      <c r="G63" s="10">
        <f t="shared" si="9"/>
        <v>0.33333333333333331</v>
      </c>
      <c r="H63" s="7">
        <f t="shared" si="11"/>
        <v>0.16666666666666666</v>
      </c>
      <c r="I63" s="7">
        <f t="shared" si="11"/>
        <v>0.1</v>
      </c>
      <c r="J63" s="7">
        <f t="shared" si="11"/>
        <v>0.05</v>
      </c>
      <c r="K63" s="7"/>
      <c r="L63" s="10">
        <v>21</v>
      </c>
      <c r="M63" s="1" t="s">
        <v>61</v>
      </c>
    </row>
    <row r="64" spans="1:13">
      <c r="A64" t="s">
        <v>108</v>
      </c>
      <c r="B64" s="10">
        <v>3</v>
      </c>
      <c r="C64">
        <v>6</v>
      </c>
      <c r="D64">
        <v>10</v>
      </c>
      <c r="E64">
        <v>20</v>
      </c>
      <c r="G64" s="10">
        <f t="shared" si="9"/>
        <v>0.33333333333333331</v>
      </c>
      <c r="H64" s="7">
        <f t="shared" si="11"/>
        <v>0.16666666666666666</v>
      </c>
      <c r="I64" s="7">
        <f t="shared" si="11"/>
        <v>0.1</v>
      </c>
      <c r="J64" s="7">
        <f t="shared" si="11"/>
        <v>0.05</v>
      </c>
      <c r="K64" s="7"/>
      <c r="L64" s="10">
        <v>21</v>
      </c>
      <c r="M64" s="1" t="s">
        <v>61</v>
      </c>
    </row>
    <row r="65" spans="1:15">
      <c r="A65" t="s">
        <v>109</v>
      </c>
      <c r="B65" s="10">
        <v>3</v>
      </c>
      <c r="C65">
        <v>6</v>
      </c>
      <c r="D65">
        <v>10</v>
      </c>
      <c r="E65">
        <v>20</v>
      </c>
      <c r="G65" s="10">
        <f t="shared" si="9"/>
        <v>0.33333333333333331</v>
      </c>
      <c r="H65" s="7">
        <f t="shared" si="11"/>
        <v>0.16666666666666666</v>
      </c>
      <c r="I65" s="7">
        <f t="shared" si="11"/>
        <v>0.1</v>
      </c>
      <c r="J65" s="7">
        <f t="shared" si="11"/>
        <v>0.05</v>
      </c>
      <c r="K65" s="7"/>
      <c r="L65" s="10">
        <v>21</v>
      </c>
      <c r="M65" s="1" t="s">
        <v>61</v>
      </c>
    </row>
    <row r="66" spans="1:15">
      <c r="A66" t="s">
        <v>110</v>
      </c>
      <c r="B66" s="10">
        <v>3</v>
      </c>
      <c r="C66">
        <v>6</v>
      </c>
      <c r="D66">
        <v>13</v>
      </c>
      <c r="G66" s="10">
        <f t="shared" si="9"/>
        <v>0.33333333333333331</v>
      </c>
      <c r="H66" s="7">
        <f t="shared" ref="H66:I71" si="12">1/C66</f>
        <v>0.16666666666666666</v>
      </c>
      <c r="I66" s="7">
        <f t="shared" si="12"/>
        <v>7.6923076923076927E-2</v>
      </c>
      <c r="K66" s="7"/>
      <c r="L66" s="10">
        <v>21</v>
      </c>
      <c r="M66" s="1" t="s">
        <v>61</v>
      </c>
    </row>
    <row r="67" spans="1:15">
      <c r="A67" t="s">
        <v>111</v>
      </c>
      <c r="B67" s="10">
        <v>3</v>
      </c>
      <c r="C67">
        <v>6</v>
      </c>
      <c r="D67">
        <v>13</v>
      </c>
      <c r="G67" s="10">
        <f t="shared" si="9"/>
        <v>0.33333333333333331</v>
      </c>
      <c r="H67" s="7">
        <f t="shared" si="12"/>
        <v>0.16666666666666666</v>
      </c>
      <c r="I67" s="7">
        <f t="shared" si="12"/>
        <v>7.6923076923076927E-2</v>
      </c>
      <c r="K67" s="7"/>
      <c r="L67" s="10">
        <v>21</v>
      </c>
      <c r="M67" s="1" t="s">
        <v>61</v>
      </c>
    </row>
    <row r="68" spans="1:15">
      <c r="A68" t="s">
        <v>112</v>
      </c>
      <c r="B68" s="10">
        <v>3</v>
      </c>
      <c r="C68">
        <v>6</v>
      </c>
      <c r="D68">
        <v>13</v>
      </c>
      <c r="G68" s="10">
        <f t="shared" si="9"/>
        <v>0.33333333333333331</v>
      </c>
      <c r="H68" s="7">
        <f t="shared" si="12"/>
        <v>0.16666666666666666</v>
      </c>
      <c r="I68" s="7">
        <f t="shared" si="12"/>
        <v>7.6923076923076927E-2</v>
      </c>
      <c r="K68" s="7"/>
      <c r="L68" s="10">
        <v>21</v>
      </c>
      <c r="M68" s="1" t="s">
        <v>61</v>
      </c>
    </row>
    <row r="69" spans="1:15">
      <c r="A69" t="s">
        <v>113</v>
      </c>
      <c r="B69" s="10">
        <v>3</v>
      </c>
      <c r="C69">
        <v>6</v>
      </c>
      <c r="D69">
        <v>13</v>
      </c>
      <c r="G69" s="10">
        <f t="shared" si="9"/>
        <v>0.33333333333333331</v>
      </c>
      <c r="H69" s="7">
        <f t="shared" si="12"/>
        <v>0.16666666666666666</v>
      </c>
      <c r="I69" s="7">
        <f t="shared" si="12"/>
        <v>7.6923076923076927E-2</v>
      </c>
      <c r="K69" s="7"/>
      <c r="L69" s="10">
        <v>21</v>
      </c>
      <c r="M69" s="1" t="s">
        <v>61</v>
      </c>
    </row>
    <row r="70" spans="1:15">
      <c r="A70" t="s">
        <v>114</v>
      </c>
      <c r="B70" s="10">
        <v>3</v>
      </c>
      <c r="C70">
        <v>6</v>
      </c>
      <c r="D70">
        <v>13</v>
      </c>
      <c r="G70" s="10">
        <f t="shared" si="9"/>
        <v>0.33333333333333331</v>
      </c>
      <c r="H70" s="7">
        <f t="shared" si="12"/>
        <v>0.16666666666666666</v>
      </c>
      <c r="I70" s="7">
        <f t="shared" si="12"/>
        <v>7.6923076923076927E-2</v>
      </c>
      <c r="K70" s="7"/>
      <c r="L70" s="10">
        <v>21</v>
      </c>
      <c r="M70" s="1" t="s">
        <v>61</v>
      </c>
    </row>
    <row r="71" spans="1:15">
      <c r="A71" t="s">
        <v>115</v>
      </c>
      <c r="B71" s="10">
        <v>3</v>
      </c>
      <c r="C71">
        <v>6</v>
      </c>
      <c r="D71">
        <v>13</v>
      </c>
      <c r="G71" s="10">
        <f t="shared" si="9"/>
        <v>0.33333333333333331</v>
      </c>
      <c r="H71" s="7">
        <f t="shared" si="12"/>
        <v>0.16666666666666666</v>
      </c>
      <c r="I71" s="7">
        <f t="shared" si="12"/>
        <v>7.6923076923076927E-2</v>
      </c>
      <c r="K71" s="7"/>
      <c r="L71" s="10">
        <v>21</v>
      </c>
      <c r="M71" s="1" t="s">
        <v>61</v>
      </c>
    </row>
    <row r="72" spans="1:15">
      <c r="A72" t="s">
        <v>116</v>
      </c>
      <c r="B72" s="10">
        <v>3</v>
      </c>
      <c r="D72">
        <v>6</v>
      </c>
      <c r="E72">
        <v>17</v>
      </c>
      <c r="F72">
        <v>23</v>
      </c>
      <c r="G72" s="10">
        <f t="shared" si="9"/>
        <v>0.33333333333333331</v>
      </c>
      <c r="I72" s="7">
        <f t="shared" ref="I72:K73" si="13">1/D72</f>
        <v>0.16666666666666666</v>
      </c>
      <c r="J72" s="7">
        <f t="shared" si="13"/>
        <v>5.8823529411764705E-2</v>
      </c>
      <c r="K72" s="7">
        <f t="shared" si="13"/>
        <v>4.3478260869565216E-2</v>
      </c>
      <c r="L72" s="10">
        <v>21</v>
      </c>
      <c r="M72" s="1" t="s">
        <v>61</v>
      </c>
    </row>
    <row r="73" spans="1:15">
      <c r="A73" t="s">
        <v>117</v>
      </c>
      <c r="B73" s="10">
        <v>3</v>
      </c>
      <c r="D73">
        <v>6</v>
      </c>
      <c r="E73">
        <v>17</v>
      </c>
      <c r="F73">
        <v>23</v>
      </c>
      <c r="G73" s="10">
        <f t="shared" si="9"/>
        <v>0.33333333333333331</v>
      </c>
      <c r="I73" s="7">
        <f t="shared" si="13"/>
        <v>0.16666666666666666</v>
      </c>
      <c r="J73" s="7">
        <f t="shared" si="13"/>
        <v>5.8823529411764705E-2</v>
      </c>
      <c r="K73" s="7">
        <f t="shared" si="13"/>
        <v>4.3478260869565216E-2</v>
      </c>
      <c r="L73" s="10">
        <v>21</v>
      </c>
      <c r="M73" s="1" t="s">
        <v>61</v>
      </c>
    </row>
    <row r="74" spans="1:15">
      <c r="A74" t="s">
        <v>118</v>
      </c>
      <c r="B74" s="10">
        <v>3</v>
      </c>
      <c r="C74">
        <v>6</v>
      </c>
      <c r="G74" s="10">
        <f t="shared" si="9"/>
        <v>0.33333333333333331</v>
      </c>
      <c r="H74" s="7">
        <f t="shared" ref="H74:H88" si="14">1/C74</f>
        <v>0.16666666666666666</v>
      </c>
      <c r="K74" s="7"/>
      <c r="L74" s="10">
        <v>21</v>
      </c>
      <c r="M74" s="1" t="s">
        <v>61</v>
      </c>
      <c r="O74" s="7"/>
    </row>
    <row r="75" spans="1:15">
      <c r="A75" t="s">
        <v>119</v>
      </c>
      <c r="B75" s="10">
        <v>6</v>
      </c>
      <c r="C75">
        <v>10</v>
      </c>
      <c r="D75">
        <v>11</v>
      </c>
      <c r="G75" s="10">
        <f t="shared" si="9"/>
        <v>0.16666666666666666</v>
      </c>
      <c r="H75" s="7">
        <f t="shared" si="14"/>
        <v>0.1</v>
      </c>
      <c r="I75" s="7">
        <f t="shared" ref="I75:I82" si="15">1/D75</f>
        <v>9.0909090909090912E-2</v>
      </c>
      <c r="K75" s="7"/>
      <c r="L75" s="10">
        <v>15</v>
      </c>
      <c r="M75" s="1" t="s">
        <v>62</v>
      </c>
    </row>
    <row r="76" spans="1:15">
      <c r="A76" t="s">
        <v>120</v>
      </c>
      <c r="B76" s="10">
        <v>6</v>
      </c>
      <c r="C76">
        <v>10</v>
      </c>
      <c r="D76">
        <v>11</v>
      </c>
      <c r="G76" s="10">
        <f t="shared" si="9"/>
        <v>0.16666666666666666</v>
      </c>
      <c r="H76" s="7">
        <f t="shared" si="14"/>
        <v>0.1</v>
      </c>
      <c r="I76" s="7">
        <f t="shared" si="15"/>
        <v>9.0909090909090912E-2</v>
      </c>
      <c r="K76" s="7"/>
      <c r="L76" s="10">
        <v>15</v>
      </c>
      <c r="M76" s="1" t="s">
        <v>62</v>
      </c>
    </row>
    <row r="77" spans="1:15">
      <c r="A77" t="s">
        <v>121</v>
      </c>
      <c r="B77" s="10">
        <v>6</v>
      </c>
      <c r="C77">
        <v>10</v>
      </c>
      <c r="D77">
        <v>11</v>
      </c>
      <c r="G77" s="10">
        <f t="shared" si="9"/>
        <v>0.16666666666666666</v>
      </c>
      <c r="H77" s="7">
        <f t="shared" si="14"/>
        <v>0.1</v>
      </c>
      <c r="I77" s="7">
        <f t="shared" si="15"/>
        <v>9.0909090909090912E-2</v>
      </c>
      <c r="K77" s="7"/>
      <c r="L77" s="10">
        <v>15</v>
      </c>
      <c r="M77" s="1" t="s">
        <v>62</v>
      </c>
    </row>
    <row r="78" spans="1:15">
      <c r="A78" t="s">
        <v>122</v>
      </c>
      <c r="B78" s="10">
        <v>6</v>
      </c>
      <c r="C78">
        <v>10</v>
      </c>
      <c r="D78">
        <v>11</v>
      </c>
      <c r="G78" s="10">
        <f t="shared" si="9"/>
        <v>0.16666666666666666</v>
      </c>
      <c r="H78" s="7">
        <f t="shared" si="14"/>
        <v>0.1</v>
      </c>
      <c r="I78" s="7">
        <f t="shared" si="15"/>
        <v>9.0909090909090912E-2</v>
      </c>
      <c r="K78" s="7"/>
      <c r="L78" s="10">
        <v>15</v>
      </c>
      <c r="M78" s="1" t="s">
        <v>62</v>
      </c>
    </row>
    <row r="79" spans="1:15">
      <c r="A79" t="s">
        <v>123</v>
      </c>
      <c r="B79" s="10">
        <v>6</v>
      </c>
      <c r="C79">
        <v>10</v>
      </c>
      <c r="D79">
        <v>11</v>
      </c>
      <c r="G79" s="10">
        <f t="shared" si="9"/>
        <v>0.16666666666666666</v>
      </c>
      <c r="H79" s="7">
        <f t="shared" si="14"/>
        <v>0.1</v>
      </c>
      <c r="I79" s="7">
        <f t="shared" si="15"/>
        <v>9.0909090909090912E-2</v>
      </c>
      <c r="K79" s="7"/>
      <c r="L79" s="10">
        <v>15</v>
      </c>
      <c r="M79" s="1" t="s">
        <v>62</v>
      </c>
    </row>
    <row r="80" spans="1:15">
      <c r="A80" t="s">
        <v>124</v>
      </c>
      <c r="B80" s="10">
        <v>6</v>
      </c>
      <c r="C80">
        <v>10</v>
      </c>
      <c r="D80">
        <v>11</v>
      </c>
      <c r="G80" s="10">
        <f t="shared" si="9"/>
        <v>0.16666666666666666</v>
      </c>
      <c r="H80" s="7">
        <f t="shared" si="14"/>
        <v>0.1</v>
      </c>
      <c r="I80" s="7">
        <f t="shared" si="15"/>
        <v>9.0909090909090912E-2</v>
      </c>
      <c r="K80" s="7"/>
      <c r="L80" s="10">
        <v>15</v>
      </c>
      <c r="M80" s="1" t="s">
        <v>62</v>
      </c>
    </row>
    <row r="81" spans="1:13">
      <c r="A81" t="s">
        <v>125</v>
      </c>
      <c r="B81" s="10">
        <v>6</v>
      </c>
      <c r="C81">
        <v>10</v>
      </c>
      <c r="D81">
        <v>13</v>
      </c>
      <c r="G81" s="10">
        <f t="shared" si="9"/>
        <v>0.16666666666666666</v>
      </c>
      <c r="H81" s="7">
        <f t="shared" si="14"/>
        <v>0.1</v>
      </c>
      <c r="I81" s="7">
        <f t="shared" si="15"/>
        <v>7.6923076923076927E-2</v>
      </c>
      <c r="K81" s="7"/>
      <c r="L81" s="10">
        <v>15</v>
      </c>
      <c r="M81" s="1" t="s">
        <v>62</v>
      </c>
    </row>
    <row r="82" spans="1:13">
      <c r="A82" t="s">
        <v>126</v>
      </c>
      <c r="B82" s="10">
        <v>6</v>
      </c>
      <c r="C82">
        <v>10</v>
      </c>
      <c r="D82">
        <v>14</v>
      </c>
      <c r="G82" s="10">
        <f t="shared" si="9"/>
        <v>0.16666666666666666</v>
      </c>
      <c r="H82" s="7">
        <f t="shared" si="14"/>
        <v>0.1</v>
      </c>
      <c r="I82" s="7">
        <f t="shared" si="15"/>
        <v>7.1428571428571425E-2</v>
      </c>
      <c r="K82" s="7"/>
      <c r="L82" s="10">
        <v>15</v>
      </c>
      <c r="M82" s="1" t="s">
        <v>62</v>
      </c>
    </row>
    <row r="83" spans="1:13">
      <c r="A83" t="s">
        <v>127</v>
      </c>
      <c r="B83" s="10">
        <v>6</v>
      </c>
      <c r="C83">
        <v>10</v>
      </c>
      <c r="G83" s="10">
        <f t="shared" si="9"/>
        <v>0.16666666666666666</v>
      </c>
      <c r="H83" s="7">
        <f t="shared" si="14"/>
        <v>0.1</v>
      </c>
      <c r="K83" s="7"/>
      <c r="L83" s="10">
        <v>15</v>
      </c>
      <c r="M83" s="1" t="s">
        <v>62</v>
      </c>
    </row>
    <row r="84" spans="1:13">
      <c r="A84" t="s">
        <v>128</v>
      </c>
      <c r="B84" s="10">
        <v>6</v>
      </c>
      <c r="C84">
        <v>10</v>
      </c>
      <c r="G84" s="10">
        <f t="shared" si="9"/>
        <v>0.16666666666666666</v>
      </c>
      <c r="H84" s="7">
        <f t="shared" si="14"/>
        <v>0.1</v>
      </c>
      <c r="K84" s="7"/>
      <c r="L84" s="10">
        <v>15</v>
      </c>
      <c r="M84" s="1" t="s">
        <v>62</v>
      </c>
    </row>
    <row r="85" spans="1:13">
      <c r="A85" t="s">
        <v>129</v>
      </c>
      <c r="B85" s="10">
        <v>6</v>
      </c>
      <c r="C85">
        <v>10</v>
      </c>
      <c r="G85" s="10">
        <f t="shared" si="9"/>
        <v>0.16666666666666666</v>
      </c>
      <c r="H85" s="7">
        <f t="shared" si="14"/>
        <v>0.1</v>
      </c>
      <c r="K85" s="7"/>
      <c r="L85" s="10">
        <v>15</v>
      </c>
      <c r="M85" s="1" t="s">
        <v>62</v>
      </c>
    </row>
    <row r="86" spans="1:13">
      <c r="A86" t="s">
        <v>130</v>
      </c>
      <c r="B86" s="10">
        <v>6</v>
      </c>
      <c r="C86">
        <v>10</v>
      </c>
      <c r="G86" s="10">
        <f t="shared" si="9"/>
        <v>0.16666666666666666</v>
      </c>
      <c r="H86" s="7">
        <f t="shared" si="14"/>
        <v>0.1</v>
      </c>
      <c r="K86" s="7"/>
      <c r="L86" s="10">
        <v>15</v>
      </c>
      <c r="M86" s="1" t="s">
        <v>62</v>
      </c>
    </row>
    <row r="87" spans="1:13">
      <c r="A87" t="s">
        <v>131</v>
      </c>
      <c r="C87">
        <v>6</v>
      </c>
      <c r="D87">
        <v>10</v>
      </c>
      <c r="H87" s="7">
        <f t="shared" si="14"/>
        <v>0.16666666666666666</v>
      </c>
      <c r="I87" s="7">
        <f>1/D87</f>
        <v>0.1</v>
      </c>
      <c r="K87" s="7"/>
      <c r="L87" s="10">
        <v>15</v>
      </c>
      <c r="M87" s="1" t="s">
        <v>62</v>
      </c>
    </row>
    <row r="88" spans="1:13">
      <c r="A88" t="s">
        <v>132</v>
      </c>
      <c r="C88">
        <v>6</v>
      </c>
      <c r="D88">
        <v>10</v>
      </c>
      <c r="E88">
        <v>27</v>
      </c>
      <c r="F88">
        <v>39</v>
      </c>
      <c r="H88" s="7">
        <f t="shared" si="14"/>
        <v>0.16666666666666666</v>
      </c>
      <c r="I88" s="7">
        <f>1/D88</f>
        <v>0.1</v>
      </c>
      <c r="J88" s="7">
        <f>1/E88</f>
        <v>3.7037037037037035E-2</v>
      </c>
      <c r="K88" s="7">
        <f>1/F88</f>
        <v>2.564102564102564E-2</v>
      </c>
      <c r="L88" s="10">
        <v>15</v>
      </c>
      <c r="M88" s="1" t="s">
        <v>62</v>
      </c>
    </row>
    <row r="89" spans="1:13">
      <c r="A89" t="s">
        <v>189</v>
      </c>
      <c r="B89" s="10">
        <v>10</v>
      </c>
      <c r="G89" s="10">
        <f t="shared" ref="G89:G102" si="16">1/B89</f>
        <v>0.1</v>
      </c>
      <c r="K89" s="7"/>
      <c r="L89" s="10">
        <v>15</v>
      </c>
      <c r="M89" s="1" t="s">
        <v>62</v>
      </c>
    </row>
    <row r="90" spans="1:13">
      <c r="A90" t="s">
        <v>133</v>
      </c>
      <c r="B90" s="10">
        <v>3</v>
      </c>
      <c r="G90" s="10">
        <f t="shared" si="16"/>
        <v>0.33333333333333331</v>
      </c>
      <c r="K90" s="7"/>
      <c r="L90" s="10">
        <v>25</v>
      </c>
      <c r="M90" s="1" t="s">
        <v>61</v>
      </c>
    </row>
    <row r="91" spans="1:13">
      <c r="A91" t="s">
        <v>134</v>
      </c>
      <c r="B91" s="10">
        <v>3</v>
      </c>
      <c r="G91" s="10">
        <f t="shared" si="16"/>
        <v>0.33333333333333331</v>
      </c>
      <c r="K91" s="7"/>
      <c r="L91" s="10">
        <v>25</v>
      </c>
      <c r="M91" s="1" t="s">
        <v>61</v>
      </c>
    </row>
    <row r="92" spans="1:13">
      <c r="A92" t="s">
        <v>135</v>
      </c>
      <c r="B92" s="10">
        <v>3</v>
      </c>
      <c r="G92" s="10">
        <f t="shared" si="16"/>
        <v>0.33333333333333331</v>
      </c>
      <c r="K92" s="7"/>
      <c r="L92" s="10">
        <v>25</v>
      </c>
      <c r="M92" s="1" t="s">
        <v>61</v>
      </c>
    </row>
    <row r="93" spans="1:13">
      <c r="A93" t="s">
        <v>136</v>
      </c>
      <c r="B93" s="10">
        <v>3</v>
      </c>
      <c r="G93" s="10">
        <f t="shared" si="16"/>
        <v>0.33333333333333331</v>
      </c>
      <c r="K93" s="7"/>
      <c r="L93" s="10">
        <v>25</v>
      </c>
      <c r="M93" s="1" t="s">
        <v>61</v>
      </c>
    </row>
    <row r="94" spans="1:13">
      <c r="A94" t="s">
        <v>137</v>
      </c>
      <c r="B94" s="10">
        <v>3</v>
      </c>
      <c r="G94" s="10">
        <f t="shared" si="16"/>
        <v>0.33333333333333331</v>
      </c>
      <c r="K94" s="7"/>
      <c r="L94" s="10">
        <v>25</v>
      </c>
      <c r="M94" s="1" t="s">
        <v>61</v>
      </c>
    </row>
    <row r="95" spans="1:13">
      <c r="A95" t="s">
        <v>138</v>
      </c>
      <c r="B95" s="10">
        <v>3</v>
      </c>
      <c r="G95" s="10">
        <f t="shared" si="16"/>
        <v>0.33333333333333331</v>
      </c>
      <c r="K95" s="7"/>
      <c r="L95" s="10">
        <v>25</v>
      </c>
      <c r="M95" s="1" t="s">
        <v>61</v>
      </c>
    </row>
    <row r="96" spans="1:13">
      <c r="A96" t="s">
        <v>139</v>
      </c>
      <c r="B96" s="10">
        <v>3</v>
      </c>
      <c r="D96">
        <v>7</v>
      </c>
      <c r="G96" s="10">
        <f t="shared" si="16"/>
        <v>0.33333333333333331</v>
      </c>
      <c r="I96" s="7">
        <f t="shared" ref="I96:I113" si="17">1/D96</f>
        <v>0.14285714285714285</v>
      </c>
      <c r="K96" s="7"/>
      <c r="L96" s="10">
        <v>25</v>
      </c>
      <c r="M96" s="1" t="s">
        <v>61</v>
      </c>
    </row>
    <row r="97" spans="1:13">
      <c r="A97" t="s">
        <v>140</v>
      </c>
      <c r="B97" s="10">
        <v>3</v>
      </c>
      <c r="D97">
        <v>7</v>
      </c>
      <c r="G97" s="10">
        <f t="shared" si="16"/>
        <v>0.33333333333333331</v>
      </c>
      <c r="I97" s="7">
        <f t="shared" si="17"/>
        <v>0.14285714285714285</v>
      </c>
      <c r="K97" s="7"/>
      <c r="L97" s="10">
        <v>25</v>
      </c>
      <c r="M97" s="1" t="s">
        <v>61</v>
      </c>
    </row>
    <row r="98" spans="1:13">
      <c r="A98" t="s">
        <v>141</v>
      </c>
      <c r="B98" s="10">
        <v>3</v>
      </c>
      <c r="D98">
        <v>7</v>
      </c>
      <c r="G98" s="10">
        <f t="shared" si="16"/>
        <v>0.33333333333333331</v>
      </c>
      <c r="I98" s="7">
        <f t="shared" si="17"/>
        <v>0.14285714285714285</v>
      </c>
      <c r="K98" s="7"/>
      <c r="L98" s="10">
        <v>25</v>
      </c>
      <c r="M98" s="1" t="s">
        <v>61</v>
      </c>
    </row>
    <row r="99" spans="1:13">
      <c r="A99" t="s">
        <v>142</v>
      </c>
      <c r="B99" s="10">
        <v>3</v>
      </c>
      <c r="D99">
        <v>7</v>
      </c>
      <c r="G99" s="10">
        <f t="shared" si="16"/>
        <v>0.33333333333333331</v>
      </c>
      <c r="I99" s="7">
        <f t="shared" si="17"/>
        <v>0.14285714285714285</v>
      </c>
      <c r="K99" s="7"/>
      <c r="L99" s="10">
        <v>25</v>
      </c>
      <c r="M99" s="1" t="s">
        <v>61</v>
      </c>
    </row>
    <row r="100" spans="1:13">
      <c r="A100" t="s">
        <v>143</v>
      </c>
      <c r="B100" s="10">
        <v>3</v>
      </c>
      <c r="D100">
        <v>7</v>
      </c>
      <c r="G100" s="10">
        <f t="shared" si="16"/>
        <v>0.33333333333333331</v>
      </c>
      <c r="I100" s="7">
        <f t="shared" si="17"/>
        <v>0.14285714285714285</v>
      </c>
      <c r="K100" s="7"/>
      <c r="L100" s="10">
        <v>25</v>
      </c>
      <c r="M100" s="1" t="s">
        <v>61</v>
      </c>
    </row>
    <row r="101" spans="1:13">
      <c r="A101" t="s">
        <v>144</v>
      </c>
      <c r="B101" s="10">
        <v>3</v>
      </c>
      <c r="D101">
        <v>7</v>
      </c>
      <c r="G101" s="10">
        <f t="shared" si="16"/>
        <v>0.33333333333333331</v>
      </c>
      <c r="I101" s="7">
        <f t="shared" si="17"/>
        <v>0.14285714285714285</v>
      </c>
      <c r="K101" s="7"/>
      <c r="L101" s="10">
        <v>25</v>
      </c>
      <c r="M101" s="1" t="s">
        <v>61</v>
      </c>
    </row>
    <row r="102" spans="1:13">
      <c r="A102" t="s">
        <v>145</v>
      </c>
      <c r="B102" s="10">
        <v>3</v>
      </c>
      <c r="D102">
        <v>7</v>
      </c>
      <c r="G102" s="10">
        <f t="shared" si="16"/>
        <v>0.33333333333333331</v>
      </c>
      <c r="I102" s="7">
        <f t="shared" si="17"/>
        <v>0.14285714285714285</v>
      </c>
      <c r="K102" s="7"/>
      <c r="L102" s="10">
        <v>25</v>
      </c>
      <c r="M102" s="1" t="s">
        <v>61</v>
      </c>
    </row>
    <row r="103" spans="1:13">
      <c r="A103" t="s">
        <v>146</v>
      </c>
      <c r="C103" s="7">
        <v>3</v>
      </c>
      <c r="D103">
        <v>7</v>
      </c>
      <c r="H103" s="7">
        <f t="shared" ref="H103:H113" si="18">1/C103</f>
        <v>0.33333333333333331</v>
      </c>
      <c r="I103" s="7">
        <f t="shared" si="17"/>
        <v>0.14285714285714285</v>
      </c>
      <c r="K103" s="7"/>
      <c r="L103" s="10">
        <v>25</v>
      </c>
      <c r="M103" s="1" t="s">
        <v>61</v>
      </c>
    </row>
    <row r="104" spans="1:13">
      <c r="A104" t="s">
        <v>147</v>
      </c>
      <c r="C104" s="7">
        <v>3</v>
      </c>
      <c r="D104">
        <v>7</v>
      </c>
      <c r="H104" s="7">
        <f t="shared" si="18"/>
        <v>0.33333333333333331</v>
      </c>
      <c r="I104" s="7">
        <f t="shared" si="17"/>
        <v>0.14285714285714285</v>
      </c>
      <c r="K104" s="7"/>
      <c r="L104" s="10">
        <v>25</v>
      </c>
      <c r="M104" s="1" t="s">
        <v>61</v>
      </c>
    </row>
    <row r="105" spans="1:13">
      <c r="A105" t="s">
        <v>148</v>
      </c>
      <c r="C105" s="7">
        <v>3</v>
      </c>
      <c r="D105">
        <v>7</v>
      </c>
      <c r="H105" s="7">
        <f t="shared" si="18"/>
        <v>0.33333333333333331</v>
      </c>
      <c r="I105" s="7">
        <f t="shared" si="17"/>
        <v>0.14285714285714285</v>
      </c>
      <c r="K105" s="7"/>
      <c r="L105" s="10">
        <v>25</v>
      </c>
      <c r="M105" s="1" t="s">
        <v>61</v>
      </c>
    </row>
    <row r="106" spans="1:13">
      <c r="A106" t="s">
        <v>149</v>
      </c>
      <c r="C106" s="7">
        <v>3</v>
      </c>
      <c r="D106">
        <v>7</v>
      </c>
      <c r="H106" s="7">
        <f t="shared" si="18"/>
        <v>0.33333333333333331</v>
      </c>
      <c r="I106" s="7">
        <f t="shared" si="17"/>
        <v>0.14285714285714285</v>
      </c>
      <c r="K106" s="7"/>
      <c r="L106" s="10">
        <v>25</v>
      </c>
      <c r="M106" s="1" t="s">
        <v>61</v>
      </c>
    </row>
    <row r="107" spans="1:13">
      <c r="A107" t="s">
        <v>150</v>
      </c>
      <c r="C107" s="7">
        <v>3</v>
      </c>
      <c r="D107">
        <v>7</v>
      </c>
      <c r="H107" s="7">
        <f t="shared" si="18"/>
        <v>0.33333333333333331</v>
      </c>
      <c r="I107" s="7">
        <f t="shared" si="17"/>
        <v>0.14285714285714285</v>
      </c>
      <c r="K107" s="7"/>
      <c r="L107" s="10">
        <v>25</v>
      </c>
      <c r="M107" s="1" t="s">
        <v>61</v>
      </c>
    </row>
    <row r="108" spans="1:13">
      <c r="A108" t="s">
        <v>151</v>
      </c>
      <c r="C108" s="7">
        <v>3</v>
      </c>
      <c r="D108">
        <v>7</v>
      </c>
      <c r="H108" s="7">
        <f t="shared" si="18"/>
        <v>0.33333333333333331</v>
      </c>
      <c r="I108" s="7">
        <f t="shared" si="17"/>
        <v>0.14285714285714285</v>
      </c>
      <c r="K108" s="7"/>
      <c r="L108" s="10">
        <v>25</v>
      </c>
      <c r="M108" s="1" t="s">
        <v>61</v>
      </c>
    </row>
    <row r="109" spans="1:13">
      <c r="A109" t="s">
        <v>152</v>
      </c>
      <c r="C109" s="7">
        <v>3</v>
      </c>
      <c r="D109">
        <v>7</v>
      </c>
      <c r="H109" s="7">
        <f t="shared" si="18"/>
        <v>0.33333333333333331</v>
      </c>
      <c r="I109" s="7">
        <f t="shared" si="17"/>
        <v>0.14285714285714285</v>
      </c>
      <c r="K109" s="7"/>
      <c r="L109" s="10">
        <v>25</v>
      </c>
      <c r="M109" s="1" t="s">
        <v>61</v>
      </c>
    </row>
    <row r="110" spans="1:13">
      <c r="A110" t="s">
        <v>153</v>
      </c>
      <c r="C110" s="7">
        <v>3</v>
      </c>
      <c r="D110">
        <v>7</v>
      </c>
      <c r="H110" s="7">
        <f t="shared" si="18"/>
        <v>0.33333333333333331</v>
      </c>
      <c r="I110" s="7">
        <f t="shared" si="17"/>
        <v>0.14285714285714285</v>
      </c>
      <c r="K110" s="7"/>
      <c r="L110" s="10">
        <v>25</v>
      </c>
      <c r="M110" s="1" t="s">
        <v>61</v>
      </c>
    </row>
    <row r="111" spans="1:13">
      <c r="A111" t="s">
        <v>154</v>
      </c>
      <c r="C111" s="7">
        <v>3</v>
      </c>
      <c r="D111">
        <v>7</v>
      </c>
      <c r="H111" s="7">
        <f t="shared" si="18"/>
        <v>0.33333333333333331</v>
      </c>
      <c r="I111" s="7">
        <f t="shared" si="17"/>
        <v>0.14285714285714285</v>
      </c>
      <c r="K111" s="7"/>
      <c r="L111" s="10">
        <v>25</v>
      </c>
      <c r="M111" s="1" t="s">
        <v>61</v>
      </c>
    </row>
    <row r="112" spans="1:13">
      <c r="A112" t="s">
        <v>155</v>
      </c>
      <c r="C112" s="7">
        <v>3</v>
      </c>
      <c r="D112">
        <v>7</v>
      </c>
      <c r="H112" s="7">
        <f t="shared" si="18"/>
        <v>0.33333333333333331</v>
      </c>
      <c r="I112" s="7">
        <f t="shared" si="17"/>
        <v>0.14285714285714285</v>
      </c>
      <c r="K112" s="7"/>
      <c r="L112" s="10">
        <v>25</v>
      </c>
      <c r="M112" s="1" t="s">
        <v>61</v>
      </c>
    </row>
    <row r="113" spans="1:13">
      <c r="A113" t="s">
        <v>156</v>
      </c>
      <c r="C113" s="7">
        <v>3</v>
      </c>
      <c r="D113">
        <v>7</v>
      </c>
      <c r="E113">
        <v>17</v>
      </c>
      <c r="H113" s="7">
        <f t="shared" si="18"/>
        <v>0.33333333333333331</v>
      </c>
      <c r="I113" s="7">
        <f t="shared" si="17"/>
        <v>0.14285714285714285</v>
      </c>
      <c r="J113" s="7">
        <f>1/E113</f>
        <v>5.8823529411764705E-2</v>
      </c>
      <c r="K113" s="7"/>
      <c r="L113" s="10">
        <v>25</v>
      </c>
      <c r="M113" s="1" t="s">
        <v>61</v>
      </c>
    </row>
    <row r="114" spans="1:13">
      <c r="A114" t="s">
        <v>190</v>
      </c>
      <c r="C114" s="7"/>
      <c r="D114" s="7"/>
      <c r="K114" s="7"/>
      <c r="L114" s="10">
        <v>25</v>
      </c>
      <c r="M114" s="1" t="s">
        <v>61</v>
      </c>
    </row>
    <row r="115" spans="1:13">
      <c r="A115" t="s">
        <v>157</v>
      </c>
      <c r="B115" s="10">
        <v>3</v>
      </c>
      <c r="C115" s="8">
        <v>7</v>
      </c>
      <c r="D115" s="8">
        <v>8</v>
      </c>
      <c r="G115" s="10">
        <f>1/B115</f>
        <v>0.33333333333333331</v>
      </c>
      <c r="H115" s="7">
        <f>1/C115</f>
        <v>0.14285714285714285</v>
      </c>
      <c r="I115" s="7">
        <f>1/D115</f>
        <v>0.125</v>
      </c>
      <c r="K115" s="7"/>
      <c r="L115" s="10">
        <v>21</v>
      </c>
      <c r="M115" s="1" t="s">
        <v>62</v>
      </c>
    </row>
    <row r="116" spans="1:13">
      <c r="A116" t="s">
        <v>158</v>
      </c>
      <c r="B116" s="10">
        <v>3</v>
      </c>
      <c r="D116" s="8">
        <v>7</v>
      </c>
      <c r="G116" s="10">
        <f>1/B116</f>
        <v>0.33333333333333331</v>
      </c>
      <c r="I116" s="7">
        <f>1/D116</f>
        <v>0.14285714285714285</v>
      </c>
      <c r="K116" s="7"/>
      <c r="L116" s="10">
        <v>21</v>
      </c>
      <c r="M116" s="1" t="s">
        <v>62</v>
      </c>
    </row>
    <row r="117" spans="1:13">
      <c r="A117" t="s">
        <v>159</v>
      </c>
      <c r="B117" s="10">
        <v>3</v>
      </c>
      <c r="D117" s="8">
        <v>7</v>
      </c>
      <c r="G117" s="10">
        <f>1/B117</f>
        <v>0.33333333333333331</v>
      </c>
      <c r="I117" s="7">
        <f>1/D117</f>
        <v>0.14285714285714285</v>
      </c>
      <c r="K117" s="7"/>
      <c r="L117" s="10">
        <v>21</v>
      </c>
      <c r="M117" s="1" t="s">
        <v>62</v>
      </c>
    </row>
    <row r="118" spans="1:13">
      <c r="A118" t="s">
        <v>160</v>
      </c>
      <c r="B118" s="10">
        <v>3</v>
      </c>
      <c r="D118" s="8">
        <v>7</v>
      </c>
      <c r="G118" s="10">
        <f>1/B118</f>
        <v>0.33333333333333331</v>
      </c>
      <c r="I118" s="7">
        <f>1/D118</f>
        <v>0.14285714285714285</v>
      </c>
      <c r="K118" s="7"/>
      <c r="L118" s="10">
        <v>21</v>
      </c>
      <c r="M118" s="1" t="s">
        <v>62</v>
      </c>
    </row>
    <row r="119" spans="1:13">
      <c r="A119" t="s">
        <v>161</v>
      </c>
      <c r="B119" s="10">
        <v>3</v>
      </c>
      <c r="D119" s="8">
        <v>7</v>
      </c>
      <c r="E119">
        <v>17</v>
      </c>
      <c r="G119" s="10">
        <f>1/B119</f>
        <v>0.33333333333333331</v>
      </c>
      <c r="I119" s="7">
        <f>1/D119</f>
        <v>0.14285714285714285</v>
      </c>
      <c r="J119" s="7">
        <f>1/E119</f>
        <v>5.8823529411764705E-2</v>
      </c>
      <c r="K119" s="7"/>
      <c r="L119" s="10">
        <v>21</v>
      </c>
      <c r="M119" s="1" t="s">
        <v>62</v>
      </c>
    </row>
    <row r="120" spans="1:13">
      <c r="A120" t="s">
        <v>162</v>
      </c>
      <c r="C120">
        <v>3</v>
      </c>
      <c r="D120" s="8">
        <v>7</v>
      </c>
      <c r="E120">
        <v>17</v>
      </c>
      <c r="H120" s="7">
        <f>1/C120</f>
        <v>0.33333333333333331</v>
      </c>
      <c r="I120" s="7">
        <f>1/D120</f>
        <v>0.14285714285714285</v>
      </c>
      <c r="J120" s="7">
        <f>1/E120</f>
        <v>5.8823529411764705E-2</v>
      </c>
      <c r="K120" s="7"/>
      <c r="L120" s="10">
        <v>21</v>
      </c>
      <c r="M120" s="1" t="s">
        <v>62</v>
      </c>
    </row>
    <row r="121" spans="1:13">
      <c r="A121" t="s">
        <v>163</v>
      </c>
      <c r="B121" s="10">
        <v>4</v>
      </c>
      <c r="G121" s="10">
        <f t="shared" ref="G121:G127" si="19">1/B121</f>
        <v>0.25</v>
      </c>
      <c r="K121" s="7"/>
      <c r="L121" s="10">
        <v>15</v>
      </c>
      <c r="M121" s="1" t="s">
        <v>61</v>
      </c>
    </row>
    <row r="122" spans="1:13">
      <c r="A122" t="s">
        <v>164</v>
      </c>
      <c r="B122" s="10">
        <v>4</v>
      </c>
      <c r="G122" s="10">
        <f t="shared" si="19"/>
        <v>0.25</v>
      </c>
      <c r="K122" s="7"/>
      <c r="L122" s="10">
        <v>15</v>
      </c>
      <c r="M122" s="1" t="s">
        <v>61</v>
      </c>
    </row>
    <row r="123" spans="1:13">
      <c r="A123" t="s">
        <v>165</v>
      </c>
      <c r="B123" s="10">
        <v>4</v>
      </c>
      <c r="G123" s="10">
        <f t="shared" si="19"/>
        <v>0.25</v>
      </c>
      <c r="K123" s="7"/>
      <c r="L123" s="10">
        <v>15</v>
      </c>
      <c r="M123" s="1" t="s">
        <v>63</v>
      </c>
    </row>
    <row r="124" spans="1:13">
      <c r="A124" t="s">
        <v>166</v>
      </c>
      <c r="B124" s="10">
        <v>9</v>
      </c>
      <c r="C124">
        <v>15</v>
      </c>
      <c r="D124">
        <v>21</v>
      </c>
      <c r="E124">
        <v>33</v>
      </c>
      <c r="G124" s="10">
        <f t="shared" si="19"/>
        <v>0.1111111111111111</v>
      </c>
      <c r="H124" s="7">
        <f>1/C124</f>
        <v>6.6666666666666666E-2</v>
      </c>
      <c r="I124" s="7">
        <f>1/D124</f>
        <v>4.7619047619047616E-2</v>
      </c>
      <c r="J124" s="7">
        <f>1/E124</f>
        <v>3.0303030303030304E-2</v>
      </c>
      <c r="K124" s="7"/>
      <c r="L124" s="10">
        <v>15</v>
      </c>
      <c r="M124" s="1" t="s">
        <v>62</v>
      </c>
    </row>
    <row r="125" spans="1:13">
      <c r="A125" t="s">
        <v>167</v>
      </c>
      <c r="B125" s="10">
        <v>9</v>
      </c>
      <c r="C125">
        <v>15</v>
      </c>
      <c r="G125" s="10">
        <f t="shared" si="19"/>
        <v>0.1111111111111111</v>
      </c>
      <c r="H125" s="7">
        <f>1/C125</f>
        <v>6.6666666666666666E-2</v>
      </c>
      <c r="K125" s="7"/>
      <c r="L125" s="10">
        <v>15</v>
      </c>
      <c r="M125" s="1" t="s">
        <v>62</v>
      </c>
    </row>
    <row r="126" spans="1:13">
      <c r="A126" t="s">
        <v>168</v>
      </c>
      <c r="B126" s="10">
        <v>4</v>
      </c>
      <c r="C126">
        <v>9</v>
      </c>
      <c r="G126" s="10">
        <f t="shared" si="19"/>
        <v>0.25</v>
      </c>
      <c r="H126" s="7">
        <f>1/C126</f>
        <v>0.1111111111111111</v>
      </c>
      <c r="K126" s="7"/>
      <c r="L126" s="10">
        <v>15</v>
      </c>
      <c r="M126" s="1" t="s">
        <v>62</v>
      </c>
    </row>
    <row r="127" spans="1:13">
      <c r="A127" t="s">
        <v>169</v>
      </c>
      <c r="B127" s="10">
        <v>4</v>
      </c>
      <c r="C127">
        <v>9</v>
      </c>
      <c r="G127" s="10">
        <f t="shared" si="19"/>
        <v>0.25</v>
      </c>
      <c r="H127" s="7">
        <f>1/C127</f>
        <v>0.1111111111111111</v>
      </c>
      <c r="K127" s="7"/>
      <c r="L127" s="10">
        <v>15</v>
      </c>
      <c r="M127" s="1" t="s">
        <v>62</v>
      </c>
    </row>
  </sheetData>
  <autoFilter ref="A1:M127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27"/>
  <sheetViews>
    <sheetView topLeftCell="A64" workbookViewId="0">
      <selection activeCell="D2" sqref="C2:D21"/>
    </sheetView>
  </sheetViews>
  <sheetFormatPr defaultRowHeight="15"/>
  <sheetData>
    <row r="1" spans="2:8">
      <c r="B1" t="s">
        <v>59</v>
      </c>
      <c r="C1" t="s">
        <v>55</v>
      </c>
      <c r="D1" t="s">
        <v>56</v>
      </c>
      <c r="E1" t="s">
        <v>57</v>
      </c>
      <c r="F1" t="s">
        <v>58</v>
      </c>
      <c r="G1" t="s">
        <v>191</v>
      </c>
      <c r="H1" t="s">
        <v>171</v>
      </c>
    </row>
    <row r="2" spans="2:8">
      <c r="B2">
        <v>0.33333333333333331</v>
      </c>
      <c r="C2">
        <v>0.1111111111111111</v>
      </c>
      <c r="D2">
        <v>8.3333333333333329E-2</v>
      </c>
      <c r="E2">
        <v>3.4482758620689655E-2</v>
      </c>
      <c r="F2">
        <v>2.2222222222222223E-2</v>
      </c>
      <c r="G2">
        <v>15</v>
      </c>
      <c r="H2" t="s">
        <v>61</v>
      </c>
    </row>
    <row r="3" spans="2:8">
      <c r="B3">
        <v>0.33333333333333331</v>
      </c>
      <c r="C3">
        <v>0.1111111111111111</v>
      </c>
      <c r="D3">
        <v>8.3333333333333329E-2</v>
      </c>
      <c r="E3">
        <v>3.4482758620689655E-2</v>
      </c>
      <c r="F3">
        <v>2.2222222222222223E-2</v>
      </c>
      <c r="G3">
        <v>15</v>
      </c>
      <c r="H3" t="s">
        <v>61</v>
      </c>
    </row>
    <row r="4" spans="2:8">
      <c r="B4">
        <v>0.33333333333333331</v>
      </c>
      <c r="C4">
        <v>8.3333333333333329E-2</v>
      </c>
      <c r="D4">
        <v>6.25E-2</v>
      </c>
      <c r="E4">
        <v>3.0303030303030304E-2</v>
      </c>
      <c r="F4">
        <v>2.2222222222222223E-2</v>
      </c>
      <c r="G4">
        <v>15</v>
      </c>
      <c r="H4" t="s">
        <v>61</v>
      </c>
    </row>
    <row r="5" spans="2:8">
      <c r="B5">
        <v>0.33333333333333331</v>
      </c>
      <c r="C5">
        <v>8.3333333333333329E-2</v>
      </c>
      <c r="D5">
        <v>6.25E-2</v>
      </c>
      <c r="E5">
        <v>3.0303030303030304E-2</v>
      </c>
      <c r="F5" t="e">
        <v>#DIV/0!</v>
      </c>
      <c r="G5">
        <v>15</v>
      </c>
      <c r="H5" t="s">
        <v>61</v>
      </c>
    </row>
    <row r="6" spans="2:8">
      <c r="B6">
        <v>0.25</v>
      </c>
      <c r="C6">
        <v>8.3333333333333329E-2</v>
      </c>
      <c r="D6">
        <v>6.25E-2</v>
      </c>
      <c r="E6" t="e">
        <v>#DIV/0!</v>
      </c>
      <c r="F6" t="e">
        <v>#DIV/0!</v>
      </c>
      <c r="G6">
        <v>15</v>
      </c>
      <c r="H6" t="s">
        <v>61</v>
      </c>
    </row>
    <row r="7" spans="2:8">
      <c r="B7">
        <v>0.25</v>
      </c>
      <c r="C7">
        <v>8.3333333333333329E-2</v>
      </c>
      <c r="D7">
        <v>6.25E-2</v>
      </c>
      <c r="E7" t="e">
        <v>#DIV/0!</v>
      </c>
      <c r="F7" t="e">
        <v>#DIV/0!</v>
      </c>
      <c r="G7">
        <v>15</v>
      </c>
      <c r="H7" t="s">
        <v>61</v>
      </c>
    </row>
    <row r="8" spans="2:8">
      <c r="B8">
        <v>0.25</v>
      </c>
      <c r="C8">
        <v>8.3333333333333329E-2</v>
      </c>
      <c r="D8">
        <v>6.25E-2</v>
      </c>
      <c r="E8" t="e">
        <v>#DIV/0!</v>
      </c>
      <c r="F8" t="e">
        <v>#DIV/0!</v>
      </c>
      <c r="G8">
        <v>15</v>
      </c>
      <c r="H8" t="s">
        <v>61</v>
      </c>
    </row>
    <row r="9" spans="2:8">
      <c r="B9">
        <v>0.25</v>
      </c>
      <c r="C9">
        <v>8.3333333333333329E-2</v>
      </c>
      <c r="D9">
        <v>6.25E-2</v>
      </c>
      <c r="E9" t="e">
        <v>#DIV/0!</v>
      </c>
      <c r="F9" t="e">
        <v>#DIV/0!</v>
      </c>
      <c r="G9">
        <v>15</v>
      </c>
      <c r="H9" t="s">
        <v>61</v>
      </c>
    </row>
    <row r="10" spans="2:8">
      <c r="B10">
        <v>0.25</v>
      </c>
      <c r="C10">
        <v>8.3333333333333329E-2</v>
      </c>
      <c r="D10">
        <v>6.25E-2</v>
      </c>
      <c r="E10" t="e">
        <v>#DIV/0!</v>
      </c>
      <c r="F10" t="e">
        <v>#DIV/0!</v>
      </c>
      <c r="G10">
        <v>15</v>
      </c>
      <c r="H10" t="s">
        <v>61</v>
      </c>
    </row>
    <row r="11" spans="2:8">
      <c r="B11">
        <v>8.3333333333333329E-2</v>
      </c>
      <c r="C11" t="e">
        <v>#DIV/0!</v>
      </c>
      <c r="D11" t="e">
        <v>#DIV/0!</v>
      </c>
      <c r="E11" t="e">
        <v>#DIV/0!</v>
      </c>
      <c r="F11" t="e">
        <v>#DIV/0!</v>
      </c>
      <c r="G11">
        <v>15</v>
      </c>
      <c r="H11" t="s">
        <v>61</v>
      </c>
    </row>
    <row r="12" spans="2:8">
      <c r="B12">
        <v>0.25</v>
      </c>
      <c r="C12">
        <v>0.1</v>
      </c>
      <c r="D12">
        <v>7.6923076923076927E-2</v>
      </c>
      <c r="E12" t="e">
        <v>#DIV/0!</v>
      </c>
      <c r="F12" t="e">
        <v>#DIV/0!</v>
      </c>
      <c r="G12">
        <v>15</v>
      </c>
      <c r="H12" t="s">
        <v>62</v>
      </c>
    </row>
    <row r="13" spans="2:8">
      <c r="B13" t="e">
        <v>#DIV/0!</v>
      </c>
      <c r="C13">
        <v>0.14285714285714285</v>
      </c>
      <c r="D13">
        <v>7.6923076923076927E-2</v>
      </c>
      <c r="E13">
        <v>3.7037037037037035E-2</v>
      </c>
      <c r="F13">
        <v>2.0408163265306121E-2</v>
      </c>
      <c r="G13">
        <v>15</v>
      </c>
      <c r="H13" t="s">
        <v>62</v>
      </c>
    </row>
    <row r="14" spans="2:8">
      <c r="B14" t="e">
        <v>#DIV/0!</v>
      </c>
      <c r="C14">
        <v>0.14285714285714285</v>
      </c>
      <c r="D14">
        <v>7.6923076923076927E-2</v>
      </c>
      <c r="E14">
        <v>3.3333333333333333E-2</v>
      </c>
      <c r="F14" t="e">
        <v>#DIV/0!</v>
      </c>
      <c r="G14">
        <v>15</v>
      </c>
      <c r="H14" t="s">
        <v>62</v>
      </c>
    </row>
    <row r="15" spans="2:8">
      <c r="B15" t="e">
        <v>#DIV/0!</v>
      </c>
      <c r="C15">
        <v>0.14285714285714285</v>
      </c>
      <c r="D15">
        <v>7.6923076923076927E-2</v>
      </c>
      <c r="E15">
        <v>3.0303030303030304E-2</v>
      </c>
      <c r="F15" t="e">
        <v>#DIV/0!</v>
      </c>
      <c r="G15">
        <v>15</v>
      </c>
      <c r="H15" t="s">
        <v>62</v>
      </c>
    </row>
    <row r="16" spans="2:8">
      <c r="B16" t="e">
        <v>#DIV/0!</v>
      </c>
      <c r="C16">
        <v>0.14285714285714285</v>
      </c>
      <c r="D16">
        <v>7.6923076923076927E-2</v>
      </c>
      <c r="E16" t="e">
        <v>#DIV/0!</v>
      </c>
      <c r="F16" t="e">
        <v>#DIV/0!</v>
      </c>
      <c r="G16">
        <v>15</v>
      </c>
      <c r="H16" t="s">
        <v>62</v>
      </c>
    </row>
    <row r="17" spans="2:8">
      <c r="B17" t="e">
        <v>#DIV/0!</v>
      </c>
      <c r="C17">
        <v>0.14285714285714285</v>
      </c>
      <c r="D17">
        <v>6.25E-2</v>
      </c>
      <c r="E17" t="e">
        <v>#DIV/0!</v>
      </c>
      <c r="F17" t="e">
        <v>#DIV/0!</v>
      </c>
      <c r="G17">
        <v>15</v>
      </c>
      <c r="H17" t="s">
        <v>62</v>
      </c>
    </row>
    <row r="18" spans="2:8">
      <c r="B18" t="e">
        <v>#DIV/0!</v>
      </c>
      <c r="C18">
        <v>0.14285714285714285</v>
      </c>
      <c r="D18" t="e">
        <v>#DIV/0!</v>
      </c>
      <c r="E18" t="e">
        <v>#DIV/0!</v>
      </c>
      <c r="F18" t="e">
        <v>#DIV/0!</v>
      </c>
      <c r="G18">
        <v>15</v>
      </c>
      <c r="H18" t="s">
        <v>62</v>
      </c>
    </row>
    <row r="19" spans="2:8">
      <c r="B19" t="e">
        <v>#DIV/0!</v>
      </c>
      <c r="C19">
        <v>0.14285714285714285</v>
      </c>
      <c r="D19" t="e">
        <v>#DIV/0!</v>
      </c>
      <c r="E19" t="e">
        <v>#DIV/0!</v>
      </c>
      <c r="F19" t="e">
        <v>#DIV/0!</v>
      </c>
      <c r="G19">
        <v>15</v>
      </c>
      <c r="H19" t="s">
        <v>62</v>
      </c>
    </row>
    <row r="20" spans="2:8">
      <c r="B20" t="e">
        <v>#DIV/0!</v>
      </c>
      <c r="C20">
        <v>0.14285714285714285</v>
      </c>
      <c r="D20" t="e">
        <v>#DIV/0!</v>
      </c>
      <c r="E20" t="e">
        <v>#DIV/0!</v>
      </c>
      <c r="F20" t="e">
        <v>#DIV/0!</v>
      </c>
      <c r="G20">
        <v>15</v>
      </c>
      <c r="H20" t="s">
        <v>62</v>
      </c>
    </row>
    <row r="21" spans="2:8">
      <c r="B21">
        <v>0.33333333333333331</v>
      </c>
      <c r="C21">
        <v>0.16666666666666666</v>
      </c>
      <c r="D21">
        <v>0.1111111111111111</v>
      </c>
      <c r="E21">
        <v>3.3333333333333333E-2</v>
      </c>
      <c r="F21">
        <v>2.3809523809523808E-2</v>
      </c>
      <c r="G21">
        <v>15</v>
      </c>
      <c r="H21" t="s">
        <v>61</v>
      </c>
    </row>
    <row r="22" spans="2:8">
      <c r="B22">
        <v>0.33333333333333331</v>
      </c>
      <c r="C22">
        <v>0.16666666666666666</v>
      </c>
      <c r="D22">
        <v>0.1111111111111111</v>
      </c>
      <c r="E22">
        <v>3.3333333333333333E-2</v>
      </c>
      <c r="F22" t="e">
        <v>#DIV/0!</v>
      </c>
      <c r="G22">
        <v>15</v>
      </c>
      <c r="H22" t="s">
        <v>61</v>
      </c>
    </row>
    <row r="23" spans="2:8">
      <c r="B23">
        <v>0.33333333333333331</v>
      </c>
      <c r="C23">
        <v>0.16666666666666666</v>
      </c>
      <c r="D23">
        <v>7.6923076923076927E-2</v>
      </c>
      <c r="E23">
        <v>3.0303030303030304E-2</v>
      </c>
      <c r="F23" t="e">
        <v>#DIV/0!</v>
      </c>
      <c r="G23">
        <v>15</v>
      </c>
      <c r="H23" t="s">
        <v>61</v>
      </c>
    </row>
    <row r="24" spans="2:8">
      <c r="B24">
        <v>0.33333333333333331</v>
      </c>
      <c r="C24">
        <v>0.16666666666666666</v>
      </c>
      <c r="D24">
        <v>7.6923076923076927E-2</v>
      </c>
      <c r="E24">
        <v>3.0303030303030304E-2</v>
      </c>
      <c r="F24" t="e">
        <v>#DIV/0!</v>
      </c>
      <c r="G24">
        <v>15</v>
      </c>
      <c r="H24" t="s">
        <v>61</v>
      </c>
    </row>
    <row r="25" spans="2:8">
      <c r="B25">
        <v>0.33333333333333331</v>
      </c>
      <c r="C25">
        <v>0.16666666666666666</v>
      </c>
      <c r="D25">
        <v>7.6923076923076927E-2</v>
      </c>
      <c r="E25">
        <v>3.0303030303030304E-2</v>
      </c>
      <c r="F25" t="e">
        <v>#DIV/0!</v>
      </c>
      <c r="G25">
        <v>15</v>
      </c>
      <c r="H25" t="s">
        <v>61</v>
      </c>
    </row>
    <row r="26" spans="2:8">
      <c r="B26">
        <v>0.33333333333333331</v>
      </c>
      <c r="C26">
        <v>0.16666666666666666</v>
      </c>
      <c r="D26">
        <v>7.6923076923076927E-2</v>
      </c>
      <c r="E26" t="e">
        <v>#DIV/0!</v>
      </c>
      <c r="F26" t="e">
        <v>#DIV/0!</v>
      </c>
      <c r="G26">
        <v>15</v>
      </c>
      <c r="H26" t="s">
        <v>61</v>
      </c>
    </row>
    <row r="27" spans="2:8">
      <c r="B27">
        <v>0.33333333333333331</v>
      </c>
      <c r="C27">
        <v>0.16666666666666666</v>
      </c>
      <c r="D27">
        <v>7.6923076923076927E-2</v>
      </c>
      <c r="E27" t="e">
        <v>#DIV/0!</v>
      </c>
      <c r="F27" t="e">
        <v>#DIV/0!</v>
      </c>
      <c r="G27">
        <v>15</v>
      </c>
      <c r="H27" t="s">
        <v>61</v>
      </c>
    </row>
    <row r="28" spans="2:8">
      <c r="B28">
        <v>0.33333333333333331</v>
      </c>
      <c r="C28">
        <v>0.16666666666666666</v>
      </c>
      <c r="D28">
        <v>7.6923076923076927E-2</v>
      </c>
      <c r="E28" t="e">
        <v>#DIV/0!</v>
      </c>
      <c r="F28" t="e">
        <v>#DIV/0!</v>
      </c>
      <c r="G28">
        <v>15</v>
      </c>
      <c r="H28" t="s">
        <v>61</v>
      </c>
    </row>
    <row r="29" spans="2:8">
      <c r="B29">
        <v>0.33333333333333331</v>
      </c>
      <c r="C29">
        <v>0.16666666666666666</v>
      </c>
      <c r="D29">
        <v>7.6923076923076927E-2</v>
      </c>
      <c r="E29" t="e">
        <v>#DIV/0!</v>
      </c>
      <c r="F29" t="e">
        <v>#DIV/0!</v>
      </c>
      <c r="G29">
        <v>15</v>
      </c>
      <c r="H29" t="s">
        <v>61</v>
      </c>
    </row>
    <row r="30" spans="2:8">
      <c r="B30">
        <v>0.33333333333333331</v>
      </c>
      <c r="C30">
        <v>0.16666666666666666</v>
      </c>
      <c r="D30">
        <v>7.6923076923076927E-2</v>
      </c>
      <c r="E30" t="e">
        <v>#DIV/0!</v>
      </c>
      <c r="F30" t="e">
        <v>#DIV/0!</v>
      </c>
      <c r="G30">
        <v>15</v>
      </c>
      <c r="H30" t="s">
        <v>61</v>
      </c>
    </row>
    <row r="31" spans="2:8">
      <c r="B31">
        <v>0.33333333333333331</v>
      </c>
      <c r="C31">
        <v>0.16666666666666666</v>
      </c>
      <c r="D31">
        <v>7.6923076923076927E-2</v>
      </c>
      <c r="E31" t="e">
        <v>#DIV/0!</v>
      </c>
      <c r="F31" t="e">
        <v>#DIV/0!</v>
      </c>
      <c r="G31">
        <v>15</v>
      </c>
      <c r="H31" t="s">
        <v>61</v>
      </c>
    </row>
    <row r="32" spans="2:8">
      <c r="B32">
        <v>0.33333333333333331</v>
      </c>
      <c r="C32">
        <v>0.16666666666666666</v>
      </c>
      <c r="D32">
        <v>7.6923076923076927E-2</v>
      </c>
      <c r="E32" t="e">
        <v>#DIV/0!</v>
      </c>
      <c r="F32" t="e">
        <v>#DIV/0!</v>
      </c>
      <c r="G32">
        <v>15</v>
      </c>
      <c r="H32" t="s">
        <v>61</v>
      </c>
    </row>
    <row r="33" spans="2:8">
      <c r="B33">
        <v>0.33333333333333331</v>
      </c>
      <c r="C33">
        <v>0.16666666666666666</v>
      </c>
      <c r="D33">
        <v>7.6923076923076927E-2</v>
      </c>
      <c r="E33" t="e">
        <v>#DIV/0!</v>
      </c>
      <c r="F33" t="e">
        <v>#DIV/0!</v>
      </c>
      <c r="G33">
        <v>15</v>
      </c>
      <c r="H33" t="s">
        <v>61</v>
      </c>
    </row>
    <row r="34" spans="2:8">
      <c r="B34">
        <v>0.33333333333333331</v>
      </c>
      <c r="C34">
        <v>0.16666666666666666</v>
      </c>
      <c r="D34">
        <v>7.6923076923076927E-2</v>
      </c>
      <c r="E34" t="e">
        <v>#DIV/0!</v>
      </c>
      <c r="F34" t="e">
        <v>#DIV/0!</v>
      </c>
      <c r="G34">
        <v>15</v>
      </c>
      <c r="H34" t="s">
        <v>61</v>
      </c>
    </row>
    <row r="35" spans="2:8">
      <c r="B35">
        <v>0.33333333333333331</v>
      </c>
      <c r="C35">
        <v>0.16666666666666666</v>
      </c>
      <c r="D35">
        <v>7.6923076923076927E-2</v>
      </c>
      <c r="E35" t="e">
        <v>#DIV/0!</v>
      </c>
      <c r="F35" t="e">
        <v>#DIV/0!</v>
      </c>
      <c r="G35">
        <v>15</v>
      </c>
      <c r="H35" t="s">
        <v>61</v>
      </c>
    </row>
    <row r="36" spans="2:8">
      <c r="B36">
        <v>0.33333333333333331</v>
      </c>
      <c r="C36">
        <v>0.16666666666666666</v>
      </c>
      <c r="D36">
        <v>7.6923076923076927E-2</v>
      </c>
      <c r="E36" t="e">
        <v>#DIV/0!</v>
      </c>
      <c r="F36" t="e">
        <v>#DIV/0!</v>
      </c>
      <c r="G36">
        <v>15</v>
      </c>
      <c r="H36" t="s">
        <v>61</v>
      </c>
    </row>
    <row r="37" spans="2:8">
      <c r="B37">
        <v>0.33333333333333331</v>
      </c>
      <c r="C37">
        <v>0.16666666666666666</v>
      </c>
      <c r="D37">
        <v>7.6923076923076927E-2</v>
      </c>
      <c r="E37" t="e">
        <v>#DIV/0!</v>
      </c>
      <c r="F37" t="e">
        <v>#DIV/0!</v>
      </c>
      <c r="G37">
        <v>15</v>
      </c>
      <c r="H37" t="s">
        <v>61</v>
      </c>
    </row>
    <row r="38" spans="2:8">
      <c r="B38">
        <v>0.33333333333333331</v>
      </c>
      <c r="C38">
        <v>0.16666666666666666</v>
      </c>
      <c r="D38">
        <v>7.6923076923076927E-2</v>
      </c>
      <c r="E38" t="e">
        <v>#DIV/0!</v>
      </c>
      <c r="F38" t="e">
        <v>#DIV/0!</v>
      </c>
      <c r="G38">
        <v>15</v>
      </c>
      <c r="H38" t="s">
        <v>61</v>
      </c>
    </row>
    <row r="39" spans="2:8">
      <c r="B39">
        <v>0.33333333333333331</v>
      </c>
      <c r="C39">
        <v>0.16666666666666666</v>
      </c>
      <c r="D39">
        <v>7.6923076923076927E-2</v>
      </c>
      <c r="E39" t="e">
        <v>#DIV/0!</v>
      </c>
      <c r="F39" t="e">
        <v>#DIV/0!</v>
      </c>
      <c r="G39">
        <v>15</v>
      </c>
      <c r="H39" t="s">
        <v>61</v>
      </c>
    </row>
    <row r="40" spans="2:8">
      <c r="B40">
        <v>0.33333333333333331</v>
      </c>
      <c r="C40">
        <v>0.16666666666666666</v>
      </c>
      <c r="D40">
        <v>7.6923076923076927E-2</v>
      </c>
      <c r="E40" t="e">
        <v>#DIV/0!</v>
      </c>
      <c r="F40" t="e">
        <v>#DIV/0!</v>
      </c>
      <c r="G40">
        <v>15</v>
      </c>
      <c r="H40" t="s">
        <v>61</v>
      </c>
    </row>
    <row r="41" spans="2:8">
      <c r="B41">
        <v>0.33333333333333331</v>
      </c>
      <c r="C41">
        <v>0.16666666666666666</v>
      </c>
      <c r="D41">
        <v>7.6923076923076927E-2</v>
      </c>
      <c r="E41" t="e">
        <v>#DIV/0!</v>
      </c>
      <c r="F41" t="e">
        <v>#DIV/0!</v>
      </c>
      <c r="G41">
        <v>15</v>
      </c>
      <c r="H41" t="s">
        <v>61</v>
      </c>
    </row>
    <row r="42" spans="2:8">
      <c r="B42" t="e">
        <v>#DIV/0!</v>
      </c>
      <c r="C42">
        <v>0.16666666666666666</v>
      </c>
      <c r="D42">
        <v>7.6923076923076927E-2</v>
      </c>
      <c r="E42" t="e">
        <v>#DIV/0!</v>
      </c>
      <c r="F42" t="e">
        <v>#DIV/0!</v>
      </c>
      <c r="G42">
        <v>15</v>
      </c>
      <c r="H42" t="s">
        <v>61</v>
      </c>
    </row>
    <row r="43" spans="2:8">
      <c r="B43" t="e">
        <v>#DIV/0!</v>
      </c>
      <c r="C43">
        <v>0.16666666666666666</v>
      </c>
      <c r="D43">
        <v>7.6923076923076927E-2</v>
      </c>
      <c r="E43" t="e">
        <v>#DIV/0!</v>
      </c>
      <c r="F43" t="e">
        <v>#DIV/0!</v>
      </c>
      <c r="G43">
        <v>15</v>
      </c>
      <c r="H43" t="s">
        <v>61</v>
      </c>
    </row>
    <row r="44" spans="2:8">
      <c r="B44" t="e">
        <v>#DIV/0!</v>
      </c>
      <c r="C44">
        <v>0.16666666666666666</v>
      </c>
      <c r="D44">
        <v>6.25E-2</v>
      </c>
      <c r="E44" t="e">
        <v>#DIV/0!</v>
      </c>
      <c r="F44" t="e">
        <v>#DIV/0!</v>
      </c>
      <c r="G44">
        <v>15</v>
      </c>
      <c r="H44" t="s">
        <v>61</v>
      </c>
    </row>
    <row r="45" spans="2:8">
      <c r="B45" t="e">
        <v>#DIV/0!</v>
      </c>
      <c r="C45">
        <v>0.16666666666666666</v>
      </c>
      <c r="D45" t="e">
        <v>#DIV/0!</v>
      </c>
      <c r="E45" t="e">
        <v>#DIV/0!</v>
      </c>
      <c r="F45" t="e">
        <v>#DIV/0!</v>
      </c>
      <c r="G45">
        <v>15</v>
      </c>
      <c r="H45" t="s">
        <v>61</v>
      </c>
    </row>
    <row r="46" spans="2:8">
      <c r="B46">
        <v>0.16666666666666666</v>
      </c>
      <c r="C46">
        <v>0.1111111111111111</v>
      </c>
      <c r="D46" t="e">
        <v>#DIV/0!</v>
      </c>
      <c r="E46" t="e">
        <v>#DIV/0!</v>
      </c>
      <c r="F46" t="e">
        <v>#DIV/0!</v>
      </c>
      <c r="G46">
        <v>15</v>
      </c>
      <c r="H46" t="s">
        <v>61</v>
      </c>
    </row>
    <row r="47" spans="2:8">
      <c r="B47">
        <v>0.16666666666666666</v>
      </c>
      <c r="C47">
        <v>0.1111111111111111</v>
      </c>
      <c r="D47" t="e">
        <v>#DIV/0!</v>
      </c>
      <c r="E47" t="e">
        <v>#DIV/0!</v>
      </c>
      <c r="F47" t="e">
        <v>#DIV/0!</v>
      </c>
      <c r="G47">
        <v>15</v>
      </c>
      <c r="H47" t="s">
        <v>61</v>
      </c>
    </row>
    <row r="48" spans="2:8">
      <c r="B48">
        <v>0.5</v>
      </c>
      <c r="C48">
        <v>0.2</v>
      </c>
      <c r="D48">
        <v>0.125</v>
      </c>
      <c r="E48" t="e">
        <v>#DIV/0!</v>
      </c>
      <c r="F48" t="e">
        <v>#DIV/0!</v>
      </c>
      <c r="G48">
        <v>21</v>
      </c>
      <c r="H48" t="s">
        <v>61</v>
      </c>
    </row>
    <row r="49" spans="2:8">
      <c r="B49">
        <v>0.5</v>
      </c>
      <c r="C49">
        <v>0.2</v>
      </c>
      <c r="D49">
        <v>0.125</v>
      </c>
      <c r="E49" t="e">
        <v>#DIV/0!</v>
      </c>
      <c r="F49" t="e">
        <v>#DIV/0!</v>
      </c>
      <c r="G49">
        <v>21</v>
      </c>
      <c r="H49" t="s">
        <v>61</v>
      </c>
    </row>
    <row r="50" spans="2:8">
      <c r="B50">
        <v>0.5</v>
      </c>
      <c r="C50">
        <v>0.2</v>
      </c>
      <c r="D50">
        <v>0.125</v>
      </c>
      <c r="E50" t="e">
        <v>#DIV/0!</v>
      </c>
      <c r="F50" t="e">
        <v>#DIV/0!</v>
      </c>
      <c r="G50">
        <v>21</v>
      </c>
      <c r="H50" t="s">
        <v>61</v>
      </c>
    </row>
    <row r="51" spans="2:8">
      <c r="B51">
        <v>0.5</v>
      </c>
      <c r="C51">
        <v>0.2</v>
      </c>
      <c r="D51">
        <v>0.125</v>
      </c>
      <c r="E51" t="e">
        <v>#DIV/0!</v>
      </c>
      <c r="F51" t="e">
        <v>#DIV/0!</v>
      </c>
      <c r="G51">
        <v>21</v>
      </c>
      <c r="H51" t="s">
        <v>61</v>
      </c>
    </row>
    <row r="52" spans="2:8">
      <c r="B52">
        <v>0.5</v>
      </c>
      <c r="C52">
        <v>0.2</v>
      </c>
      <c r="D52">
        <v>0.125</v>
      </c>
      <c r="E52" t="e">
        <v>#DIV/0!</v>
      </c>
      <c r="F52" t="e">
        <v>#DIV/0!</v>
      </c>
      <c r="G52">
        <v>21</v>
      </c>
      <c r="H52" t="s">
        <v>61</v>
      </c>
    </row>
    <row r="53" spans="2:8">
      <c r="B53">
        <v>0.5</v>
      </c>
      <c r="C53">
        <v>0.2</v>
      </c>
      <c r="D53">
        <v>0.125</v>
      </c>
      <c r="E53" t="e">
        <v>#DIV/0!</v>
      </c>
      <c r="F53" t="e">
        <v>#DIV/0!</v>
      </c>
      <c r="G53">
        <v>21</v>
      </c>
      <c r="H53" t="s">
        <v>61</v>
      </c>
    </row>
    <row r="54" spans="2:8">
      <c r="B54" t="e">
        <v>#DIV/0!</v>
      </c>
      <c r="C54">
        <v>0.2</v>
      </c>
      <c r="D54">
        <v>0.125</v>
      </c>
      <c r="E54" t="e">
        <v>#DIV/0!</v>
      </c>
      <c r="F54" t="e">
        <v>#DIV/0!</v>
      </c>
      <c r="G54">
        <v>21</v>
      </c>
      <c r="H54" t="s">
        <v>61</v>
      </c>
    </row>
    <row r="55" spans="2:8">
      <c r="B55" t="e">
        <v>#DIV/0!</v>
      </c>
      <c r="C55">
        <v>0.2</v>
      </c>
      <c r="D55" t="e">
        <v>#DIV/0!</v>
      </c>
      <c r="E55" t="e">
        <v>#DIV/0!</v>
      </c>
      <c r="F55" t="e">
        <v>#DIV/0!</v>
      </c>
      <c r="G55">
        <v>21</v>
      </c>
      <c r="H55" t="s">
        <v>61</v>
      </c>
    </row>
    <row r="56" spans="2:8">
      <c r="B56">
        <v>0.5</v>
      </c>
      <c r="C56">
        <v>8.3333333333333329E-2</v>
      </c>
      <c r="D56">
        <v>6.6666666666666666E-2</v>
      </c>
      <c r="E56" t="e">
        <v>#DIV/0!</v>
      </c>
      <c r="F56" t="e">
        <v>#DIV/0!</v>
      </c>
      <c r="G56">
        <v>15</v>
      </c>
      <c r="H56" t="s">
        <v>62</v>
      </c>
    </row>
    <row r="57" spans="2:8">
      <c r="B57">
        <v>0.5</v>
      </c>
      <c r="C57">
        <v>8.3333333333333329E-2</v>
      </c>
      <c r="D57">
        <v>6.6666666666666666E-2</v>
      </c>
      <c r="E57" t="e">
        <v>#DIV/0!</v>
      </c>
      <c r="F57" t="e">
        <v>#DIV/0!</v>
      </c>
      <c r="G57">
        <v>15</v>
      </c>
      <c r="H57" t="s">
        <v>62</v>
      </c>
    </row>
    <row r="58" spans="2:8">
      <c r="B58">
        <v>0.125</v>
      </c>
      <c r="C58" t="e">
        <v>#DIV/0!</v>
      </c>
      <c r="D58" t="e">
        <v>#DIV/0!</v>
      </c>
      <c r="E58" t="e">
        <v>#DIV/0!</v>
      </c>
      <c r="F58" t="e">
        <v>#DIV/0!</v>
      </c>
      <c r="G58">
        <v>15</v>
      </c>
      <c r="H58" t="s">
        <v>62</v>
      </c>
    </row>
    <row r="59" spans="2:8">
      <c r="B59">
        <v>0.125</v>
      </c>
      <c r="C59" t="e">
        <v>#DIV/0!</v>
      </c>
      <c r="D59" t="e">
        <v>#DIV/0!</v>
      </c>
      <c r="E59" t="e">
        <v>#DIV/0!</v>
      </c>
      <c r="F59" t="e">
        <v>#DIV/0!</v>
      </c>
      <c r="G59">
        <v>15</v>
      </c>
      <c r="H59" t="s">
        <v>62</v>
      </c>
    </row>
    <row r="60" spans="2:8">
      <c r="B60">
        <v>0.33333333333333331</v>
      </c>
      <c r="C60">
        <v>0.16666666666666666</v>
      </c>
      <c r="D60">
        <v>0.1</v>
      </c>
      <c r="E60">
        <v>5.8823529411764705E-2</v>
      </c>
      <c r="F60">
        <v>3.7037037037037035E-2</v>
      </c>
      <c r="G60">
        <v>21</v>
      </c>
      <c r="H60" t="s">
        <v>61</v>
      </c>
    </row>
    <row r="61" spans="2:8">
      <c r="B61">
        <v>0.33333333333333331</v>
      </c>
      <c r="C61">
        <v>0.16666666666666666</v>
      </c>
      <c r="D61">
        <v>0.1</v>
      </c>
      <c r="E61">
        <v>5.8823529411764705E-2</v>
      </c>
      <c r="F61">
        <v>3.3333333333333333E-2</v>
      </c>
      <c r="G61">
        <v>21</v>
      </c>
      <c r="H61" t="s">
        <v>61</v>
      </c>
    </row>
    <row r="62" spans="2:8">
      <c r="B62">
        <v>0.33333333333333331</v>
      </c>
      <c r="C62">
        <v>0.16666666666666666</v>
      </c>
      <c r="D62">
        <v>0.1</v>
      </c>
      <c r="E62">
        <v>0.05</v>
      </c>
      <c r="F62" t="e">
        <v>#DIV/0!</v>
      </c>
      <c r="G62">
        <v>21</v>
      </c>
      <c r="H62" t="s">
        <v>61</v>
      </c>
    </row>
    <row r="63" spans="2:8">
      <c r="B63">
        <v>0.33333333333333331</v>
      </c>
      <c r="C63">
        <v>0.16666666666666666</v>
      </c>
      <c r="D63">
        <v>0.1</v>
      </c>
      <c r="E63">
        <v>0.05</v>
      </c>
      <c r="F63" t="e">
        <v>#DIV/0!</v>
      </c>
      <c r="G63">
        <v>21</v>
      </c>
      <c r="H63" t="s">
        <v>61</v>
      </c>
    </row>
    <row r="64" spans="2:8">
      <c r="B64">
        <v>0.33333333333333331</v>
      </c>
      <c r="C64">
        <v>0.16666666666666666</v>
      </c>
      <c r="D64">
        <v>0.1</v>
      </c>
      <c r="E64">
        <v>0.05</v>
      </c>
      <c r="F64" t="e">
        <v>#DIV/0!</v>
      </c>
      <c r="G64">
        <v>21</v>
      </c>
      <c r="H64" t="s">
        <v>61</v>
      </c>
    </row>
    <row r="65" spans="2:8">
      <c r="B65">
        <v>0.33333333333333331</v>
      </c>
      <c r="C65">
        <v>0.16666666666666666</v>
      </c>
      <c r="D65">
        <v>0.1</v>
      </c>
      <c r="E65">
        <v>0.05</v>
      </c>
      <c r="F65" t="e">
        <v>#DIV/0!</v>
      </c>
      <c r="G65">
        <v>21</v>
      </c>
      <c r="H65" t="s">
        <v>61</v>
      </c>
    </row>
    <row r="66" spans="2:8">
      <c r="B66">
        <v>0.33333333333333331</v>
      </c>
      <c r="C66">
        <v>0.16666666666666666</v>
      </c>
      <c r="D66">
        <v>7.6923076923076927E-2</v>
      </c>
      <c r="E66" t="e">
        <v>#DIV/0!</v>
      </c>
      <c r="F66" t="e">
        <v>#DIV/0!</v>
      </c>
      <c r="G66">
        <v>21</v>
      </c>
      <c r="H66" t="s">
        <v>61</v>
      </c>
    </row>
    <row r="67" spans="2:8">
      <c r="B67">
        <v>0.33333333333333331</v>
      </c>
      <c r="C67">
        <v>0.16666666666666666</v>
      </c>
      <c r="D67">
        <v>7.6923076923076927E-2</v>
      </c>
      <c r="E67" t="e">
        <v>#DIV/0!</v>
      </c>
      <c r="F67" t="e">
        <v>#DIV/0!</v>
      </c>
      <c r="G67">
        <v>21</v>
      </c>
      <c r="H67" t="s">
        <v>61</v>
      </c>
    </row>
    <row r="68" spans="2:8">
      <c r="B68">
        <v>0.33333333333333331</v>
      </c>
      <c r="C68">
        <v>0.16666666666666666</v>
      </c>
      <c r="D68">
        <v>7.6923076923076927E-2</v>
      </c>
      <c r="E68" t="e">
        <v>#DIV/0!</v>
      </c>
      <c r="F68" t="e">
        <v>#DIV/0!</v>
      </c>
      <c r="G68">
        <v>21</v>
      </c>
      <c r="H68" t="s">
        <v>61</v>
      </c>
    </row>
    <row r="69" spans="2:8">
      <c r="B69">
        <v>0.33333333333333331</v>
      </c>
      <c r="C69">
        <v>0.16666666666666666</v>
      </c>
      <c r="D69">
        <v>7.6923076923076927E-2</v>
      </c>
      <c r="E69" t="e">
        <v>#DIV/0!</v>
      </c>
      <c r="F69" t="e">
        <v>#DIV/0!</v>
      </c>
      <c r="G69">
        <v>21</v>
      </c>
      <c r="H69" t="s">
        <v>61</v>
      </c>
    </row>
    <row r="70" spans="2:8">
      <c r="B70">
        <v>0.33333333333333331</v>
      </c>
      <c r="C70">
        <v>0.16666666666666666</v>
      </c>
      <c r="D70">
        <v>7.6923076923076927E-2</v>
      </c>
      <c r="E70" t="e">
        <v>#DIV/0!</v>
      </c>
      <c r="F70" t="e">
        <v>#DIV/0!</v>
      </c>
      <c r="G70">
        <v>21</v>
      </c>
      <c r="H70" t="s">
        <v>61</v>
      </c>
    </row>
    <row r="71" spans="2:8">
      <c r="B71">
        <v>0.33333333333333331</v>
      </c>
      <c r="C71">
        <v>0.16666666666666666</v>
      </c>
      <c r="D71">
        <v>7.6923076923076927E-2</v>
      </c>
      <c r="E71" t="e">
        <v>#DIV/0!</v>
      </c>
      <c r="F71" t="e">
        <v>#DIV/0!</v>
      </c>
      <c r="G71">
        <v>21</v>
      </c>
      <c r="H71" t="s">
        <v>61</v>
      </c>
    </row>
    <row r="72" spans="2:8">
      <c r="B72">
        <v>0.33333333333333331</v>
      </c>
      <c r="C72" t="e">
        <v>#DIV/0!</v>
      </c>
      <c r="D72">
        <v>0.16666666666666666</v>
      </c>
      <c r="E72">
        <v>5.8823529411764705E-2</v>
      </c>
      <c r="F72">
        <v>4.3478260869565216E-2</v>
      </c>
      <c r="G72">
        <v>21</v>
      </c>
      <c r="H72" t="s">
        <v>61</v>
      </c>
    </row>
    <row r="73" spans="2:8">
      <c r="B73">
        <v>0.33333333333333331</v>
      </c>
      <c r="C73" t="e">
        <v>#DIV/0!</v>
      </c>
      <c r="D73">
        <v>0.16666666666666666</v>
      </c>
      <c r="E73">
        <v>5.8823529411764705E-2</v>
      </c>
      <c r="F73">
        <v>4.3478260869565216E-2</v>
      </c>
      <c r="G73">
        <v>21</v>
      </c>
      <c r="H73" t="s">
        <v>61</v>
      </c>
    </row>
    <row r="74" spans="2:8">
      <c r="B74">
        <v>0.33333333333333331</v>
      </c>
      <c r="C74">
        <v>0.16666666666666666</v>
      </c>
      <c r="D74" t="e">
        <v>#DIV/0!</v>
      </c>
      <c r="E74" t="e">
        <v>#DIV/0!</v>
      </c>
      <c r="F74" t="e">
        <v>#DIV/0!</v>
      </c>
      <c r="G74">
        <v>21</v>
      </c>
      <c r="H74" t="s">
        <v>61</v>
      </c>
    </row>
    <row r="75" spans="2:8">
      <c r="B75">
        <v>0.16666666666666666</v>
      </c>
      <c r="C75">
        <v>0.1</v>
      </c>
      <c r="D75">
        <v>9.0909090909090912E-2</v>
      </c>
      <c r="E75" t="e">
        <v>#DIV/0!</v>
      </c>
      <c r="F75" t="e">
        <v>#DIV/0!</v>
      </c>
      <c r="G75">
        <v>15</v>
      </c>
      <c r="H75" t="s">
        <v>62</v>
      </c>
    </row>
    <row r="76" spans="2:8">
      <c r="B76">
        <v>0.16666666666666666</v>
      </c>
      <c r="C76">
        <v>0.1</v>
      </c>
      <c r="D76">
        <v>9.0909090909090912E-2</v>
      </c>
      <c r="E76" t="e">
        <v>#DIV/0!</v>
      </c>
      <c r="F76" t="e">
        <v>#DIV/0!</v>
      </c>
      <c r="G76">
        <v>15</v>
      </c>
      <c r="H76" t="s">
        <v>62</v>
      </c>
    </row>
    <row r="77" spans="2:8">
      <c r="B77">
        <v>0.16666666666666666</v>
      </c>
      <c r="C77">
        <v>0.1</v>
      </c>
      <c r="D77">
        <v>9.0909090909090912E-2</v>
      </c>
      <c r="E77" t="e">
        <v>#DIV/0!</v>
      </c>
      <c r="F77" t="e">
        <v>#DIV/0!</v>
      </c>
      <c r="G77">
        <v>15</v>
      </c>
      <c r="H77" t="s">
        <v>62</v>
      </c>
    </row>
    <row r="78" spans="2:8">
      <c r="B78">
        <v>0.16666666666666666</v>
      </c>
      <c r="C78">
        <v>0.1</v>
      </c>
      <c r="D78">
        <v>9.0909090909090912E-2</v>
      </c>
      <c r="E78" t="e">
        <v>#DIV/0!</v>
      </c>
      <c r="F78" t="e">
        <v>#DIV/0!</v>
      </c>
      <c r="G78">
        <v>15</v>
      </c>
      <c r="H78" t="s">
        <v>62</v>
      </c>
    </row>
    <row r="79" spans="2:8">
      <c r="B79">
        <v>0.16666666666666666</v>
      </c>
      <c r="C79">
        <v>0.1</v>
      </c>
      <c r="D79">
        <v>9.0909090909090912E-2</v>
      </c>
      <c r="E79" t="e">
        <v>#DIV/0!</v>
      </c>
      <c r="F79" t="e">
        <v>#DIV/0!</v>
      </c>
      <c r="G79">
        <v>15</v>
      </c>
      <c r="H79" t="s">
        <v>62</v>
      </c>
    </row>
    <row r="80" spans="2:8">
      <c r="B80">
        <v>0.16666666666666666</v>
      </c>
      <c r="C80">
        <v>0.1</v>
      </c>
      <c r="D80">
        <v>9.0909090909090912E-2</v>
      </c>
      <c r="E80" t="e">
        <v>#DIV/0!</v>
      </c>
      <c r="F80" t="e">
        <v>#DIV/0!</v>
      </c>
      <c r="G80">
        <v>15</v>
      </c>
      <c r="H80" t="s">
        <v>62</v>
      </c>
    </row>
    <row r="81" spans="2:8">
      <c r="B81">
        <v>0.16666666666666666</v>
      </c>
      <c r="C81">
        <v>0.1</v>
      </c>
      <c r="D81">
        <v>7.6923076923076927E-2</v>
      </c>
      <c r="E81" t="e">
        <v>#DIV/0!</v>
      </c>
      <c r="F81" t="e">
        <v>#DIV/0!</v>
      </c>
      <c r="G81">
        <v>15</v>
      </c>
      <c r="H81" t="s">
        <v>62</v>
      </c>
    </row>
    <row r="82" spans="2:8">
      <c r="B82">
        <v>0.16666666666666666</v>
      </c>
      <c r="C82">
        <v>0.1</v>
      </c>
      <c r="D82">
        <v>7.1428571428571425E-2</v>
      </c>
      <c r="E82" t="e">
        <v>#DIV/0!</v>
      </c>
      <c r="F82" t="e">
        <v>#DIV/0!</v>
      </c>
      <c r="G82">
        <v>15</v>
      </c>
      <c r="H82" t="s">
        <v>62</v>
      </c>
    </row>
    <row r="83" spans="2:8">
      <c r="B83">
        <v>0.16666666666666666</v>
      </c>
      <c r="C83">
        <v>0.1</v>
      </c>
      <c r="D83" t="e">
        <v>#DIV/0!</v>
      </c>
      <c r="E83" t="e">
        <v>#DIV/0!</v>
      </c>
      <c r="F83" t="e">
        <v>#DIV/0!</v>
      </c>
      <c r="G83">
        <v>15</v>
      </c>
      <c r="H83" t="s">
        <v>62</v>
      </c>
    </row>
    <row r="84" spans="2:8">
      <c r="B84">
        <v>0.16666666666666666</v>
      </c>
      <c r="C84">
        <v>0.1</v>
      </c>
      <c r="D84" t="e">
        <v>#DIV/0!</v>
      </c>
      <c r="E84" t="e">
        <v>#DIV/0!</v>
      </c>
      <c r="F84" t="e">
        <v>#DIV/0!</v>
      </c>
      <c r="G84">
        <v>15</v>
      </c>
      <c r="H84" t="s">
        <v>62</v>
      </c>
    </row>
    <row r="85" spans="2:8">
      <c r="B85">
        <v>0.16666666666666666</v>
      </c>
      <c r="C85">
        <v>0.1</v>
      </c>
      <c r="D85" t="e">
        <v>#DIV/0!</v>
      </c>
      <c r="E85" t="e">
        <v>#DIV/0!</v>
      </c>
      <c r="F85" t="e">
        <v>#DIV/0!</v>
      </c>
      <c r="G85">
        <v>15</v>
      </c>
      <c r="H85" t="s">
        <v>62</v>
      </c>
    </row>
    <row r="86" spans="2:8">
      <c r="B86">
        <v>0.16666666666666666</v>
      </c>
      <c r="C86">
        <v>0.1</v>
      </c>
      <c r="D86" t="e">
        <v>#DIV/0!</v>
      </c>
      <c r="E86" t="e">
        <v>#DIV/0!</v>
      </c>
      <c r="F86" t="e">
        <v>#DIV/0!</v>
      </c>
      <c r="G86">
        <v>15</v>
      </c>
      <c r="H86" t="s">
        <v>62</v>
      </c>
    </row>
    <row r="87" spans="2:8">
      <c r="B87" t="e">
        <v>#DIV/0!</v>
      </c>
      <c r="C87">
        <v>0.16666666666666666</v>
      </c>
      <c r="D87">
        <v>0.1</v>
      </c>
      <c r="E87" t="e">
        <v>#DIV/0!</v>
      </c>
      <c r="F87" t="e">
        <v>#DIV/0!</v>
      </c>
      <c r="G87">
        <v>15</v>
      </c>
      <c r="H87" t="s">
        <v>62</v>
      </c>
    </row>
    <row r="88" spans="2:8">
      <c r="B88" t="e">
        <v>#DIV/0!</v>
      </c>
      <c r="C88">
        <v>0.16666666666666666</v>
      </c>
      <c r="D88">
        <v>0.1</v>
      </c>
      <c r="E88">
        <v>3.7037037037037035E-2</v>
      </c>
      <c r="F88">
        <v>2.564102564102564E-2</v>
      </c>
      <c r="G88">
        <v>15</v>
      </c>
      <c r="H88" t="s">
        <v>62</v>
      </c>
    </row>
    <row r="89" spans="2:8">
      <c r="B89">
        <v>0.1</v>
      </c>
      <c r="C89" t="e">
        <v>#DIV/0!</v>
      </c>
      <c r="D89" t="e">
        <v>#DIV/0!</v>
      </c>
      <c r="E89" t="e">
        <v>#DIV/0!</v>
      </c>
      <c r="F89" t="e">
        <v>#DIV/0!</v>
      </c>
      <c r="G89">
        <v>15</v>
      </c>
      <c r="H89" t="s">
        <v>62</v>
      </c>
    </row>
    <row r="90" spans="2:8">
      <c r="B90">
        <v>0.33333333333333331</v>
      </c>
      <c r="C90" t="e">
        <v>#DIV/0!</v>
      </c>
      <c r="D90" t="e">
        <v>#DIV/0!</v>
      </c>
      <c r="E90" t="e">
        <v>#DIV/0!</v>
      </c>
      <c r="F90" t="e">
        <v>#DIV/0!</v>
      </c>
      <c r="G90">
        <v>25</v>
      </c>
      <c r="H90" t="s">
        <v>61</v>
      </c>
    </row>
    <row r="91" spans="2:8">
      <c r="B91">
        <v>0.33333333333333331</v>
      </c>
      <c r="C91" t="e">
        <v>#DIV/0!</v>
      </c>
      <c r="D91" t="e">
        <v>#DIV/0!</v>
      </c>
      <c r="E91" t="e">
        <v>#DIV/0!</v>
      </c>
      <c r="F91" t="e">
        <v>#DIV/0!</v>
      </c>
      <c r="G91">
        <v>25</v>
      </c>
      <c r="H91" t="s">
        <v>61</v>
      </c>
    </row>
    <row r="92" spans="2:8">
      <c r="B92">
        <v>0.33333333333333331</v>
      </c>
      <c r="C92" t="e">
        <v>#DIV/0!</v>
      </c>
      <c r="D92" t="e">
        <v>#DIV/0!</v>
      </c>
      <c r="E92" t="e">
        <v>#DIV/0!</v>
      </c>
      <c r="F92" t="e">
        <v>#DIV/0!</v>
      </c>
      <c r="G92">
        <v>25</v>
      </c>
      <c r="H92" t="s">
        <v>61</v>
      </c>
    </row>
    <row r="93" spans="2:8">
      <c r="B93">
        <v>0.33333333333333331</v>
      </c>
      <c r="C93" t="e">
        <v>#DIV/0!</v>
      </c>
      <c r="D93" t="e">
        <v>#DIV/0!</v>
      </c>
      <c r="E93" t="e">
        <v>#DIV/0!</v>
      </c>
      <c r="F93" t="e">
        <v>#DIV/0!</v>
      </c>
      <c r="G93">
        <v>25</v>
      </c>
      <c r="H93" t="s">
        <v>61</v>
      </c>
    </row>
    <row r="94" spans="2:8">
      <c r="B94">
        <v>0.33333333333333331</v>
      </c>
      <c r="C94" t="e">
        <v>#DIV/0!</v>
      </c>
      <c r="D94" t="e">
        <v>#DIV/0!</v>
      </c>
      <c r="E94" t="e">
        <v>#DIV/0!</v>
      </c>
      <c r="F94" t="e">
        <v>#DIV/0!</v>
      </c>
      <c r="G94">
        <v>25</v>
      </c>
      <c r="H94" t="s">
        <v>61</v>
      </c>
    </row>
    <row r="95" spans="2:8">
      <c r="B95">
        <v>0.33333333333333331</v>
      </c>
      <c r="C95" t="e">
        <v>#DIV/0!</v>
      </c>
      <c r="D95" t="e">
        <v>#DIV/0!</v>
      </c>
      <c r="E95" t="e">
        <v>#DIV/0!</v>
      </c>
      <c r="F95" t="e">
        <v>#DIV/0!</v>
      </c>
      <c r="G95">
        <v>25</v>
      </c>
      <c r="H95" t="s">
        <v>61</v>
      </c>
    </row>
    <row r="96" spans="2:8">
      <c r="B96">
        <v>0.33333333333333331</v>
      </c>
      <c r="C96" t="e">
        <v>#DIV/0!</v>
      </c>
      <c r="D96">
        <v>0.14285714285714285</v>
      </c>
      <c r="E96" t="e">
        <v>#DIV/0!</v>
      </c>
      <c r="F96" t="e">
        <v>#DIV/0!</v>
      </c>
      <c r="G96">
        <v>25</v>
      </c>
      <c r="H96" t="s">
        <v>61</v>
      </c>
    </row>
    <row r="97" spans="2:8">
      <c r="B97">
        <v>0.33333333333333331</v>
      </c>
      <c r="C97" t="e">
        <v>#DIV/0!</v>
      </c>
      <c r="D97">
        <v>0.14285714285714285</v>
      </c>
      <c r="E97" t="e">
        <v>#DIV/0!</v>
      </c>
      <c r="F97" t="e">
        <v>#DIV/0!</v>
      </c>
      <c r="G97">
        <v>25</v>
      </c>
      <c r="H97" t="s">
        <v>61</v>
      </c>
    </row>
    <row r="98" spans="2:8">
      <c r="B98">
        <v>0.33333333333333331</v>
      </c>
      <c r="C98" t="e">
        <v>#DIV/0!</v>
      </c>
      <c r="D98">
        <v>0.14285714285714285</v>
      </c>
      <c r="E98" t="e">
        <v>#DIV/0!</v>
      </c>
      <c r="F98" t="e">
        <v>#DIV/0!</v>
      </c>
      <c r="G98">
        <v>25</v>
      </c>
      <c r="H98" t="s">
        <v>61</v>
      </c>
    </row>
    <row r="99" spans="2:8">
      <c r="B99">
        <v>0.33333333333333331</v>
      </c>
      <c r="C99" t="e">
        <v>#DIV/0!</v>
      </c>
      <c r="D99">
        <v>0.14285714285714285</v>
      </c>
      <c r="E99" t="e">
        <v>#DIV/0!</v>
      </c>
      <c r="F99" t="e">
        <v>#DIV/0!</v>
      </c>
      <c r="G99">
        <v>25</v>
      </c>
      <c r="H99" t="s">
        <v>61</v>
      </c>
    </row>
    <row r="100" spans="2:8">
      <c r="B100">
        <v>0.33333333333333331</v>
      </c>
      <c r="C100" t="e">
        <v>#DIV/0!</v>
      </c>
      <c r="D100">
        <v>0.14285714285714285</v>
      </c>
      <c r="E100" t="e">
        <v>#DIV/0!</v>
      </c>
      <c r="F100" t="e">
        <v>#DIV/0!</v>
      </c>
      <c r="G100">
        <v>25</v>
      </c>
      <c r="H100" t="s">
        <v>61</v>
      </c>
    </row>
    <row r="101" spans="2:8">
      <c r="B101">
        <v>0.33333333333333331</v>
      </c>
      <c r="C101" t="e">
        <v>#DIV/0!</v>
      </c>
      <c r="D101">
        <v>0.14285714285714285</v>
      </c>
      <c r="E101" t="e">
        <v>#DIV/0!</v>
      </c>
      <c r="F101" t="e">
        <v>#DIV/0!</v>
      </c>
      <c r="G101">
        <v>25</v>
      </c>
      <c r="H101" t="s">
        <v>61</v>
      </c>
    </row>
    <row r="102" spans="2:8">
      <c r="B102">
        <v>0.33333333333333331</v>
      </c>
      <c r="C102" t="e">
        <v>#DIV/0!</v>
      </c>
      <c r="D102">
        <v>0.14285714285714285</v>
      </c>
      <c r="E102" t="e">
        <v>#DIV/0!</v>
      </c>
      <c r="F102" t="e">
        <v>#DIV/0!</v>
      </c>
      <c r="G102">
        <v>25</v>
      </c>
      <c r="H102" t="s">
        <v>61</v>
      </c>
    </row>
    <row r="103" spans="2:8">
      <c r="B103" t="e">
        <v>#DIV/0!</v>
      </c>
      <c r="C103">
        <v>0.33333333333333331</v>
      </c>
      <c r="D103">
        <v>0.14285714285714285</v>
      </c>
      <c r="E103" t="e">
        <v>#DIV/0!</v>
      </c>
      <c r="F103" t="e">
        <v>#DIV/0!</v>
      </c>
      <c r="G103">
        <v>25</v>
      </c>
      <c r="H103" t="s">
        <v>61</v>
      </c>
    </row>
    <row r="104" spans="2:8">
      <c r="B104" t="e">
        <v>#DIV/0!</v>
      </c>
      <c r="C104">
        <v>0.33333333333333331</v>
      </c>
      <c r="D104">
        <v>0.14285714285714285</v>
      </c>
      <c r="E104" t="e">
        <v>#DIV/0!</v>
      </c>
      <c r="F104" t="e">
        <v>#DIV/0!</v>
      </c>
      <c r="G104">
        <v>25</v>
      </c>
      <c r="H104" t="s">
        <v>61</v>
      </c>
    </row>
    <row r="105" spans="2:8">
      <c r="B105" t="e">
        <v>#DIV/0!</v>
      </c>
      <c r="C105">
        <v>0.33333333333333331</v>
      </c>
      <c r="D105">
        <v>0.14285714285714285</v>
      </c>
      <c r="E105" t="e">
        <v>#DIV/0!</v>
      </c>
      <c r="F105" t="e">
        <v>#DIV/0!</v>
      </c>
      <c r="G105">
        <v>25</v>
      </c>
      <c r="H105" t="s">
        <v>61</v>
      </c>
    </row>
    <row r="106" spans="2:8">
      <c r="B106" t="e">
        <v>#DIV/0!</v>
      </c>
      <c r="C106">
        <v>0.33333333333333331</v>
      </c>
      <c r="D106">
        <v>0.14285714285714285</v>
      </c>
      <c r="E106" t="e">
        <v>#DIV/0!</v>
      </c>
      <c r="F106" t="e">
        <v>#DIV/0!</v>
      </c>
      <c r="G106">
        <v>25</v>
      </c>
      <c r="H106" t="s">
        <v>61</v>
      </c>
    </row>
    <row r="107" spans="2:8">
      <c r="B107" t="e">
        <v>#DIV/0!</v>
      </c>
      <c r="C107">
        <v>0.33333333333333331</v>
      </c>
      <c r="D107">
        <v>0.14285714285714285</v>
      </c>
      <c r="E107" t="e">
        <v>#DIV/0!</v>
      </c>
      <c r="F107" t="e">
        <v>#DIV/0!</v>
      </c>
      <c r="G107">
        <v>25</v>
      </c>
      <c r="H107" t="s">
        <v>61</v>
      </c>
    </row>
    <row r="108" spans="2:8">
      <c r="B108" t="e">
        <v>#DIV/0!</v>
      </c>
      <c r="C108">
        <v>0.33333333333333331</v>
      </c>
      <c r="D108">
        <v>0.14285714285714285</v>
      </c>
      <c r="E108" t="e">
        <v>#DIV/0!</v>
      </c>
      <c r="F108" t="e">
        <v>#DIV/0!</v>
      </c>
      <c r="G108">
        <v>25</v>
      </c>
      <c r="H108" t="s">
        <v>61</v>
      </c>
    </row>
    <row r="109" spans="2:8">
      <c r="B109" t="e">
        <v>#DIV/0!</v>
      </c>
      <c r="C109">
        <v>0.33333333333333331</v>
      </c>
      <c r="D109">
        <v>0.14285714285714285</v>
      </c>
      <c r="E109" t="e">
        <v>#DIV/0!</v>
      </c>
      <c r="F109" t="e">
        <v>#DIV/0!</v>
      </c>
      <c r="G109">
        <v>25</v>
      </c>
      <c r="H109" t="s">
        <v>61</v>
      </c>
    </row>
    <row r="110" spans="2:8">
      <c r="B110" t="e">
        <v>#DIV/0!</v>
      </c>
      <c r="C110">
        <v>0.33333333333333331</v>
      </c>
      <c r="D110">
        <v>0.14285714285714285</v>
      </c>
      <c r="E110" t="e">
        <v>#DIV/0!</v>
      </c>
      <c r="F110" t="e">
        <v>#DIV/0!</v>
      </c>
      <c r="G110">
        <v>25</v>
      </c>
      <c r="H110" t="s">
        <v>61</v>
      </c>
    </row>
    <row r="111" spans="2:8">
      <c r="B111" t="e">
        <v>#DIV/0!</v>
      </c>
      <c r="C111">
        <v>0.33333333333333331</v>
      </c>
      <c r="D111">
        <v>0.14285714285714285</v>
      </c>
      <c r="E111" t="e">
        <v>#DIV/0!</v>
      </c>
      <c r="F111" t="e">
        <v>#DIV/0!</v>
      </c>
      <c r="G111">
        <v>25</v>
      </c>
      <c r="H111" t="s">
        <v>61</v>
      </c>
    </row>
    <row r="112" spans="2:8">
      <c r="B112" t="e">
        <v>#DIV/0!</v>
      </c>
      <c r="C112">
        <v>0.33333333333333331</v>
      </c>
      <c r="D112">
        <v>0.14285714285714285</v>
      </c>
      <c r="E112" t="e">
        <v>#DIV/0!</v>
      </c>
      <c r="F112" t="e">
        <v>#DIV/0!</v>
      </c>
      <c r="G112">
        <v>25</v>
      </c>
      <c r="H112" t="s">
        <v>61</v>
      </c>
    </row>
    <row r="113" spans="2:8">
      <c r="B113" t="e">
        <v>#DIV/0!</v>
      </c>
      <c r="C113">
        <v>0.33333333333333331</v>
      </c>
      <c r="D113">
        <v>0.14285714285714285</v>
      </c>
      <c r="E113">
        <v>5.8823529411764705E-2</v>
      </c>
      <c r="F113" t="e">
        <v>#DIV/0!</v>
      </c>
      <c r="G113">
        <v>25</v>
      </c>
      <c r="H113" t="s">
        <v>61</v>
      </c>
    </row>
    <row r="114" spans="2:8">
      <c r="B114" t="e">
        <v>#DIV/0!</v>
      </c>
      <c r="C114" t="e">
        <v>#DIV/0!</v>
      </c>
      <c r="D114" t="e">
        <v>#DIV/0!</v>
      </c>
      <c r="E114" t="e">
        <v>#DIV/0!</v>
      </c>
      <c r="F114" t="e">
        <v>#DIV/0!</v>
      </c>
      <c r="G114">
        <v>25</v>
      </c>
      <c r="H114" t="s">
        <v>61</v>
      </c>
    </row>
    <row r="115" spans="2:8">
      <c r="B115">
        <v>0.33333333333333331</v>
      </c>
      <c r="C115">
        <v>0.14285714285714285</v>
      </c>
      <c r="D115">
        <v>0.125</v>
      </c>
      <c r="E115" t="e">
        <v>#DIV/0!</v>
      </c>
      <c r="F115" t="e">
        <v>#DIV/0!</v>
      </c>
      <c r="G115">
        <v>21</v>
      </c>
      <c r="H115" t="s">
        <v>62</v>
      </c>
    </row>
    <row r="116" spans="2:8">
      <c r="B116">
        <v>0.33333333333333331</v>
      </c>
      <c r="C116" t="e">
        <v>#DIV/0!</v>
      </c>
      <c r="D116">
        <v>0.14285714285714285</v>
      </c>
      <c r="E116" t="e">
        <v>#DIV/0!</v>
      </c>
      <c r="F116" t="e">
        <v>#DIV/0!</v>
      </c>
      <c r="G116">
        <v>21</v>
      </c>
      <c r="H116" t="s">
        <v>62</v>
      </c>
    </row>
    <row r="117" spans="2:8">
      <c r="B117">
        <v>0.33333333333333331</v>
      </c>
      <c r="C117" t="e">
        <v>#DIV/0!</v>
      </c>
      <c r="D117">
        <v>0.14285714285714285</v>
      </c>
      <c r="E117" t="e">
        <v>#DIV/0!</v>
      </c>
      <c r="F117" t="e">
        <v>#DIV/0!</v>
      </c>
      <c r="G117">
        <v>21</v>
      </c>
      <c r="H117" t="s">
        <v>62</v>
      </c>
    </row>
    <row r="118" spans="2:8">
      <c r="B118">
        <v>0.33333333333333331</v>
      </c>
      <c r="C118" t="e">
        <v>#DIV/0!</v>
      </c>
      <c r="D118">
        <v>0.14285714285714285</v>
      </c>
      <c r="E118" t="e">
        <v>#DIV/0!</v>
      </c>
      <c r="F118" t="e">
        <v>#DIV/0!</v>
      </c>
      <c r="G118">
        <v>21</v>
      </c>
      <c r="H118" t="s">
        <v>62</v>
      </c>
    </row>
    <row r="119" spans="2:8">
      <c r="B119">
        <v>0.33333333333333331</v>
      </c>
      <c r="C119" t="e">
        <v>#DIV/0!</v>
      </c>
      <c r="D119">
        <v>0.14285714285714285</v>
      </c>
      <c r="E119">
        <v>5.8823529411764705E-2</v>
      </c>
      <c r="F119" t="e">
        <v>#DIV/0!</v>
      </c>
      <c r="G119">
        <v>21</v>
      </c>
      <c r="H119" t="s">
        <v>62</v>
      </c>
    </row>
    <row r="120" spans="2:8">
      <c r="B120" t="e">
        <v>#DIV/0!</v>
      </c>
      <c r="C120">
        <v>0.33333333333333331</v>
      </c>
      <c r="D120">
        <v>0.14285714285714285</v>
      </c>
      <c r="E120">
        <v>5.8823529411764705E-2</v>
      </c>
      <c r="F120" t="e">
        <v>#DIV/0!</v>
      </c>
      <c r="G120">
        <v>21</v>
      </c>
      <c r="H120" t="s">
        <v>62</v>
      </c>
    </row>
    <row r="121" spans="2:8">
      <c r="B121">
        <v>0.25</v>
      </c>
      <c r="C121" t="e">
        <v>#DIV/0!</v>
      </c>
      <c r="D121" t="e">
        <v>#DIV/0!</v>
      </c>
      <c r="E121" t="e">
        <v>#DIV/0!</v>
      </c>
      <c r="F121" t="e">
        <v>#DIV/0!</v>
      </c>
      <c r="G121">
        <v>15</v>
      </c>
      <c r="H121" t="s">
        <v>61</v>
      </c>
    </row>
    <row r="122" spans="2:8">
      <c r="B122">
        <v>0.25</v>
      </c>
      <c r="C122" t="e">
        <v>#DIV/0!</v>
      </c>
      <c r="D122" t="e">
        <v>#DIV/0!</v>
      </c>
      <c r="E122" t="e">
        <v>#DIV/0!</v>
      </c>
      <c r="F122" t="e">
        <v>#DIV/0!</v>
      </c>
      <c r="G122">
        <v>15</v>
      </c>
      <c r="H122" t="s">
        <v>61</v>
      </c>
    </row>
    <row r="123" spans="2:8">
      <c r="B123">
        <v>0.25</v>
      </c>
      <c r="C123" t="e">
        <v>#DIV/0!</v>
      </c>
      <c r="D123" t="e">
        <v>#DIV/0!</v>
      </c>
      <c r="E123" t="e">
        <v>#DIV/0!</v>
      </c>
      <c r="F123" t="e">
        <v>#DIV/0!</v>
      </c>
      <c r="G123">
        <v>15</v>
      </c>
      <c r="H123" t="s">
        <v>63</v>
      </c>
    </row>
    <row r="124" spans="2:8">
      <c r="B124">
        <v>0.1111111111111111</v>
      </c>
      <c r="C124">
        <v>6.6666666666666666E-2</v>
      </c>
      <c r="D124">
        <v>4.7619047619047616E-2</v>
      </c>
      <c r="E124">
        <v>3.0303030303030304E-2</v>
      </c>
      <c r="F124" t="e">
        <v>#DIV/0!</v>
      </c>
      <c r="G124">
        <v>15</v>
      </c>
      <c r="H124" t="s">
        <v>62</v>
      </c>
    </row>
    <row r="125" spans="2:8">
      <c r="B125">
        <v>0.1111111111111111</v>
      </c>
      <c r="C125">
        <v>6.6666666666666666E-2</v>
      </c>
      <c r="D125" t="e">
        <v>#DIV/0!</v>
      </c>
      <c r="E125" t="e">
        <v>#DIV/0!</v>
      </c>
      <c r="F125" t="e">
        <v>#DIV/0!</v>
      </c>
      <c r="G125">
        <v>15</v>
      </c>
      <c r="H125" t="s">
        <v>62</v>
      </c>
    </row>
    <row r="126" spans="2:8">
      <c r="B126">
        <v>0.25</v>
      </c>
      <c r="C126">
        <v>0.1111111111111111</v>
      </c>
      <c r="D126" t="e">
        <v>#DIV/0!</v>
      </c>
      <c r="E126" t="e">
        <v>#DIV/0!</v>
      </c>
      <c r="F126" t="e">
        <v>#DIV/0!</v>
      </c>
      <c r="G126">
        <v>15</v>
      </c>
      <c r="H126" t="s">
        <v>62</v>
      </c>
    </row>
    <row r="127" spans="2:8">
      <c r="B127">
        <v>0.25</v>
      </c>
      <c r="C127">
        <v>0.1111111111111111</v>
      </c>
      <c r="D127" t="e">
        <v>#DIV/0!</v>
      </c>
      <c r="E127" t="e">
        <v>#DIV/0!</v>
      </c>
      <c r="F127" t="e">
        <v>#DIV/0!</v>
      </c>
      <c r="G127">
        <v>15</v>
      </c>
      <c r="H127" t="s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8"/>
  <sheetViews>
    <sheetView zoomScale="85" zoomScaleNormal="85" workbookViewId="0">
      <pane ySplit="1" topLeftCell="A32" activePane="bottomLeft" state="frozen"/>
      <selection pane="bottomLeft" activeCell="S81" sqref="S81"/>
    </sheetView>
  </sheetViews>
  <sheetFormatPr defaultRowHeight="15"/>
  <cols>
    <col min="2" max="2" width="12.7109375" bestFit="1" customWidth="1"/>
  </cols>
  <sheetData>
    <row r="1" spans="2:24">
      <c r="B1" t="s">
        <v>191</v>
      </c>
      <c r="C1" t="s">
        <v>63</v>
      </c>
      <c r="D1" t="s">
        <v>212</v>
      </c>
      <c r="E1" t="s">
        <v>214</v>
      </c>
      <c r="F1" t="s">
        <v>215</v>
      </c>
      <c r="G1" t="s">
        <v>229</v>
      </c>
      <c r="H1" t="s">
        <v>281</v>
      </c>
      <c r="R1" t="s">
        <v>191</v>
      </c>
      <c r="S1" t="s">
        <v>63</v>
      </c>
      <c r="T1" t="s">
        <v>63</v>
      </c>
      <c r="U1" t="s">
        <v>212</v>
      </c>
      <c r="V1" t="s">
        <v>214</v>
      </c>
      <c r="W1" t="s">
        <v>215</v>
      </c>
      <c r="X1" t="s">
        <v>229</v>
      </c>
    </row>
    <row r="2" spans="2:24">
      <c r="B2">
        <v>15</v>
      </c>
      <c r="C2">
        <v>8.3333333333333329E-2</v>
      </c>
      <c r="D2">
        <f>+C2*C2</f>
        <v>6.9444444444444441E-3</v>
      </c>
      <c r="E2">
        <f>+B2*C2</f>
        <v>1.25</v>
      </c>
      <c r="F2">
        <v>1</v>
      </c>
      <c r="G2">
        <f>B2*B2</f>
        <v>225</v>
      </c>
      <c r="H2">
        <v>12</v>
      </c>
      <c r="R2" s="10">
        <v>15</v>
      </c>
      <c r="S2">
        <v>12</v>
      </c>
      <c r="T2">
        <f>1/S2</f>
        <v>8.3333333333333329E-2</v>
      </c>
      <c r="U2">
        <f>+T2*T2</f>
        <v>6.9444444444444441E-3</v>
      </c>
      <c r="V2">
        <f>+R2*T2</f>
        <v>1.25</v>
      </c>
      <c r="W2">
        <v>1</v>
      </c>
      <c r="X2">
        <f>R2*R2</f>
        <v>225</v>
      </c>
    </row>
    <row r="3" spans="2:24">
      <c r="B3">
        <v>15</v>
      </c>
      <c r="C3">
        <v>8.3333333333333329E-2</v>
      </c>
      <c r="D3">
        <f t="shared" ref="D3:D55" si="0">+C3*C3</f>
        <v>6.9444444444444441E-3</v>
      </c>
      <c r="E3">
        <f t="shared" ref="E3:E55" si="1">+B3*C3</f>
        <v>1.25</v>
      </c>
      <c r="F3">
        <v>1</v>
      </c>
      <c r="G3">
        <f t="shared" ref="G3:G66" si="2">B3*B3</f>
        <v>225</v>
      </c>
      <c r="H3">
        <v>12</v>
      </c>
      <c r="R3" s="10">
        <v>15</v>
      </c>
      <c r="S3">
        <v>12</v>
      </c>
      <c r="T3">
        <f t="shared" ref="T3:T56" si="3">1/S3</f>
        <v>8.3333333333333329E-2</v>
      </c>
      <c r="U3">
        <f t="shared" ref="U3:U66" si="4">+T3*T3</f>
        <v>6.9444444444444441E-3</v>
      </c>
      <c r="V3">
        <f t="shared" ref="V3:V66" si="5">+R3*T3</f>
        <v>1.25</v>
      </c>
      <c r="W3">
        <v>1</v>
      </c>
      <c r="X3">
        <f t="shared" ref="X3:X66" si="6">R3*R3</f>
        <v>225</v>
      </c>
    </row>
    <row r="4" spans="2:24">
      <c r="B4">
        <v>15</v>
      </c>
      <c r="C4">
        <v>6.25E-2</v>
      </c>
      <c r="D4">
        <f t="shared" si="0"/>
        <v>3.90625E-3</v>
      </c>
      <c r="E4">
        <f t="shared" si="1"/>
        <v>0.9375</v>
      </c>
      <c r="F4">
        <v>1</v>
      </c>
      <c r="G4">
        <f t="shared" si="2"/>
        <v>225</v>
      </c>
      <c r="H4">
        <v>16</v>
      </c>
      <c r="R4" s="10">
        <v>15</v>
      </c>
      <c r="S4">
        <v>16</v>
      </c>
      <c r="T4">
        <f t="shared" si="3"/>
        <v>6.25E-2</v>
      </c>
      <c r="U4">
        <f t="shared" si="4"/>
        <v>3.90625E-3</v>
      </c>
      <c r="V4">
        <f t="shared" si="5"/>
        <v>0.9375</v>
      </c>
      <c r="W4">
        <v>1</v>
      </c>
      <c r="X4">
        <f t="shared" si="6"/>
        <v>225</v>
      </c>
    </row>
    <row r="5" spans="2:24">
      <c r="B5">
        <v>15</v>
      </c>
      <c r="C5">
        <v>6.25E-2</v>
      </c>
      <c r="D5">
        <f t="shared" si="0"/>
        <v>3.90625E-3</v>
      </c>
      <c r="E5">
        <f t="shared" si="1"/>
        <v>0.9375</v>
      </c>
      <c r="F5">
        <v>1</v>
      </c>
      <c r="G5">
        <f t="shared" si="2"/>
        <v>225</v>
      </c>
      <c r="H5">
        <v>16</v>
      </c>
      <c r="R5" s="10">
        <v>15</v>
      </c>
      <c r="S5">
        <v>16</v>
      </c>
      <c r="T5">
        <f t="shared" si="3"/>
        <v>6.25E-2</v>
      </c>
      <c r="U5">
        <f t="shared" si="4"/>
        <v>3.90625E-3</v>
      </c>
      <c r="V5">
        <f t="shared" si="5"/>
        <v>0.9375</v>
      </c>
      <c r="W5">
        <v>1</v>
      </c>
      <c r="X5">
        <f t="shared" si="6"/>
        <v>225</v>
      </c>
    </row>
    <row r="6" spans="2:24">
      <c r="B6">
        <v>15</v>
      </c>
      <c r="C6">
        <v>6.25E-2</v>
      </c>
      <c r="D6">
        <f t="shared" si="0"/>
        <v>3.90625E-3</v>
      </c>
      <c r="E6">
        <f t="shared" si="1"/>
        <v>0.9375</v>
      </c>
      <c r="F6">
        <v>1</v>
      </c>
      <c r="G6">
        <f t="shared" si="2"/>
        <v>225</v>
      </c>
      <c r="H6">
        <v>16</v>
      </c>
      <c r="R6" s="10">
        <v>15</v>
      </c>
      <c r="S6">
        <v>16</v>
      </c>
      <c r="T6">
        <f t="shared" si="3"/>
        <v>6.25E-2</v>
      </c>
      <c r="U6">
        <f t="shared" si="4"/>
        <v>3.90625E-3</v>
      </c>
      <c r="V6">
        <f t="shared" si="5"/>
        <v>0.9375</v>
      </c>
      <c r="W6">
        <v>1</v>
      </c>
      <c r="X6">
        <f t="shared" si="6"/>
        <v>225</v>
      </c>
    </row>
    <row r="7" spans="2:24">
      <c r="B7">
        <v>15</v>
      </c>
      <c r="C7">
        <v>6.25E-2</v>
      </c>
      <c r="D7">
        <f t="shared" si="0"/>
        <v>3.90625E-3</v>
      </c>
      <c r="E7">
        <f t="shared" si="1"/>
        <v>0.9375</v>
      </c>
      <c r="F7">
        <v>1</v>
      </c>
      <c r="G7">
        <f t="shared" si="2"/>
        <v>225</v>
      </c>
      <c r="H7">
        <v>16</v>
      </c>
      <c r="R7" s="10">
        <v>15</v>
      </c>
      <c r="S7">
        <v>16</v>
      </c>
      <c r="T7">
        <f t="shared" si="3"/>
        <v>6.25E-2</v>
      </c>
      <c r="U7">
        <f t="shared" si="4"/>
        <v>3.90625E-3</v>
      </c>
      <c r="V7">
        <f t="shared" si="5"/>
        <v>0.9375</v>
      </c>
      <c r="W7">
        <v>1</v>
      </c>
      <c r="X7">
        <f t="shared" si="6"/>
        <v>225</v>
      </c>
    </row>
    <row r="8" spans="2:24">
      <c r="B8">
        <v>15</v>
      </c>
      <c r="C8">
        <v>6.25E-2</v>
      </c>
      <c r="D8">
        <f t="shared" si="0"/>
        <v>3.90625E-3</v>
      </c>
      <c r="E8">
        <f t="shared" si="1"/>
        <v>0.9375</v>
      </c>
      <c r="F8">
        <v>1</v>
      </c>
      <c r="G8">
        <f t="shared" si="2"/>
        <v>225</v>
      </c>
      <c r="H8">
        <v>16</v>
      </c>
      <c r="R8" s="10">
        <v>15</v>
      </c>
      <c r="S8">
        <v>16</v>
      </c>
      <c r="T8">
        <f t="shared" si="3"/>
        <v>6.25E-2</v>
      </c>
      <c r="U8">
        <f t="shared" si="4"/>
        <v>3.90625E-3</v>
      </c>
      <c r="V8">
        <f t="shared" si="5"/>
        <v>0.9375</v>
      </c>
      <c r="W8">
        <v>1</v>
      </c>
      <c r="X8">
        <f t="shared" si="6"/>
        <v>225</v>
      </c>
    </row>
    <row r="9" spans="2:24">
      <c r="B9">
        <v>15</v>
      </c>
      <c r="C9">
        <v>6.25E-2</v>
      </c>
      <c r="D9">
        <f t="shared" si="0"/>
        <v>3.90625E-3</v>
      </c>
      <c r="E9">
        <f t="shared" si="1"/>
        <v>0.9375</v>
      </c>
      <c r="F9">
        <v>1</v>
      </c>
      <c r="G9">
        <f t="shared" si="2"/>
        <v>225</v>
      </c>
      <c r="H9">
        <v>16</v>
      </c>
      <c r="R9" s="10">
        <v>15</v>
      </c>
      <c r="S9">
        <v>16</v>
      </c>
      <c r="T9">
        <f t="shared" si="3"/>
        <v>6.25E-2</v>
      </c>
      <c r="U9">
        <f t="shared" si="4"/>
        <v>3.90625E-3</v>
      </c>
      <c r="V9">
        <f t="shared" si="5"/>
        <v>0.9375</v>
      </c>
      <c r="W9">
        <v>1</v>
      </c>
      <c r="X9">
        <f t="shared" si="6"/>
        <v>225</v>
      </c>
    </row>
    <row r="10" spans="2:24">
      <c r="B10">
        <v>15</v>
      </c>
      <c r="C10">
        <v>6.25E-2</v>
      </c>
      <c r="D10">
        <f t="shared" si="0"/>
        <v>3.90625E-3</v>
      </c>
      <c r="E10">
        <f t="shared" si="1"/>
        <v>0.9375</v>
      </c>
      <c r="F10">
        <v>1</v>
      </c>
      <c r="G10">
        <f t="shared" si="2"/>
        <v>225</v>
      </c>
      <c r="H10">
        <v>16</v>
      </c>
      <c r="R10" s="10">
        <v>15</v>
      </c>
      <c r="S10">
        <v>16</v>
      </c>
      <c r="T10">
        <f t="shared" si="3"/>
        <v>6.25E-2</v>
      </c>
      <c r="U10">
        <f t="shared" si="4"/>
        <v>3.90625E-3</v>
      </c>
      <c r="V10">
        <f t="shared" si="5"/>
        <v>0.9375</v>
      </c>
      <c r="W10">
        <v>1</v>
      </c>
      <c r="X10">
        <f t="shared" si="6"/>
        <v>225</v>
      </c>
    </row>
    <row r="11" spans="2:24">
      <c r="B11">
        <v>15</v>
      </c>
      <c r="C11">
        <v>0.1111111111111111</v>
      </c>
      <c r="D11">
        <f t="shared" si="0"/>
        <v>1.2345679012345678E-2</v>
      </c>
      <c r="E11">
        <f t="shared" si="1"/>
        <v>1.6666666666666665</v>
      </c>
      <c r="F11">
        <v>1</v>
      </c>
      <c r="G11">
        <f t="shared" si="2"/>
        <v>225</v>
      </c>
      <c r="H11">
        <v>9</v>
      </c>
      <c r="R11" s="10">
        <v>15</v>
      </c>
      <c r="S11">
        <v>13</v>
      </c>
      <c r="T11">
        <f t="shared" si="3"/>
        <v>7.6923076923076927E-2</v>
      </c>
      <c r="U11">
        <f t="shared" si="4"/>
        <v>5.9171597633136102E-3</v>
      </c>
      <c r="V11">
        <f t="shared" si="5"/>
        <v>1.153846153846154</v>
      </c>
      <c r="W11">
        <v>1</v>
      </c>
      <c r="X11">
        <f t="shared" si="6"/>
        <v>225</v>
      </c>
    </row>
    <row r="12" spans="2:24">
      <c r="B12">
        <v>15</v>
      </c>
      <c r="C12">
        <v>0.1111111111111111</v>
      </c>
      <c r="D12">
        <f t="shared" si="0"/>
        <v>1.2345679012345678E-2</v>
      </c>
      <c r="E12">
        <f t="shared" si="1"/>
        <v>1.6666666666666665</v>
      </c>
      <c r="F12">
        <v>1</v>
      </c>
      <c r="G12">
        <f t="shared" si="2"/>
        <v>225</v>
      </c>
      <c r="H12">
        <v>9</v>
      </c>
      <c r="R12" s="10">
        <v>15</v>
      </c>
      <c r="S12">
        <v>13</v>
      </c>
      <c r="T12">
        <f t="shared" si="3"/>
        <v>7.6923076923076927E-2</v>
      </c>
      <c r="U12">
        <f t="shared" si="4"/>
        <v>5.9171597633136102E-3</v>
      </c>
      <c r="V12">
        <f t="shared" si="5"/>
        <v>1.153846153846154</v>
      </c>
      <c r="W12">
        <v>1</v>
      </c>
      <c r="X12">
        <f t="shared" si="6"/>
        <v>225</v>
      </c>
    </row>
    <row r="13" spans="2:24">
      <c r="B13">
        <v>15</v>
      </c>
      <c r="C13">
        <v>7.6923076923076927E-2</v>
      </c>
      <c r="D13">
        <f t="shared" si="0"/>
        <v>5.9171597633136102E-3</v>
      </c>
      <c r="E13">
        <f t="shared" si="1"/>
        <v>1.153846153846154</v>
      </c>
      <c r="F13">
        <v>1</v>
      </c>
      <c r="G13">
        <f t="shared" si="2"/>
        <v>225</v>
      </c>
      <c r="H13">
        <v>13</v>
      </c>
      <c r="R13" s="10">
        <v>15</v>
      </c>
      <c r="S13">
        <v>13</v>
      </c>
      <c r="T13">
        <f t="shared" si="3"/>
        <v>7.6923076923076927E-2</v>
      </c>
      <c r="U13">
        <f t="shared" si="4"/>
        <v>5.9171597633136102E-3</v>
      </c>
      <c r="V13">
        <f t="shared" si="5"/>
        <v>1.153846153846154</v>
      </c>
      <c r="W13">
        <v>1</v>
      </c>
      <c r="X13">
        <f t="shared" si="6"/>
        <v>225</v>
      </c>
    </row>
    <row r="14" spans="2:24">
      <c r="B14">
        <v>15</v>
      </c>
      <c r="C14">
        <v>7.6923076923076927E-2</v>
      </c>
      <c r="D14">
        <f t="shared" si="0"/>
        <v>5.9171597633136102E-3</v>
      </c>
      <c r="E14">
        <f t="shared" si="1"/>
        <v>1.153846153846154</v>
      </c>
      <c r="F14">
        <v>1</v>
      </c>
      <c r="G14">
        <f t="shared" si="2"/>
        <v>225</v>
      </c>
      <c r="H14">
        <v>13</v>
      </c>
      <c r="R14" s="10">
        <v>15</v>
      </c>
      <c r="S14">
        <v>13</v>
      </c>
      <c r="T14">
        <f t="shared" si="3"/>
        <v>7.6923076923076927E-2</v>
      </c>
      <c r="U14">
        <f t="shared" si="4"/>
        <v>5.9171597633136102E-3</v>
      </c>
      <c r="V14">
        <f t="shared" si="5"/>
        <v>1.153846153846154</v>
      </c>
      <c r="W14">
        <v>1</v>
      </c>
      <c r="X14">
        <f t="shared" si="6"/>
        <v>225</v>
      </c>
    </row>
    <row r="15" spans="2:24">
      <c r="B15">
        <v>15</v>
      </c>
      <c r="C15">
        <v>7.6923076923076927E-2</v>
      </c>
      <c r="D15">
        <f t="shared" si="0"/>
        <v>5.9171597633136102E-3</v>
      </c>
      <c r="E15">
        <f t="shared" si="1"/>
        <v>1.153846153846154</v>
      </c>
      <c r="F15">
        <v>1</v>
      </c>
      <c r="G15">
        <f t="shared" si="2"/>
        <v>225</v>
      </c>
      <c r="H15">
        <v>13</v>
      </c>
      <c r="R15" s="10">
        <v>15</v>
      </c>
      <c r="S15">
        <v>13</v>
      </c>
      <c r="T15">
        <f t="shared" si="3"/>
        <v>7.6923076923076927E-2</v>
      </c>
      <c r="U15">
        <f t="shared" si="4"/>
        <v>5.9171597633136102E-3</v>
      </c>
      <c r="V15">
        <f t="shared" si="5"/>
        <v>1.153846153846154</v>
      </c>
      <c r="W15">
        <v>1</v>
      </c>
      <c r="X15">
        <f t="shared" si="6"/>
        <v>225</v>
      </c>
    </row>
    <row r="16" spans="2:24">
      <c r="B16">
        <v>15</v>
      </c>
      <c r="C16">
        <v>7.6923076923076927E-2</v>
      </c>
      <c r="D16">
        <f t="shared" si="0"/>
        <v>5.9171597633136102E-3</v>
      </c>
      <c r="E16">
        <f t="shared" si="1"/>
        <v>1.153846153846154</v>
      </c>
      <c r="F16">
        <v>1</v>
      </c>
      <c r="G16">
        <f t="shared" si="2"/>
        <v>225</v>
      </c>
      <c r="H16">
        <v>13</v>
      </c>
      <c r="R16" s="10">
        <v>15</v>
      </c>
      <c r="S16">
        <v>16</v>
      </c>
      <c r="T16">
        <f t="shared" si="3"/>
        <v>6.25E-2</v>
      </c>
      <c r="U16">
        <f t="shared" si="4"/>
        <v>3.90625E-3</v>
      </c>
      <c r="V16">
        <f t="shared" si="5"/>
        <v>0.9375</v>
      </c>
      <c r="W16">
        <v>1</v>
      </c>
      <c r="X16">
        <f t="shared" si="6"/>
        <v>225</v>
      </c>
    </row>
    <row r="17" spans="2:24">
      <c r="B17">
        <v>15</v>
      </c>
      <c r="C17">
        <v>7.6923076923076927E-2</v>
      </c>
      <c r="D17">
        <f t="shared" si="0"/>
        <v>5.9171597633136102E-3</v>
      </c>
      <c r="E17">
        <f t="shared" si="1"/>
        <v>1.153846153846154</v>
      </c>
      <c r="F17">
        <v>1</v>
      </c>
      <c r="G17">
        <f t="shared" si="2"/>
        <v>225</v>
      </c>
      <c r="H17">
        <v>13</v>
      </c>
      <c r="R17" s="10">
        <v>15</v>
      </c>
      <c r="S17">
        <v>9</v>
      </c>
      <c r="T17">
        <f t="shared" si="3"/>
        <v>0.1111111111111111</v>
      </c>
      <c r="U17">
        <f t="shared" si="4"/>
        <v>1.2345679012345678E-2</v>
      </c>
      <c r="V17">
        <f t="shared" si="5"/>
        <v>1.6666666666666665</v>
      </c>
      <c r="W17">
        <v>1</v>
      </c>
      <c r="X17">
        <f t="shared" si="6"/>
        <v>225</v>
      </c>
    </row>
    <row r="18" spans="2:24">
      <c r="B18">
        <v>15</v>
      </c>
      <c r="C18">
        <v>7.6923076923076927E-2</v>
      </c>
      <c r="D18">
        <f t="shared" si="0"/>
        <v>5.9171597633136102E-3</v>
      </c>
      <c r="E18">
        <f t="shared" si="1"/>
        <v>1.153846153846154</v>
      </c>
      <c r="F18">
        <v>1</v>
      </c>
      <c r="G18">
        <f t="shared" si="2"/>
        <v>225</v>
      </c>
      <c r="H18">
        <v>13</v>
      </c>
      <c r="R18" s="10">
        <v>15</v>
      </c>
      <c r="S18">
        <v>9</v>
      </c>
      <c r="T18">
        <f t="shared" si="3"/>
        <v>0.1111111111111111</v>
      </c>
      <c r="U18">
        <f t="shared" si="4"/>
        <v>1.2345679012345678E-2</v>
      </c>
      <c r="V18">
        <f t="shared" si="5"/>
        <v>1.6666666666666665</v>
      </c>
      <c r="W18">
        <v>1</v>
      </c>
      <c r="X18">
        <f t="shared" si="6"/>
        <v>225</v>
      </c>
    </row>
    <row r="19" spans="2:24">
      <c r="B19">
        <v>15</v>
      </c>
      <c r="C19">
        <v>7.6923076923076927E-2</v>
      </c>
      <c r="D19">
        <f t="shared" si="0"/>
        <v>5.9171597633136102E-3</v>
      </c>
      <c r="E19">
        <f t="shared" si="1"/>
        <v>1.153846153846154</v>
      </c>
      <c r="F19">
        <v>1</v>
      </c>
      <c r="G19">
        <f t="shared" si="2"/>
        <v>225</v>
      </c>
      <c r="H19">
        <v>13</v>
      </c>
      <c r="R19" s="10">
        <v>15</v>
      </c>
      <c r="S19">
        <v>13</v>
      </c>
      <c r="T19">
        <f t="shared" si="3"/>
        <v>7.6923076923076927E-2</v>
      </c>
      <c r="U19">
        <f t="shared" si="4"/>
        <v>5.9171597633136102E-3</v>
      </c>
      <c r="V19">
        <f t="shared" si="5"/>
        <v>1.153846153846154</v>
      </c>
      <c r="W19">
        <v>1</v>
      </c>
      <c r="X19">
        <f t="shared" si="6"/>
        <v>225</v>
      </c>
    </row>
    <row r="20" spans="2:24">
      <c r="B20">
        <v>15</v>
      </c>
      <c r="C20">
        <v>7.6923076923076927E-2</v>
      </c>
      <c r="D20">
        <f t="shared" si="0"/>
        <v>5.9171597633136102E-3</v>
      </c>
      <c r="E20">
        <f t="shared" si="1"/>
        <v>1.153846153846154</v>
      </c>
      <c r="F20">
        <v>1</v>
      </c>
      <c r="G20">
        <f t="shared" si="2"/>
        <v>225</v>
      </c>
      <c r="H20">
        <v>13</v>
      </c>
      <c r="R20" s="10">
        <v>15</v>
      </c>
      <c r="S20">
        <v>13</v>
      </c>
      <c r="T20">
        <f t="shared" si="3"/>
        <v>7.6923076923076927E-2</v>
      </c>
      <c r="U20">
        <f t="shared" si="4"/>
        <v>5.9171597633136102E-3</v>
      </c>
      <c r="V20">
        <f t="shared" si="5"/>
        <v>1.153846153846154</v>
      </c>
      <c r="W20">
        <v>1</v>
      </c>
      <c r="X20">
        <f t="shared" si="6"/>
        <v>225</v>
      </c>
    </row>
    <row r="21" spans="2:24">
      <c r="B21">
        <v>15</v>
      </c>
      <c r="C21">
        <v>7.6923076923076927E-2</v>
      </c>
      <c r="D21">
        <f t="shared" si="0"/>
        <v>5.9171597633136102E-3</v>
      </c>
      <c r="E21">
        <f t="shared" si="1"/>
        <v>1.153846153846154</v>
      </c>
      <c r="F21">
        <v>1</v>
      </c>
      <c r="G21">
        <f t="shared" si="2"/>
        <v>225</v>
      </c>
      <c r="H21">
        <v>13</v>
      </c>
      <c r="R21" s="10">
        <v>15</v>
      </c>
      <c r="S21">
        <v>13</v>
      </c>
      <c r="T21">
        <f t="shared" si="3"/>
        <v>7.6923076923076927E-2</v>
      </c>
      <c r="U21">
        <f t="shared" si="4"/>
        <v>5.9171597633136102E-3</v>
      </c>
      <c r="V21">
        <f t="shared" si="5"/>
        <v>1.153846153846154</v>
      </c>
      <c r="W21">
        <v>1</v>
      </c>
      <c r="X21">
        <f t="shared" si="6"/>
        <v>225</v>
      </c>
    </row>
    <row r="22" spans="2:24">
      <c r="B22">
        <v>15</v>
      </c>
      <c r="C22">
        <v>7.6923076923076927E-2</v>
      </c>
      <c r="D22">
        <f t="shared" si="0"/>
        <v>5.9171597633136102E-3</v>
      </c>
      <c r="E22">
        <f t="shared" si="1"/>
        <v>1.153846153846154</v>
      </c>
      <c r="F22">
        <v>1</v>
      </c>
      <c r="G22">
        <f t="shared" si="2"/>
        <v>225</v>
      </c>
      <c r="H22">
        <v>13</v>
      </c>
      <c r="R22" s="10">
        <v>15</v>
      </c>
      <c r="S22">
        <v>13</v>
      </c>
      <c r="T22">
        <f t="shared" si="3"/>
        <v>7.6923076923076927E-2</v>
      </c>
      <c r="U22">
        <f t="shared" si="4"/>
        <v>5.9171597633136102E-3</v>
      </c>
      <c r="V22">
        <f t="shared" si="5"/>
        <v>1.153846153846154</v>
      </c>
      <c r="W22">
        <v>1</v>
      </c>
      <c r="X22">
        <f t="shared" si="6"/>
        <v>225</v>
      </c>
    </row>
    <row r="23" spans="2:24">
      <c r="B23">
        <v>15</v>
      </c>
      <c r="C23">
        <v>7.6923076923076927E-2</v>
      </c>
      <c r="D23">
        <f t="shared" si="0"/>
        <v>5.9171597633136102E-3</v>
      </c>
      <c r="E23">
        <f t="shared" si="1"/>
        <v>1.153846153846154</v>
      </c>
      <c r="F23">
        <v>1</v>
      </c>
      <c r="G23">
        <f t="shared" si="2"/>
        <v>225</v>
      </c>
      <c r="H23">
        <v>13</v>
      </c>
      <c r="R23" s="10">
        <v>15</v>
      </c>
      <c r="S23">
        <v>13</v>
      </c>
      <c r="T23">
        <f t="shared" si="3"/>
        <v>7.6923076923076927E-2</v>
      </c>
      <c r="U23">
        <f t="shared" si="4"/>
        <v>5.9171597633136102E-3</v>
      </c>
      <c r="V23">
        <f t="shared" si="5"/>
        <v>1.153846153846154</v>
      </c>
      <c r="W23">
        <v>1</v>
      </c>
      <c r="X23">
        <f t="shared" si="6"/>
        <v>225</v>
      </c>
    </row>
    <row r="24" spans="2:24">
      <c r="B24">
        <v>15</v>
      </c>
      <c r="C24">
        <v>7.6923076923076927E-2</v>
      </c>
      <c r="D24">
        <f t="shared" si="0"/>
        <v>5.9171597633136102E-3</v>
      </c>
      <c r="E24">
        <f t="shared" si="1"/>
        <v>1.153846153846154</v>
      </c>
      <c r="F24">
        <v>1</v>
      </c>
      <c r="G24">
        <f t="shared" si="2"/>
        <v>225</v>
      </c>
      <c r="H24">
        <v>13</v>
      </c>
      <c r="R24" s="10">
        <v>15</v>
      </c>
      <c r="S24">
        <v>13</v>
      </c>
      <c r="T24">
        <f t="shared" si="3"/>
        <v>7.6923076923076927E-2</v>
      </c>
      <c r="U24">
        <f t="shared" si="4"/>
        <v>5.9171597633136102E-3</v>
      </c>
      <c r="V24">
        <f t="shared" si="5"/>
        <v>1.153846153846154</v>
      </c>
      <c r="W24">
        <v>1</v>
      </c>
      <c r="X24">
        <f t="shared" si="6"/>
        <v>225</v>
      </c>
    </row>
    <row r="25" spans="2:24">
      <c r="B25">
        <v>15</v>
      </c>
      <c r="C25">
        <v>7.6923076923076927E-2</v>
      </c>
      <c r="D25">
        <f t="shared" si="0"/>
        <v>5.9171597633136102E-3</v>
      </c>
      <c r="E25">
        <f t="shared" si="1"/>
        <v>1.153846153846154</v>
      </c>
      <c r="F25">
        <v>1</v>
      </c>
      <c r="G25">
        <f t="shared" si="2"/>
        <v>225</v>
      </c>
      <c r="H25">
        <v>13</v>
      </c>
      <c r="R25" s="10">
        <v>15</v>
      </c>
      <c r="S25">
        <v>13</v>
      </c>
      <c r="T25">
        <f t="shared" si="3"/>
        <v>7.6923076923076927E-2</v>
      </c>
      <c r="U25">
        <f t="shared" si="4"/>
        <v>5.9171597633136102E-3</v>
      </c>
      <c r="V25">
        <f t="shared" si="5"/>
        <v>1.153846153846154</v>
      </c>
      <c r="W25">
        <v>1</v>
      </c>
      <c r="X25">
        <f t="shared" si="6"/>
        <v>225</v>
      </c>
    </row>
    <row r="26" spans="2:24">
      <c r="B26">
        <v>15</v>
      </c>
      <c r="C26">
        <v>7.6923076923076927E-2</v>
      </c>
      <c r="D26">
        <f t="shared" si="0"/>
        <v>5.9171597633136102E-3</v>
      </c>
      <c r="E26">
        <f t="shared" si="1"/>
        <v>1.153846153846154</v>
      </c>
      <c r="F26">
        <v>1</v>
      </c>
      <c r="G26">
        <f t="shared" si="2"/>
        <v>225</v>
      </c>
      <c r="H26">
        <v>13</v>
      </c>
      <c r="R26" s="10">
        <v>15</v>
      </c>
      <c r="S26">
        <v>13</v>
      </c>
      <c r="T26">
        <f t="shared" si="3"/>
        <v>7.6923076923076927E-2</v>
      </c>
      <c r="U26">
        <f t="shared" si="4"/>
        <v>5.9171597633136102E-3</v>
      </c>
      <c r="V26">
        <f t="shared" si="5"/>
        <v>1.153846153846154</v>
      </c>
      <c r="W26">
        <v>1</v>
      </c>
      <c r="X26">
        <f t="shared" si="6"/>
        <v>225</v>
      </c>
    </row>
    <row r="27" spans="2:24">
      <c r="B27">
        <v>15</v>
      </c>
      <c r="C27">
        <v>7.6923076923076927E-2</v>
      </c>
      <c r="D27">
        <f t="shared" si="0"/>
        <v>5.9171597633136102E-3</v>
      </c>
      <c r="E27">
        <f t="shared" si="1"/>
        <v>1.153846153846154</v>
      </c>
      <c r="F27">
        <v>1</v>
      </c>
      <c r="G27">
        <f t="shared" si="2"/>
        <v>225</v>
      </c>
      <c r="H27">
        <v>13</v>
      </c>
      <c r="R27" s="10">
        <v>15</v>
      </c>
      <c r="S27">
        <v>13</v>
      </c>
      <c r="T27">
        <f t="shared" si="3"/>
        <v>7.6923076923076927E-2</v>
      </c>
      <c r="U27">
        <f t="shared" si="4"/>
        <v>5.9171597633136102E-3</v>
      </c>
      <c r="V27">
        <f t="shared" si="5"/>
        <v>1.153846153846154</v>
      </c>
      <c r="W27">
        <v>1</v>
      </c>
      <c r="X27">
        <f t="shared" si="6"/>
        <v>225</v>
      </c>
    </row>
    <row r="28" spans="2:24">
      <c r="B28">
        <v>15</v>
      </c>
      <c r="C28">
        <v>7.6923076923076927E-2</v>
      </c>
      <c r="D28">
        <f t="shared" si="0"/>
        <v>5.9171597633136102E-3</v>
      </c>
      <c r="E28">
        <f t="shared" si="1"/>
        <v>1.153846153846154</v>
      </c>
      <c r="F28">
        <v>1</v>
      </c>
      <c r="G28">
        <f t="shared" si="2"/>
        <v>225</v>
      </c>
      <c r="H28">
        <v>13</v>
      </c>
      <c r="R28" s="10">
        <v>15</v>
      </c>
      <c r="S28">
        <v>13</v>
      </c>
      <c r="T28">
        <f t="shared" si="3"/>
        <v>7.6923076923076927E-2</v>
      </c>
      <c r="U28">
        <f t="shared" si="4"/>
        <v>5.9171597633136102E-3</v>
      </c>
      <c r="V28">
        <f t="shared" si="5"/>
        <v>1.153846153846154</v>
      </c>
      <c r="W28">
        <v>1</v>
      </c>
      <c r="X28">
        <f t="shared" si="6"/>
        <v>225</v>
      </c>
    </row>
    <row r="29" spans="2:24">
      <c r="B29">
        <v>15</v>
      </c>
      <c r="C29">
        <v>7.6923076923076927E-2</v>
      </c>
      <c r="D29">
        <f t="shared" si="0"/>
        <v>5.9171597633136102E-3</v>
      </c>
      <c r="E29">
        <f t="shared" si="1"/>
        <v>1.153846153846154</v>
      </c>
      <c r="F29">
        <v>1</v>
      </c>
      <c r="G29">
        <f t="shared" si="2"/>
        <v>225</v>
      </c>
      <c r="H29">
        <v>13</v>
      </c>
      <c r="R29" s="10">
        <v>15</v>
      </c>
      <c r="S29">
        <v>13</v>
      </c>
      <c r="T29">
        <f t="shared" si="3"/>
        <v>7.6923076923076927E-2</v>
      </c>
      <c r="U29">
        <f t="shared" si="4"/>
        <v>5.9171597633136102E-3</v>
      </c>
      <c r="V29">
        <f t="shared" si="5"/>
        <v>1.153846153846154</v>
      </c>
      <c r="W29">
        <v>1</v>
      </c>
      <c r="X29">
        <f t="shared" si="6"/>
        <v>225</v>
      </c>
    </row>
    <row r="30" spans="2:24">
      <c r="B30">
        <v>15</v>
      </c>
      <c r="C30">
        <v>7.6923076923076927E-2</v>
      </c>
      <c r="D30">
        <f t="shared" si="0"/>
        <v>5.9171597633136102E-3</v>
      </c>
      <c r="E30">
        <f t="shared" si="1"/>
        <v>1.153846153846154</v>
      </c>
      <c r="F30">
        <v>1</v>
      </c>
      <c r="G30">
        <f t="shared" si="2"/>
        <v>225</v>
      </c>
      <c r="H30">
        <v>13</v>
      </c>
      <c r="R30" s="10">
        <v>15</v>
      </c>
      <c r="S30">
        <v>13</v>
      </c>
      <c r="T30">
        <f t="shared" si="3"/>
        <v>7.6923076923076927E-2</v>
      </c>
      <c r="U30">
        <f t="shared" si="4"/>
        <v>5.9171597633136102E-3</v>
      </c>
      <c r="V30">
        <f t="shared" si="5"/>
        <v>1.153846153846154</v>
      </c>
      <c r="W30">
        <v>1</v>
      </c>
      <c r="X30">
        <f t="shared" si="6"/>
        <v>225</v>
      </c>
    </row>
    <row r="31" spans="2:24">
      <c r="B31">
        <v>15</v>
      </c>
      <c r="C31">
        <v>7.6923076923076927E-2</v>
      </c>
      <c r="D31">
        <f t="shared" si="0"/>
        <v>5.9171597633136102E-3</v>
      </c>
      <c r="E31">
        <f t="shared" si="1"/>
        <v>1.153846153846154</v>
      </c>
      <c r="F31">
        <v>1</v>
      </c>
      <c r="G31">
        <f t="shared" si="2"/>
        <v>225</v>
      </c>
      <c r="H31">
        <v>13</v>
      </c>
      <c r="R31" s="10">
        <v>15</v>
      </c>
      <c r="S31">
        <v>13</v>
      </c>
      <c r="T31">
        <f t="shared" si="3"/>
        <v>7.6923076923076927E-2</v>
      </c>
      <c r="U31">
        <f t="shared" si="4"/>
        <v>5.9171597633136102E-3</v>
      </c>
      <c r="V31">
        <f t="shared" si="5"/>
        <v>1.153846153846154</v>
      </c>
      <c r="W31">
        <v>1</v>
      </c>
      <c r="X31">
        <f t="shared" si="6"/>
        <v>225</v>
      </c>
    </row>
    <row r="32" spans="2:24">
      <c r="B32">
        <v>15</v>
      </c>
      <c r="C32">
        <v>7.6923076923076927E-2</v>
      </c>
      <c r="D32">
        <f t="shared" si="0"/>
        <v>5.9171597633136102E-3</v>
      </c>
      <c r="E32">
        <f t="shared" si="1"/>
        <v>1.153846153846154</v>
      </c>
      <c r="F32">
        <v>1</v>
      </c>
      <c r="G32">
        <f t="shared" si="2"/>
        <v>225</v>
      </c>
      <c r="H32">
        <v>13</v>
      </c>
      <c r="R32" s="10">
        <v>15</v>
      </c>
      <c r="S32">
        <v>13</v>
      </c>
      <c r="T32">
        <f t="shared" si="3"/>
        <v>7.6923076923076927E-2</v>
      </c>
      <c r="U32">
        <f t="shared" si="4"/>
        <v>5.9171597633136102E-3</v>
      </c>
      <c r="V32">
        <f t="shared" si="5"/>
        <v>1.153846153846154</v>
      </c>
      <c r="W32">
        <v>1</v>
      </c>
      <c r="X32">
        <f t="shared" si="6"/>
        <v>225</v>
      </c>
    </row>
    <row r="33" spans="2:24">
      <c r="B33">
        <v>15</v>
      </c>
      <c r="C33">
        <v>7.6923076923076927E-2</v>
      </c>
      <c r="D33">
        <f t="shared" si="0"/>
        <v>5.9171597633136102E-3</v>
      </c>
      <c r="E33">
        <f t="shared" si="1"/>
        <v>1.153846153846154</v>
      </c>
      <c r="F33">
        <v>1</v>
      </c>
      <c r="G33">
        <f t="shared" si="2"/>
        <v>225</v>
      </c>
      <c r="H33">
        <v>13</v>
      </c>
      <c r="R33" s="10">
        <v>15</v>
      </c>
      <c r="S33">
        <v>13</v>
      </c>
      <c r="T33">
        <f t="shared" si="3"/>
        <v>7.6923076923076927E-2</v>
      </c>
      <c r="U33">
        <f t="shared" si="4"/>
        <v>5.9171597633136102E-3</v>
      </c>
      <c r="V33">
        <f t="shared" si="5"/>
        <v>1.153846153846154</v>
      </c>
      <c r="W33">
        <v>1</v>
      </c>
      <c r="X33">
        <f t="shared" si="6"/>
        <v>225</v>
      </c>
    </row>
    <row r="34" spans="2:24">
      <c r="B34">
        <v>15</v>
      </c>
      <c r="C34">
        <v>6.25E-2</v>
      </c>
      <c r="D34">
        <f t="shared" si="0"/>
        <v>3.90625E-3</v>
      </c>
      <c r="E34">
        <f t="shared" si="1"/>
        <v>0.9375</v>
      </c>
      <c r="F34">
        <v>1</v>
      </c>
      <c r="G34">
        <f t="shared" si="2"/>
        <v>225</v>
      </c>
      <c r="H34">
        <v>16</v>
      </c>
      <c r="R34" s="10">
        <v>15</v>
      </c>
      <c r="S34">
        <v>13</v>
      </c>
      <c r="T34">
        <f t="shared" si="3"/>
        <v>7.6923076923076927E-2</v>
      </c>
      <c r="U34">
        <f t="shared" si="4"/>
        <v>5.9171597633136102E-3</v>
      </c>
      <c r="V34">
        <f t="shared" si="5"/>
        <v>1.153846153846154</v>
      </c>
      <c r="W34">
        <v>1</v>
      </c>
      <c r="X34">
        <f t="shared" si="6"/>
        <v>225</v>
      </c>
    </row>
    <row r="35" spans="2:24">
      <c r="B35">
        <v>21</v>
      </c>
      <c r="C35">
        <v>0.125</v>
      </c>
      <c r="D35">
        <f t="shared" si="0"/>
        <v>1.5625E-2</v>
      </c>
      <c r="E35">
        <f t="shared" si="1"/>
        <v>2.625</v>
      </c>
      <c r="F35">
        <v>1</v>
      </c>
      <c r="G35">
        <f t="shared" si="2"/>
        <v>441</v>
      </c>
      <c r="H35">
        <v>8</v>
      </c>
      <c r="R35" s="10">
        <v>15</v>
      </c>
      <c r="S35">
        <v>13</v>
      </c>
      <c r="T35">
        <f t="shared" si="3"/>
        <v>7.6923076923076927E-2</v>
      </c>
      <c r="U35">
        <f t="shared" si="4"/>
        <v>5.9171597633136102E-3</v>
      </c>
      <c r="V35">
        <f t="shared" si="5"/>
        <v>1.153846153846154</v>
      </c>
      <c r="W35">
        <v>1</v>
      </c>
      <c r="X35">
        <f t="shared" si="6"/>
        <v>225</v>
      </c>
    </row>
    <row r="36" spans="2:24">
      <c r="B36">
        <v>21</v>
      </c>
      <c r="C36">
        <v>0.125</v>
      </c>
      <c r="D36">
        <f t="shared" si="0"/>
        <v>1.5625E-2</v>
      </c>
      <c r="E36">
        <f t="shared" si="1"/>
        <v>2.625</v>
      </c>
      <c r="F36">
        <v>1</v>
      </c>
      <c r="G36">
        <f t="shared" si="2"/>
        <v>441</v>
      </c>
      <c r="H36">
        <v>8</v>
      </c>
      <c r="R36" s="10">
        <v>15</v>
      </c>
      <c r="S36">
        <v>13</v>
      </c>
      <c r="T36">
        <f t="shared" si="3"/>
        <v>7.6923076923076927E-2</v>
      </c>
      <c r="U36">
        <f t="shared" si="4"/>
        <v>5.9171597633136102E-3</v>
      </c>
      <c r="V36">
        <f t="shared" si="5"/>
        <v>1.153846153846154</v>
      </c>
      <c r="W36">
        <v>1</v>
      </c>
      <c r="X36">
        <f t="shared" si="6"/>
        <v>225</v>
      </c>
    </row>
    <row r="37" spans="2:24">
      <c r="B37">
        <v>21</v>
      </c>
      <c r="C37">
        <v>0.125</v>
      </c>
      <c r="D37">
        <f t="shared" si="0"/>
        <v>1.5625E-2</v>
      </c>
      <c r="E37">
        <f t="shared" si="1"/>
        <v>2.625</v>
      </c>
      <c r="F37">
        <v>1</v>
      </c>
      <c r="G37">
        <f t="shared" si="2"/>
        <v>441</v>
      </c>
      <c r="H37">
        <v>8</v>
      </c>
      <c r="R37" s="10">
        <v>15</v>
      </c>
      <c r="S37">
        <v>13</v>
      </c>
      <c r="T37">
        <f t="shared" si="3"/>
        <v>7.6923076923076927E-2</v>
      </c>
      <c r="U37">
        <f t="shared" si="4"/>
        <v>5.9171597633136102E-3</v>
      </c>
      <c r="V37">
        <f t="shared" si="5"/>
        <v>1.153846153846154</v>
      </c>
      <c r="W37">
        <v>1</v>
      </c>
      <c r="X37">
        <f t="shared" si="6"/>
        <v>225</v>
      </c>
    </row>
    <row r="38" spans="2:24">
      <c r="B38">
        <v>21</v>
      </c>
      <c r="C38">
        <v>0.125</v>
      </c>
      <c r="D38">
        <f t="shared" si="0"/>
        <v>1.5625E-2</v>
      </c>
      <c r="E38">
        <f t="shared" si="1"/>
        <v>2.625</v>
      </c>
      <c r="F38">
        <v>1</v>
      </c>
      <c r="G38">
        <f t="shared" si="2"/>
        <v>441</v>
      </c>
      <c r="H38">
        <v>8</v>
      </c>
      <c r="R38" s="10">
        <v>15</v>
      </c>
      <c r="S38">
        <v>13</v>
      </c>
      <c r="T38">
        <f t="shared" si="3"/>
        <v>7.6923076923076927E-2</v>
      </c>
      <c r="U38">
        <f t="shared" si="4"/>
        <v>5.9171597633136102E-3</v>
      </c>
      <c r="V38">
        <f t="shared" si="5"/>
        <v>1.153846153846154</v>
      </c>
      <c r="W38">
        <v>1</v>
      </c>
      <c r="X38">
        <f t="shared" si="6"/>
        <v>225</v>
      </c>
    </row>
    <row r="39" spans="2:24">
      <c r="B39">
        <v>21</v>
      </c>
      <c r="C39">
        <v>0.125</v>
      </c>
      <c r="D39">
        <f t="shared" si="0"/>
        <v>1.5625E-2</v>
      </c>
      <c r="E39">
        <f t="shared" si="1"/>
        <v>2.625</v>
      </c>
      <c r="F39">
        <v>1</v>
      </c>
      <c r="G39">
        <f t="shared" si="2"/>
        <v>441</v>
      </c>
      <c r="H39">
        <v>8</v>
      </c>
      <c r="R39" s="10">
        <v>15</v>
      </c>
      <c r="S39">
        <v>13</v>
      </c>
      <c r="T39">
        <f t="shared" si="3"/>
        <v>7.6923076923076927E-2</v>
      </c>
      <c r="U39">
        <f t="shared" si="4"/>
        <v>5.9171597633136102E-3</v>
      </c>
      <c r="V39">
        <f t="shared" si="5"/>
        <v>1.153846153846154</v>
      </c>
      <c r="W39">
        <v>1</v>
      </c>
      <c r="X39">
        <f t="shared" si="6"/>
        <v>225</v>
      </c>
    </row>
    <row r="40" spans="2:24">
      <c r="B40">
        <v>21</v>
      </c>
      <c r="C40">
        <v>0.125</v>
      </c>
      <c r="D40">
        <f t="shared" si="0"/>
        <v>1.5625E-2</v>
      </c>
      <c r="E40">
        <f t="shared" si="1"/>
        <v>2.625</v>
      </c>
      <c r="F40">
        <v>1</v>
      </c>
      <c r="G40">
        <f t="shared" si="2"/>
        <v>441</v>
      </c>
      <c r="H40">
        <v>8</v>
      </c>
      <c r="R40" s="10">
        <v>15</v>
      </c>
      <c r="S40">
        <v>16</v>
      </c>
      <c r="T40">
        <f t="shared" si="3"/>
        <v>6.25E-2</v>
      </c>
      <c r="U40">
        <f t="shared" si="4"/>
        <v>3.90625E-3</v>
      </c>
      <c r="V40">
        <f t="shared" si="5"/>
        <v>0.9375</v>
      </c>
      <c r="W40">
        <v>1</v>
      </c>
      <c r="X40">
        <f t="shared" si="6"/>
        <v>225</v>
      </c>
    </row>
    <row r="41" spans="2:24">
      <c r="B41">
        <v>21</v>
      </c>
      <c r="C41">
        <v>0.125</v>
      </c>
      <c r="D41">
        <f t="shared" si="0"/>
        <v>1.5625E-2</v>
      </c>
      <c r="E41">
        <f t="shared" si="1"/>
        <v>2.625</v>
      </c>
      <c r="F41">
        <v>1</v>
      </c>
      <c r="G41">
        <f t="shared" si="2"/>
        <v>441</v>
      </c>
      <c r="H41">
        <v>8</v>
      </c>
      <c r="R41" s="10">
        <v>21</v>
      </c>
      <c r="S41">
        <v>8</v>
      </c>
      <c r="T41">
        <f t="shared" si="3"/>
        <v>0.125</v>
      </c>
      <c r="U41">
        <f t="shared" si="4"/>
        <v>1.5625E-2</v>
      </c>
      <c r="V41">
        <f t="shared" si="5"/>
        <v>2.625</v>
      </c>
      <c r="W41">
        <v>1</v>
      </c>
      <c r="X41">
        <f t="shared" si="6"/>
        <v>441</v>
      </c>
    </row>
    <row r="42" spans="2:24">
      <c r="B42">
        <v>21</v>
      </c>
      <c r="C42">
        <v>0.1</v>
      </c>
      <c r="D42">
        <f t="shared" si="0"/>
        <v>1.0000000000000002E-2</v>
      </c>
      <c r="E42">
        <f t="shared" si="1"/>
        <v>2.1</v>
      </c>
      <c r="F42">
        <v>1</v>
      </c>
      <c r="G42">
        <f t="shared" si="2"/>
        <v>441</v>
      </c>
      <c r="H42">
        <v>10</v>
      </c>
      <c r="R42" s="10">
        <v>21</v>
      </c>
      <c r="S42">
        <v>8</v>
      </c>
      <c r="T42">
        <f t="shared" si="3"/>
        <v>0.125</v>
      </c>
      <c r="U42">
        <f t="shared" si="4"/>
        <v>1.5625E-2</v>
      </c>
      <c r="V42">
        <f t="shared" si="5"/>
        <v>2.625</v>
      </c>
      <c r="W42">
        <v>1</v>
      </c>
      <c r="X42">
        <f t="shared" si="6"/>
        <v>441</v>
      </c>
    </row>
    <row r="43" spans="2:24">
      <c r="B43">
        <v>21</v>
      </c>
      <c r="C43">
        <v>0.1</v>
      </c>
      <c r="D43">
        <f t="shared" si="0"/>
        <v>1.0000000000000002E-2</v>
      </c>
      <c r="E43">
        <f t="shared" si="1"/>
        <v>2.1</v>
      </c>
      <c r="F43">
        <v>1</v>
      </c>
      <c r="G43">
        <f t="shared" si="2"/>
        <v>441</v>
      </c>
      <c r="H43">
        <v>10</v>
      </c>
      <c r="R43" s="10">
        <v>21</v>
      </c>
      <c r="S43">
        <v>8</v>
      </c>
      <c r="T43">
        <f t="shared" si="3"/>
        <v>0.125</v>
      </c>
      <c r="U43">
        <f t="shared" si="4"/>
        <v>1.5625E-2</v>
      </c>
      <c r="V43">
        <f t="shared" si="5"/>
        <v>2.625</v>
      </c>
      <c r="W43">
        <v>1</v>
      </c>
      <c r="X43">
        <f t="shared" si="6"/>
        <v>441</v>
      </c>
    </row>
    <row r="44" spans="2:24">
      <c r="B44">
        <v>21</v>
      </c>
      <c r="C44">
        <v>0.1</v>
      </c>
      <c r="D44">
        <f t="shared" si="0"/>
        <v>1.0000000000000002E-2</v>
      </c>
      <c r="E44">
        <f t="shared" si="1"/>
        <v>2.1</v>
      </c>
      <c r="F44">
        <v>1</v>
      </c>
      <c r="G44">
        <f t="shared" si="2"/>
        <v>441</v>
      </c>
      <c r="H44">
        <v>10</v>
      </c>
      <c r="R44" s="10">
        <v>21</v>
      </c>
      <c r="S44">
        <v>8</v>
      </c>
      <c r="T44">
        <f t="shared" si="3"/>
        <v>0.125</v>
      </c>
      <c r="U44">
        <f t="shared" si="4"/>
        <v>1.5625E-2</v>
      </c>
      <c r="V44">
        <f t="shared" si="5"/>
        <v>2.625</v>
      </c>
      <c r="W44">
        <v>1</v>
      </c>
      <c r="X44">
        <f t="shared" si="6"/>
        <v>441</v>
      </c>
    </row>
    <row r="45" spans="2:24">
      <c r="B45">
        <v>21</v>
      </c>
      <c r="C45">
        <v>0.1</v>
      </c>
      <c r="D45">
        <f t="shared" si="0"/>
        <v>1.0000000000000002E-2</v>
      </c>
      <c r="E45">
        <f t="shared" si="1"/>
        <v>2.1</v>
      </c>
      <c r="F45">
        <v>1</v>
      </c>
      <c r="G45">
        <f t="shared" si="2"/>
        <v>441</v>
      </c>
      <c r="H45">
        <v>10</v>
      </c>
      <c r="R45" s="10">
        <v>21</v>
      </c>
      <c r="S45">
        <v>8</v>
      </c>
      <c r="T45">
        <f t="shared" si="3"/>
        <v>0.125</v>
      </c>
      <c r="U45">
        <f t="shared" si="4"/>
        <v>1.5625E-2</v>
      </c>
      <c r="V45">
        <f t="shared" si="5"/>
        <v>2.625</v>
      </c>
      <c r="W45">
        <v>1</v>
      </c>
      <c r="X45">
        <f t="shared" si="6"/>
        <v>441</v>
      </c>
    </row>
    <row r="46" spans="2:24">
      <c r="B46">
        <v>21</v>
      </c>
      <c r="C46">
        <v>0.1</v>
      </c>
      <c r="D46">
        <f t="shared" si="0"/>
        <v>1.0000000000000002E-2</v>
      </c>
      <c r="E46">
        <f t="shared" si="1"/>
        <v>2.1</v>
      </c>
      <c r="F46">
        <v>1</v>
      </c>
      <c r="G46">
        <f t="shared" si="2"/>
        <v>441</v>
      </c>
      <c r="H46">
        <v>10</v>
      </c>
      <c r="R46" s="10">
        <v>21</v>
      </c>
      <c r="S46">
        <v>8</v>
      </c>
      <c r="T46">
        <f t="shared" si="3"/>
        <v>0.125</v>
      </c>
      <c r="U46">
        <f t="shared" si="4"/>
        <v>1.5625E-2</v>
      </c>
      <c r="V46">
        <f t="shared" si="5"/>
        <v>2.625</v>
      </c>
      <c r="W46">
        <v>1</v>
      </c>
      <c r="X46">
        <f t="shared" si="6"/>
        <v>441</v>
      </c>
    </row>
    <row r="47" spans="2:24">
      <c r="B47">
        <v>21</v>
      </c>
      <c r="C47">
        <v>0.1</v>
      </c>
      <c r="D47">
        <f t="shared" si="0"/>
        <v>1.0000000000000002E-2</v>
      </c>
      <c r="E47">
        <f t="shared" si="1"/>
        <v>2.1</v>
      </c>
      <c r="F47">
        <v>1</v>
      </c>
      <c r="G47">
        <f t="shared" si="2"/>
        <v>441</v>
      </c>
      <c r="H47">
        <v>10</v>
      </c>
      <c r="R47" s="10">
        <v>21</v>
      </c>
      <c r="S47">
        <v>8</v>
      </c>
      <c r="T47">
        <f t="shared" si="3"/>
        <v>0.125</v>
      </c>
      <c r="U47">
        <f t="shared" si="4"/>
        <v>1.5625E-2</v>
      </c>
      <c r="V47">
        <f t="shared" si="5"/>
        <v>2.625</v>
      </c>
      <c r="W47">
        <v>1</v>
      </c>
      <c r="X47">
        <f t="shared" si="6"/>
        <v>441</v>
      </c>
    </row>
    <row r="48" spans="2:24">
      <c r="B48">
        <v>21</v>
      </c>
      <c r="C48">
        <v>7.6923076923076927E-2</v>
      </c>
      <c r="D48">
        <f t="shared" si="0"/>
        <v>5.9171597633136102E-3</v>
      </c>
      <c r="E48">
        <f t="shared" si="1"/>
        <v>1.6153846153846154</v>
      </c>
      <c r="F48">
        <v>1</v>
      </c>
      <c r="G48">
        <f t="shared" si="2"/>
        <v>441</v>
      </c>
      <c r="H48">
        <v>13</v>
      </c>
      <c r="R48" s="10">
        <v>15</v>
      </c>
      <c r="S48">
        <v>15</v>
      </c>
      <c r="T48">
        <f t="shared" si="3"/>
        <v>6.6666666666666666E-2</v>
      </c>
      <c r="U48">
        <f t="shared" si="4"/>
        <v>4.4444444444444444E-3</v>
      </c>
      <c r="V48">
        <f t="shared" si="5"/>
        <v>1</v>
      </c>
      <c r="W48">
        <v>1</v>
      </c>
      <c r="X48">
        <f t="shared" si="6"/>
        <v>225</v>
      </c>
    </row>
    <row r="49" spans="2:24">
      <c r="B49">
        <v>21</v>
      </c>
      <c r="C49">
        <v>7.6923076923076927E-2</v>
      </c>
      <c r="D49">
        <f t="shared" si="0"/>
        <v>5.9171597633136102E-3</v>
      </c>
      <c r="E49">
        <f t="shared" si="1"/>
        <v>1.6153846153846154</v>
      </c>
      <c r="F49">
        <v>1</v>
      </c>
      <c r="G49">
        <f t="shared" si="2"/>
        <v>441</v>
      </c>
      <c r="H49">
        <v>13</v>
      </c>
      <c r="R49" s="10">
        <v>15</v>
      </c>
      <c r="S49">
        <v>15</v>
      </c>
      <c r="T49">
        <f t="shared" si="3"/>
        <v>6.6666666666666666E-2</v>
      </c>
      <c r="U49">
        <f t="shared" si="4"/>
        <v>4.4444444444444444E-3</v>
      </c>
      <c r="V49">
        <f t="shared" si="5"/>
        <v>1</v>
      </c>
      <c r="W49">
        <v>1</v>
      </c>
      <c r="X49">
        <f t="shared" si="6"/>
        <v>225</v>
      </c>
    </row>
    <row r="50" spans="2:24">
      <c r="B50">
        <v>21</v>
      </c>
      <c r="C50">
        <v>7.6923076923076927E-2</v>
      </c>
      <c r="D50">
        <f t="shared" si="0"/>
        <v>5.9171597633136102E-3</v>
      </c>
      <c r="E50">
        <f t="shared" si="1"/>
        <v>1.6153846153846154</v>
      </c>
      <c r="F50">
        <v>1</v>
      </c>
      <c r="G50">
        <f t="shared" si="2"/>
        <v>441</v>
      </c>
      <c r="H50">
        <v>13</v>
      </c>
      <c r="R50" s="10">
        <v>21</v>
      </c>
      <c r="S50">
        <v>10</v>
      </c>
      <c r="T50">
        <f t="shared" si="3"/>
        <v>0.1</v>
      </c>
      <c r="U50">
        <f t="shared" si="4"/>
        <v>1.0000000000000002E-2</v>
      </c>
      <c r="V50">
        <f t="shared" si="5"/>
        <v>2.1</v>
      </c>
      <c r="W50">
        <v>1</v>
      </c>
      <c r="X50">
        <f t="shared" si="6"/>
        <v>441</v>
      </c>
    </row>
    <row r="51" spans="2:24">
      <c r="B51">
        <v>21</v>
      </c>
      <c r="C51">
        <v>7.6923076923076927E-2</v>
      </c>
      <c r="D51">
        <f t="shared" si="0"/>
        <v>5.9171597633136102E-3</v>
      </c>
      <c r="E51">
        <f t="shared" si="1"/>
        <v>1.6153846153846154</v>
      </c>
      <c r="F51">
        <v>1</v>
      </c>
      <c r="G51">
        <f t="shared" si="2"/>
        <v>441</v>
      </c>
      <c r="H51">
        <v>13</v>
      </c>
      <c r="R51" s="10">
        <v>21</v>
      </c>
      <c r="S51">
        <v>10</v>
      </c>
      <c r="T51">
        <f t="shared" si="3"/>
        <v>0.1</v>
      </c>
      <c r="U51">
        <f t="shared" si="4"/>
        <v>1.0000000000000002E-2</v>
      </c>
      <c r="V51">
        <f t="shared" si="5"/>
        <v>2.1</v>
      </c>
      <c r="W51">
        <v>1</v>
      </c>
      <c r="X51">
        <f t="shared" si="6"/>
        <v>441</v>
      </c>
    </row>
    <row r="52" spans="2:24">
      <c r="B52">
        <v>21</v>
      </c>
      <c r="C52">
        <v>7.6923076923076927E-2</v>
      </c>
      <c r="D52">
        <f t="shared" si="0"/>
        <v>5.9171597633136102E-3</v>
      </c>
      <c r="E52">
        <f t="shared" si="1"/>
        <v>1.6153846153846154</v>
      </c>
      <c r="F52">
        <v>1</v>
      </c>
      <c r="G52">
        <f t="shared" si="2"/>
        <v>441</v>
      </c>
      <c r="H52">
        <v>13</v>
      </c>
      <c r="R52" s="10">
        <v>21</v>
      </c>
      <c r="S52">
        <v>10</v>
      </c>
      <c r="T52">
        <f t="shared" si="3"/>
        <v>0.1</v>
      </c>
      <c r="U52">
        <f t="shared" si="4"/>
        <v>1.0000000000000002E-2</v>
      </c>
      <c r="V52">
        <f t="shared" si="5"/>
        <v>2.1</v>
      </c>
      <c r="W52">
        <v>1</v>
      </c>
      <c r="X52">
        <f t="shared" si="6"/>
        <v>441</v>
      </c>
    </row>
    <row r="53" spans="2:24">
      <c r="B53">
        <v>21</v>
      </c>
      <c r="C53">
        <v>7.6923076923076927E-2</v>
      </c>
      <c r="D53">
        <f t="shared" si="0"/>
        <v>5.9171597633136102E-3</v>
      </c>
      <c r="E53">
        <f t="shared" si="1"/>
        <v>1.6153846153846154</v>
      </c>
      <c r="F53">
        <v>1</v>
      </c>
      <c r="G53">
        <f t="shared" si="2"/>
        <v>441</v>
      </c>
      <c r="H53">
        <v>13</v>
      </c>
      <c r="R53" s="10">
        <v>21</v>
      </c>
      <c r="S53">
        <v>10</v>
      </c>
      <c r="T53">
        <f t="shared" si="3"/>
        <v>0.1</v>
      </c>
      <c r="U53">
        <f t="shared" si="4"/>
        <v>1.0000000000000002E-2</v>
      </c>
      <c r="V53">
        <f t="shared" si="5"/>
        <v>2.1</v>
      </c>
      <c r="W53">
        <v>1</v>
      </c>
      <c r="X53">
        <f t="shared" si="6"/>
        <v>441</v>
      </c>
    </row>
    <row r="54" spans="2:24">
      <c r="B54">
        <v>21</v>
      </c>
      <c r="C54">
        <v>0.16666666666666666</v>
      </c>
      <c r="D54">
        <f t="shared" si="0"/>
        <v>2.7777777777777776E-2</v>
      </c>
      <c r="E54">
        <f t="shared" si="1"/>
        <v>3.5</v>
      </c>
      <c r="F54">
        <v>1</v>
      </c>
      <c r="G54">
        <f t="shared" si="2"/>
        <v>441</v>
      </c>
      <c r="H54">
        <v>6</v>
      </c>
      <c r="R54" s="10">
        <v>21</v>
      </c>
      <c r="S54">
        <v>10</v>
      </c>
      <c r="T54">
        <f t="shared" si="3"/>
        <v>0.1</v>
      </c>
      <c r="U54">
        <f t="shared" si="4"/>
        <v>1.0000000000000002E-2</v>
      </c>
      <c r="V54">
        <f t="shared" si="5"/>
        <v>2.1</v>
      </c>
      <c r="W54">
        <v>1</v>
      </c>
      <c r="X54">
        <f t="shared" si="6"/>
        <v>441</v>
      </c>
    </row>
    <row r="55" spans="2:24">
      <c r="B55">
        <v>21</v>
      </c>
      <c r="C55">
        <v>0.16666666666666666</v>
      </c>
      <c r="D55">
        <f t="shared" si="0"/>
        <v>2.7777777777777776E-2</v>
      </c>
      <c r="E55">
        <f t="shared" si="1"/>
        <v>3.5</v>
      </c>
      <c r="F55">
        <v>1</v>
      </c>
      <c r="G55">
        <f t="shared" si="2"/>
        <v>441</v>
      </c>
      <c r="H55">
        <v>6</v>
      </c>
      <c r="R55" s="10">
        <v>21</v>
      </c>
      <c r="S55">
        <v>10</v>
      </c>
      <c r="T55">
        <f t="shared" si="3"/>
        <v>0.1</v>
      </c>
      <c r="U55">
        <f t="shared" si="4"/>
        <v>1.0000000000000002E-2</v>
      </c>
      <c r="V55">
        <f t="shared" si="5"/>
        <v>2.1</v>
      </c>
      <c r="W55">
        <v>1</v>
      </c>
      <c r="X55">
        <f t="shared" si="6"/>
        <v>441</v>
      </c>
    </row>
    <row r="56" spans="2:24">
      <c r="B56">
        <v>25</v>
      </c>
      <c r="C56">
        <v>0.14285714285714285</v>
      </c>
      <c r="D56">
        <f t="shared" ref="D56:D73" si="7">+C56*C56</f>
        <v>2.0408163265306121E-2</v>
      </c>
      <c r="E56">
        <f t="shared" ref="E56:E73" si="8">+B56*C56</f>
        <v>3.5714285714285712</v>
      </c>
      <c r="F56">
        <v>1</v>
      </c>
      <c r="G56">
        <f t="shared" si="2"/>
        <v>625</v>
      </c>
      <c r="H56">
        <v>7</v>
      </c>
      <c r="R56" s="10">
        <v>21</v>
      </c>
      <c r="S56">
        <v>13</v>
      </c>
      <c r="T56">
        <f t="shared" si="3"/>
        <v>7.6923076923076927E-2</v>
      </c>
      <c r="U56">
        <f t="shared" si="4"/>
        <v>5.9171597633136102E-3</v>
      </c>
      <c r="V56">
        <f t="shared" si="5"/>
        <v>1.6153846153846154</v>
      </c>
      <c r="W56">
        <v>1</v>
      </c>
      <c r="X56">
        <f t="shared" si="6"/>
        <v>441</v>
      </c>
    </row>
    <row r="57" spans="2:24">
      <c r="B57">
        <v>25</v>
      </c>
      <c r="C57">
        <v>0.14285714285714285</v>
      </c>
      <c r="D57">
        <f t="shared" si="7"/>
        <v>2.0408163265306121E-2</v>
      </c>
      <c r="E57">
        <f t="shared" si="8"/>
        <v>3.5714285714285712</v>
      </c>
      <c r="F57">
        <v>1</v>
      </c>
      <c r="G57">
        <f t="shared" si="2"/>
        <v>625</v>
      </c>
      <c r="H57">
        <v>7</v>
      </c>
      <c r="R57" s="10">
        <v>21</v>
      </c>
      <c r="S57">
        <v>13</v>
      </c>
      <c r="T57">
        <f t="shared" ref="T57:T98" si="9">1/S57</f>
        <v>7.6923076923076927E-2</v>
      </c>
      <c r="U57">
        <f t="shared" si="4"/>
        <v>5.9171597633136102E-3</v>
      </c>
      <c r="V57">
        <f t="shared" si="5"/>
        <v>1.6153846153846154</v>
      </c>
      <c r="W57">
        <v>1</v>
      </c>
      <c r="X57">
        <f t="shared" si="6"/>
        <v>441</v>
      </c>
    </row>
    <row r="58" spans="2:24">
      <c r="B58">
        <v>25</v>
      </c>
      <c r="C58">
        <v>0.14285714285714285</v>
      </c>
      <c r="D58">
        <f t="shared" si="7"/>
        <v>2.0408163265306121E-2</v>
      </c>
      <c r="E58">
        <f t="shared" si="8"/>
        <v>3.5714285714285712</v>
      </c>
      <c r="F58">
        <v>1</v>
      </c>
      <c r="G58">
        <f t="shared" si="2"/>
        <v>625</v>
      </c>
      <c r="H58">
        <v>7</v>
      </c>
      <c r="R58" s="10">
        <v>21</v>
      </c>
      <c r="S58">
        <v>13</v>
      </c>
      <c r="T58">
        <f t="shared" si="9"/>
        <v>7.6923076923076927E-2</v>
      </c>
      <c r="U58">
        <f t="shared" si="4"/>
        <v>5.9171597633136102E-3</v>
      </c>
      <c r="V58">
        <f t="shared" si="5"/>
        <v>1.6153846153846154</v>
      </c>
      <c r="W58">
        <v>1</v>
      </c>
      <c r="X58">
        <f t="shared" si="6"/>
        <v>441</v>
      </c>
    </row>
    <row r="59" spans="2:24">
      <c r="B59">
        <v>25</v>
      </c>
      <c r="C59">
        <v>0.14285714285714285</v>
      </c>
      <c r="D59">
        <f t="shared" si="7"/>
        <v>2.0408163265306121E-2</v>
      </c>
      <c r="E59">
        <f t="shared" si="8"/>
        <v>3.5714285714285712</v>
      </c>
      <c r="F59">
        <v>1</v>
      </c>
      <c r="G59">
        <f t="shared" si="2"/>
        <v>625</v>
      </c>
      <c r="H59">
        <v>7</v>
      </c>
      <c r="R59" s="10">
        <v>21</v>
      </c>
      <c r="S59">
        <v>13</v>
      </c>
      <c r="T59">
        <f t="shared" si="9"/>
        <v>7.6923076923076927E-2</v>
      </c>
      <c r="U59">
        <f t="shared" si="4"/>
        <v>5.9171597633136102E-3</v>
      </c>
      <c r="V59">
        <f t="shared" si="5"/>
        <v>1.6153846153846154</v>
      </c>
      <c r="W59">
        <v>1</v>
      </c>
      <c r="X59">
        <f t="shared" si="6"/>
        <v>441</v>
      </c>
    </row>
    <row r="60" spans="2:24">
      <c r="B60">
        <v>25</v>
      </c>
      <c r="C60">
        <v>0.14285714285714285</v>
      </c>
      <c r="D60">
        <f t="shared" si="7"/>
        <v>2.0408163265306121E-2</v>
      </c>
      <c r="E60">
        <f t="shared" si="8"/>
        <v>3.5714285714285712</v>
      </c>
      <c r="F60">
        <v>1</v>
      </c>
      <c r="G60">
        <f t="shared" si="2"/>
        <v>625</v>
      </c>
      <c r="H60">
        <v>7</v>
      </c>
      <c r="R60" s="10">
        <v>21</v>
      </c>
      <c r="S60">
        <v>13</v>
      </c>
      <c r="T60">
        <f t="shared" si="9"/>
        <v>7.6923076923076927E-2</v>
      </c>
      <c r="U60">
        <f t="shared" si="4"/>
        <v>5.9171597633136102E-3</v>
      </c>
      <c r="V60">
        <f t="shared" si="5"/>
        <v>1.6153846153846154</v>
      </c>
      <c r="W60">
        <v>1</v>
      </c>
      <c r="X60">
        <f t="shared" si="6"/>
        <v>441</v>
      </c>
    </row>
    <row r="61" spans="2:24">
      <c r="B61">
        <v>25</v>
      </c>
      <c r="C61">
        <v>0.14285714285714285</v>
      </c>
      <c r="D61">
        <f t="shared" si="7"/>
        <v>2.0408163265306121E-2</v>
      </c>
      <c r="E61">
        <f t="shared" si="8"/>
        <v>3.5714285714285712</v>
      </c>
      <c r="F61">
        <v>1</v>
      </c>
      <c r="G61">
        <f t="shared" si="2"/>
        <v>625</v>
      </c>
      <c r="H61">
        <v>7</v>
      </c>
      <c r="R61" s="10">
        <v>21</v>
      </c>
      <c r="S61">
        <v>13</v>
      </c>
      <c r="T61">
        <f t="shared" si="9"/>
        <v>7.6923076923076927E-2</v>
      </c>
      <c r="U61">
        <f t="shared" si="4"/>
        <v>5.9171597633136102E-3</v>
      </c>
      <c r="V61">
        <f t="shared" si="5"/>
        <v>1.6153846153846154</v>
      </c>
      <c r="W61">
        <v>1</v>
      </c>
      <c r="X61">
        <f t="shared" si="6"/>
        <v>441</v>
      </c>
    </row>
    <row r="62" spans="2:24">
      <c r="B62">
        <v>25</v>
      </c>
      <c r="C62">
        <v>0.14285714285714285</v>
      </c>
      <c r="D62">
        <f t="shared" si="7"/>
        <v>2.0408163265306121E-2</v>
      </c>
      <c r="E62">
        <f t="shared" si="8"/>
        <v>3.5714285714285712</v>
      </c>
      <c r="F62">
        <v>1</v>
      </c>
      <c r="G62">
        <f t="shared" si="2"/>
        <v>625</v>
      </c>
      <c r="H62">
        <v>7</v>
      </c>
      <c r="R62" s="10">
        <v>21</v>
      </c>
      <c r="S62">
        <v>6</v>
      </c>
      <c r="T62">
        <f t="shared" si="9"/>
        <v>0.16666666666666666</v>
      </c>
      <c r="U62">
        <f t="shared" si="4"/>
        <v>2.7777777777777776E-2</v>
      </c>
      <c r="V62">
        <f t="shared" si="5"/>
        <v>3.5</v>
      </c>
      <c r="W62">
        <v>1</v>
      </c>
      <c r="X62">
        <f t="shared" si="6"/>
        <v>441</v>
      </c>
    </row>
    <row r="63" spans="2:24">
      <c r="B63">
        <v>25</v>
      </c>
      <c r="C63">
        <v>0.14285714285714285</v>
      </c>
      <c r="D63">
        <f t="shared" si="7"/>
        <v>2.0408163265306121E-2</v>
      </c>
      <c r="E63">
        <f t="shared" si="8"/>
        <v>3.5714285714285712</v>
      </c>
      <c r="F63">
        <v>1</v>
      </c>
      <c r="G63">
        <f t="shared" si="2"/>
        <v>625</v>
      </c>
      <c r="H63">
        <v>7</v>
      </c>
      <c r="R63" s="10">
        <v>21</v>
      </c>
      <c r="S63">
        <v>6</v>
      </c>
      <c r="T63">
        <f t="shared" si="9"/>
        <v>0.16666666666666666</v>
      </c>
      <c r="U63">
        <f t="shared" si="4"/>
        <v>2.7777777777777776E-2</v>
      </c>
      <c r="V63">
        <f t="shared" si="5"/>
        <v>3.5</v>
      </c>
      <c r="W63">
        <v>1</v>
      </c>
      <c r="X63">
        <f t="shared" si="6"/>
        <v>441</v>
      </c>
    </row>
    <row r="64" spans="2:24">
      <c r="B64">
        <v>25</v>
      </c>
      <c r="C64">
        <v>0.14285714285714285</v>
      </c>
      <c r="D64">
        <f t="shared" si="7"/>
        <v>2.0408163265306121E-2</v>
      </c>
      <c r="E64">
        <f t="shared" si="8"/>
        <v>3.5714285714285712</v>
      </c>
      <c r="F64">
        <v>1</v>
      </c>
      <c r="G64">
        <f t="shared" si="2"/>
        <v>625</v>
      </c>
      <c r="H64">
        <v>7</v>
      </c>
      <c r="R64" s="10">
        <v>15</v>
      </c>
      <c r="S64">
        <v>11</v>
      </c>
      <c r="T64">
        <f t="shared" si="9"/>
        <v>9.0909090909090912E-2</v>
      </c>
      <c r="U64">
        <f t="shared" si="4"/>
        <v>8.2644628099173556E-3</v>
      </c>
      <c r="V64">
        <f t="shared" si="5"/>
        <v>1.3636363636363638</v>
      </c>
      <c r="W64">
        <v>1</v>
      </c>
      <c r="X64">
        <f t="shared" si="6"/>
        <v>225</v>
      </c>
    </row>
    <row r="65" spans="1:24">
      <c r="B65">
        <v>25</v>
      </c>
      <c r="C65">
        <v>0.14285714285714285</v>
      </c>
      <c r="D65">
        <f t="shared" si="7"/>
        <v>2.0408163265306121E-2</v>
      </c>
      <c r="E65">
        <f t="shared" si="8"/>
        <v>3.5714285714285712</v>
      </c>
      <c r="F65">
        <v>1</v>
      </c>
      <c r="G65">
        <f t="shared" si="2"/>
        <v>625</v>
      </c>
      <c r="H65">
        <v>7</v>
      </c>
      <c r="R65" s="10">
        <v>15</v>
      </c>
      <c r="S65">
        <v>11</v>
      </c>
      <c r="T65">
        <f t="shared" si="9"/>
        <v>9.0909090909090912E-2</v>
      </c>
      <c r="U65">
        <f t="shared" si="4"/>
        <v>8.2644628099173556E-3</v>
      </c>
      <c r="V65">
        <f t="shared" si="5"/>
        <v>1.3636363636363638</v>
      </c>
      <c r="W65">
        <v>1</v>
      </c>
      <c r="X65">
        <f t="shared" si="6"/>
        <v>225</v>
      </c>
    </row>
    <row r="66" spans="1:24">
      <c r="B66">
        <v>25</v>
      </c>
      <c r="C66">
        <v>0.14285714285714285</v>
      </c>
      <c r="D66">
        <f t="shared" si="7"/>
        <v>2.0408163265306121E-2</v>
      </c>
      <c r="E66">
        <f t="shared" si="8"/>
        <v>3.5714285714285712</v>
      </c>
      <c r="F66">
        <v>1</v>
      </c>
      <c r="G66">
        <f t="shared" si="2"/>
        <v>625</v>
      </c>
      <c r="H66">
        <v>7</v>
      </c>
      <c r="R66" s="10">
        <v>15</v>
      </c>
      <c r="S66">
        <v>11</v>
      </c>
      <c r="T66">
        <f t="shared" si="9"/>
        <v>9.0909090909090912E-2</v>
      </c>
      <c r="U66">
        <f t="shared" si="4"/>
        <v>8.2644628099173556E-3</v>
      </c>
      <c r="V66">
        <f t="shared" si="5"/>
        <v>1.3636363636363638</v>
      </c>
      <c r="W66">
        <v>1</v>
      </c>
      <c r="X66">
        <f t="shared" si="6"/>
        <v>225</v>
      </c>
    </row>
    <row r="67" spans="1:24">
      <c r="B67">
        <v>25</v>
      </c>
      <c r="C67">
        <v>0.14285714285714285</v>
      </c>
      <c r="D67">
        <f t="shared" si="7"/>
        <v>2.0408163265306121E-2</v>
      </c>
      <c r="E67">
        <f t="shared" si="8"/>
        <v>3.5714285714285712</v>
      </c>
      <c r="F67">
        <v>1</v>
      </c>
      <c r="G67">
        <f t="shared" ref="G67:G73" si="10">B67*B67</f>
        <v>625</v>
      </c>
      <c r="H67">
        <v>7</v>
      </c>
      <c r="R67" s="10">
        <v>15</v>
      </c>
      <c r="S67">
        <v>11</v>
      </c>
      <c r="T67">
        <f t="shared" si="9"/>
        <v>9.0909090909090912E-2</v>
      </c>
      <c r="U67">
        <f t="shared" ref="U67:U98" si="11">+T67*T67</f>
        <v>8.2644628099173556E-3</v>
      </c>
      <c r="V67">
        <f t="shared" ref="V67:V98" si="12">+R67*T67</f>
        <v>1.3636363636363638</v>
      </c>
      <c r="W67">
        <v>1</v>
      </c>
      <c r="X67">
        <f t="shared" ref="X67:X98" si="13">R67*R67</f>
        <v>225</v>
      </c>
    </row>
    <row r="68" spans="1:24">
      <c r="B68">
        <v>25</v>
      </c>
      <c r="C68">
        <v>0.14285714285714285</v>
      </c>
      <c r="D68">
        <f t="shared" si="7"/>
        <v>2.0408163265306121E-2</v>
      </c>
      <c r="E68">
        <f t="shared" si="8"/>
        <v>3.5714285714285712</v>
      </c>
      <c r="F68">
        <v>1</v>
      </c>
      <c r="G68">
        <f t="shared" si="10"/>
        <v>625</v>
      </c>
      <c r="H68">
        <v>7</v>
      </c>
      <c r="R68" s="10">
        <v>15</v>
      </c>
      <c r="S68">
        <v>11</v>
      </c>
      <c r="T68">
        <f t="shared" si="9"/>
        <v>9.0909090909090912E-2</v>
      </c>
      <c r="U68">
        <f t="shared" si="11"/>
        <v>8.2644628099173556E-3</v>
      </c>
      <c r="V68">
        <f t="shared" si="12"/>
        <v>1.3636363636363638</v>
      </c>
      <c r="W68">
        <v>1</v>
      </c>
      <c r="X68">
        <f t="shared" si="13"/>
        <v>225</v>
      </c>
    </row>
    <row r="69" spans="1:24">
      <c r="B69">
        <v>25</v>
      </c>
      <c r="C69">
        <v>0.14285714285714285</v>
      </c>
      <c r="D69">
        <f t="shared" si="7"/>
        <v>2.0408163265306121E-2</v>
      </c>
      <c r="E69">
        <f t="shared" si="8"/>
        <v>3.5714285714285712</v>
      </c>
      <c r="F69">
        <v>1</v>
      </c>
      <c r="G69">
        <f t="shared" si="10"/>
        <v>625</v>
      </c>
      <c r="H69">
        <v>7</v>
      </c>
      <c r="R69" s="10">
        <v>15</v>
      </c>
      <c r="S69">
        <v>11</v>
      </c>
      <c r="T69">
        <f t="shared" si="9"/>
        <v>9.0909090909090912E-2</v>
      </c>
      <c r="U69">
        <f t="shared" si="11"/>
        <v>8.2644628099173556E-3</v>
      </c>
      <c r="V69">
        <f t="shared" si="12"/>
        <v>1.3636363636363638</v>
      </c>
      <c r="W69">
        <v>1</v>
      </c>
      <c r="X69">
        <f t="shared" si="13"/>
        <v>225</v>
      </c>
    </row>
    <row r="70" spans="1:24">
      <c r="B70">
        <v>25</v>
      </c>
      <c r="C70">
        <v>0.14285714285714285</v>
      </c>
      <c r="D70">
        <f t="shared" si="7"/>
        <v>2.0408163265306121E-2</v>
      </c>
      <c r="E70">
        <f t="shared" si="8"/>
        <v>3.5714285714285712</v>
      </c>
      <c r="F70">
        <v>1</v>
      </c>
      <c r="G70">
        <f t="shared" si="10"/>
        <v>625</v>
      </c>
      <c r="H70">
        <v>7</v>
      </c>
      <c r="M70" s="13"/>
      <c r="R70" s="10">
        <v>15</v>
      </c>
      <c r="S70">
        <v>13</v>
      </c>
      <c r="T70">
        <f t="shared" si="9"/>
        <v>7.6923076923076927E-2</v>
      </c>
      <c r="U70">
        <f t="shared" si="11"/>
        <v>5.9171597633136102E-3</v>
      </c>
      <c r="V70">
        <f t="shared" si="12"/>
        <v>1.153846153846154</v>
      </c>
      <c r="W70">
        <v>1</v>
      </c>
      <c r="X70">
        <f t="shared" si="13"/>
        <v>225</v>
      </c>
    </row>
    <row r="71" spans="1:24">
      <c r="B71">
        <v>25</v>
      </c>
      <c r="C71">
        <v>0.14285714285714285</v>
      </c>
      <c r="D71">
        <f t="shared" si="7"/>
        <v>2.0408163265306121E-2</v>
      </c>
      <c r="E71">
        <f t="shared" si="8"/>
        <v>3.5714285714285712</v>
      </c>
      <c r="F71">
        <v>1</v>
      </c>
      <c r="G71">
        <f t="shared" si="10"/>
        <v>625</v>
      </c>
      <c r="H71">
        <v>7</v>
      </c>
      <c r="J71" s="13" t="s">
        <v>249</v>
      </c>
      <c r="M71" s="13"/>
      <c r="R71" s="10">
        <v>15</v>
      </c>
      <c r="S71">
        <v>14</v>
      </c>
      <c r="T71">
        <f t="shared" si="9"/>
        <v>7.1428571428571425E-2</v>
      </c>
      <c r="U71">
        <f t="shared" si="11"/>
        <v>5.1020408163265302E-3</v>
      </c>
      <c r="V71">
        <f t="shared" si="12"/>
        <v>1.0714285714285714</v>
      </c>
      <c r="W71">
        <v>1</v>
      </c>
      <c r="X71">
        <f t="shared" si="13"/>
        <v>225</v>
      </c>
    </row>
    <row r="72" spans="1:24">
      <c r="B72">
        <v>25</v>
      </c>
      <c r="C72">
        <v>0.14285714285714285</v>
      </c>
      <c r="D72">
        <f t="shared" si="7"/>
        <v>2.0408163265306121E-2</v>
      </c>
      <c r="E72">
        <f t="shared" si="8"/>
        <v>3.5714285714285712</v>
      </c>
      <c r="F72">
        <v>1</v>
      </c>
      <c r="G72">
        <f t="shared" si="10"/>
        <v>625</v>
      </c>
      <c r="H72">
        <v>7</v>
      </c>
      <c r="J72" s="13" t="s">
        <v>250</v>
      </c>
      <c r="M72" s="13"/>
      <c r="R72" s="10">
        <v>15</v>
      </c>
      <c r="S72">
        <v>10</v>
      </c>
      <c r="T72">
        <f t="shared" si="9"/>
        <v>0.1</v>
      </c>
      <c r="U72">
        <f t="shared" si="11"/>
        <v>1.0000000000000002E-2</v>
      </c>
      <c r="V72">
        <f t="shared" si="12"/>
        <v>1.5</v>
      </c>
      <c r="W72">
        <v>1</v>
      </c>
      <c r="X72">
        <f t="shared" si="13"/>
        <v>225</v>
      </c>
    </row>
    <row r="73" spans="1:24">
      <c r="B73">
        <v>25</v>
      </c>
      <c r="C73">
        <v>0.14285714285714285</v>
      </c>
      <c r="D73">
        <f t="shared" si="7"/>
        <v>2.0408163265306121E-2</v>
      </c>
      <c r="E73">
        <f t="shared" si="8"/>
        <v>3.5714285714285712</v>
      </c>
      <c r="F73">
        <v>1</v>
      </c>
      <c r="G73">
        <f t="shared" si="10"/>
        <v>625</v>
      </c>
      <c r="H73">
        <v>7</v>
      </c>
      <c r="J73" s="13" t="s">
        <v>251</v>
      </c>
      <c r="R73" s="10">
        <v>15</v>
      </c>
      <c r="S73">
        <v>10</v>
      </c>
      <c r="T73">
        <f t="shared" si="9"/>
        <v>0.1</v>
      </c>
      <c r="U73">
        <f t="shared" si="11"/>
        <v>1.0000000000000002E-2</v>
      </c>
      <c r="V73">
        <f t="shared" si="12"/>
        <v>1.5</v>
      </c>
      <c r="W73">
        <v>1</v>
      </c>
      <c r="X73">
        <f t="shared" si="13"/>
        <v>225</v>
      </c>
    </row>
    <row r="74" spans="1:24">
      <c r="A74" t="s">
        <v>213</v>
      </c>
      <c r="B74">
        <f t="shared" ref="B74:H74" si="14">SUM(B2:B73)</f>
        <v>1386</v>
      </c>
      <c r="C74">
        <f t="shared" si="14"/>
        <v>7.3455738705738769</v>
      </c>
      <c r="D74">
        <f t="shared" si="14"/>
        <v>0.82187105485411382</v>
      </c>
      <c r="E74">
        <f t="shared" si="14"/>
        <v>149.51712454212458</v>
      </c>
      <c r="F74">
        <f t="shared" si="14"/>
        <v>72</v>
      </c>
      <c r="G74">
        <f t="shared" si="14"/>
        <v>27936</v>
      </c>
      <c r="H74">
        <f t="shared" si="14"/>
        <v>775</v>
      </c>
      <c r="R74" s="10">
        <v>25</v>
      </c>
      <c r="S74">
        <v>7</v>
      </c>
      <c r="T74">
        <f t="shared" si="9"/>
        <v>0.14285714285714285</v>
      </c>
      <c r="U74">
        <f t="shared" si="11"/>
        <v>2.0408163265306121E-2</v>
      </c>
      <c r="V74">
        <f t="shared" si="12"/>
        <v>3.5714285714285712</v>
      </c>
      <c r="W74">
        <v>1</v>
      </c>
      <c r="X74">
        <f t="shared" si="13"/>
        <v>625</v>
      </c>
    </row>
    <row r="75" spans="1:24">
      <c r="R75" s="10">
        <v>25</v>
      </c>
      <c r="S75">
        <v>7</v>
      </c>
      <c r="T75">
        <f t="shared" si="9"/>
        <v>0.14285714285714285</v>
      </c>
      <c r="U75">
        <f t="shared" si="11"/>
        <v>2.0408163265306121E-2</v>
      </c>
      <c r="V75">
        <f t="shared" si="12"/>
        <v>3.5714285714285712</v>
      </c>
      <c r="W75">
        <v>1</v>
      </c>
      <c r="X75">
        <f t="shared" si="13"/>
        <v>625</v>
      </c>
    </row>
    <row r="76" spans="1:24">
      <c r="R76" s="10">
        <v>25</v>
      </c>
      <c r="S76">
        <v>7</v>
      </c>
      <c r="T76">
        <f t="shared" si="9"/>
        <v>0.14285714285714285</v>
      </c>
      <c r="U76">
        <f t="shared" si="11"/>
        <v>2.0408163265306121E-2</v>
      </c>
      <c r="V76">
        <f t="shared" si="12"/>
        <v>3.5714285714285712</v>
      </c>
      <c r="W76">
        <v>1</v>
      </c>
      <c r="X76">
        <f t="shared" si="13"/>
        <v>625</v>
      </c>
    </row>
    <row r="77" spans="1:24">
      <c r="B77" s="8" t="s">
        <v>216</v>
      </c>
      <c r="R77" s="10">
        <v>25</v>
      </c>
      <c r="S77">
        <v>7</v>
      </c>
      <c r="T77">
        <f t="shared" si="9"/>
        <v>0.14285714285714285</v>
      </c>
      <c r="U77">
        <f t="shared" si="11"/>
        <v>2.0408163265306121E-2</v>
      </c>
      <c r="V77">
        <f t="shared" si="12"/>
        <v>3.5714285714285712</v>
      </c>
      <c r="W77">
        <v>1</v>
      </c>
      <c r="X77">
        <f t="shared" si="13"/>
        <v>625</v>
      </c>
    </row>
    <row r="78" spans="1:24">
      <c r="B78" t="s">
        <v>218</v>
      </c>
      <c r="C78">
        <v>6.4634000000000002E-3</v>
      </c>
      <c r="J78" t="s">
        <v>274</v>
      </c>
      <c r="K78" t="s">
        <v>275</v>
      </c>
      <c r="L78" t="s">
        <v>276</v>
      </c>
      <c r="M78" t="s">
        <v>63</v>
      </c>
      <c r="N78" t="s">
        <v>277</v>
      </c>
      <c r="O78" t="s">
        <v>278</v>
      </c>
      <c r="P78" t="s">
        <v>279</v>
      </c>
      <c r="Q78" t="s">
        <v>215</v>
      </c>
      <c r="R78" s="10">
        <v>25</v>
      </c>
      <c r="S78">
        <v>7</v>
      </c>
      <c r="T78">
        <f t="shared" si="9"/>
        <v>0.14285714285714285</v>
      </c>
      <c r="U78">
        <f t="shared" si="11"/>
        <v>2.0408163265306121E-2</v>
      </c>
      <c r="V78">
        <f t="shared" si="12"/>
        <v>3.5714285714285712</v>
      </c>
      <c r="W78">
        <v>1</v>
      </c>
      <c r="X78">
        <f t="shared" si="13"/>
        <v>625</v>
      </c>
    </row>
    <row r="79" spans="1:24">
      <c r="B79" t="s">
        <v>217</v>
      </c>
      <c r="C79">
        <v>-2.2398999999999999E-2</v>
      </c>
      <c r="K79">
        <v>15</v>
      </c>
      <c r="L79">
        <v>13.177474399999999</v>
      </c>
      <c r="M79">
        <v>7.5887075902799708E-2</v>
      </c>
      <c r="N79">
        <v>225</v>
      </c>
      <c r="O79">
        <v>5.7588482890772843E-3</v>
      </c>
      <c r="P79">
        <v>1.1383061385419957</v>
      </c>
      <c r="Q79">
        <v>1</v>
      </c>
      <c r="R79" s="10">
        <v>25</v>
      </c>
      <c r="S79">
        <v>7</v>
      </c>
      <c r="T79">
        <f t="shared" si="9"/>
        <v>0.14285714285714285</v>
      </c>
      <c r="U79">
        <f t="shared" si="11"/>
        <v>2.0408163265306121E-2</v>
      </c>
      <c r="V79">
        <f t="shared" si="12"/>
        <v>3.5714285714285712</v>
      </c>
      <c r="W79">
        <v>1</v>
      </c>
      <c r="X79">
        <f t="shared" si="13"/>
        <v>625</v>
      </c>
    </row>
    <row r="80" spans="1:24">
      <c r="B80" t="s">
        <v>283</v>
      </c>
      <c r="C80" s="13">
        <v>3.4655140000000002</v>
      </c>
      <c r="D80">
        <f>-C79/C78</f>
        <v>3.4655135068230338</v>
      </c>
      <c r="K80">
        <v>21</v>
      </c>
      <c r="L80">
        <v>9.2516238400000006</v>
      </c>
      <c r="M80">
        <v>0.10808913303159112</v>
      </c>
      <c r="N80">
        <v>441</v>
      </c>
      <c r="O80">
        <v>1.1683260679521003E-2</v>
      </c>
      <c r="P80">
        <v>2.2698717936634134</v>
      </c>
      <c r="Q80">
        <v>1</v>
      </c>
      <c r="R80" s="10">
        <v>25</v>
      </c>
      <c r="S80">
        <v>7</v>
      </c>
      <c r="T80">
        <f t="shared" si="9"/>
        <v>0.14285714285714285</v>
      </c>
      <c r="U80">
        <f t="shared" si="11"/>
        <v>2.0408163265306121E-2</v>
      </c>
      <c r="V80">
        <f t="shared" si="12"/>
        <v>3.5714285714285712</v>
      </c>
      <c r="W80">
        <v>1</v>
      </c>
      <c r="X80">
        <f t="shared" si="13"/>
        <v>625</v>
      </c>
    </row>
    <row r="81" spans="1:24">
      <c r="B81" t="s">
        <v>220</v>
      </c>
      <c r="C81" s="13">
        <v>154.71729999999999</v>
      </c>
      <c r="D81">
        <f>1/C78</f>
        <v>154.7173314354674</v>
      </c>
      <c r="K81">
        <v>25</v>
      </c>
      <c r="L81">
        <v>7</v>
      </c>
      <c r="M81">
        <v>0.14285714285714285</v>
      </c>
      <c r="N81">
        <v>625</v>
      </c>
      <c r="O81">
        <v>2.0408163265306121E-2</v>
      </c>
      <c r="P81">
        <v>3.5714285714285712</v>
      </c>
      <c r="Q81">
        <v>1</v>
      </c>
      <c r="R81" s="10">
        <v>25</v>
      </c>
      <c r="S81">
        <v>7</v>
      </c>
      <c r="T81">
        <f t="shared" si="9"/>
        <v>0.14285714285714285</v>
      </c>
      <c r="U81">
        <f t="shared" si="11"/>
        <v>2.0408163265306121E-2</v>
      </c>
      <c r="V81">
        <f t="shared" si="12"/>
        <v>3.5714285714285712</v>
      </c>
      <c r="W81">
        <v>1</v>
      </c>
      <c r="X81">
        <f t="shared" si="13"/>
        <v>625</v>
      </c>
    </row>
    <row r="82" spans="1:24">
      <c r="B82" t="s">
        <v>284</v>
      </c>
      <c r="C82">
        <f>D81/(15-D80)</f>
        <v>13.413456379439852</v>
      </c>
      <c r="J82" t="s">
        <v>280</v>
      </c>
      <c r="K82">
        <v>61</v>
      </c>
      <c r="L82">
        <v>29.429098240000002</v>
      </c>
      <c r="M82">
        <v>0.32683335179153367</v>
      </c>
      <c r="N82">
        <v>1291</v>
      </c>
      <c r="O82">
        <v>3.7850272233904407E-2</v>
      </c>
      <c r="P82">
        <v>6.9796065036339803</v>
      </c>
      <c r="Q82">
        <v>3</v>
      </c>
      <c r="R82" s="10">
        <v>25</v>
      </c>
      <c r="S82">
        <v>7</v>
      </c>
      <c r="T82">
        <f t="shared" si="9"/>
        <v>0.14285714285714285</v>
      </c>
      <c r="U82">
        <f t="shared" si="11"/>
        <v>2.0408163265306121E-2</v>
      </c>
      <c r="V82">
        <f t="shared" si="12"/>
        <v>3.5714285714285712</v>
      </c>
      <c r="W82">
        <v>1</v>
      </c>
      <c r="X82">
        <f t="shared" si="13"/>
        <v>625</v>
      </c>
    </row>
    <row r="83" spans="1:24">
      <c r="B83" t="s">
        <v>285</v>
      </c>
      <c r="C83">
        <f>C79+C78*15</f>
        <v>7.4552000000000007E-2</v>
      </c>
      <c r="D83">
        <f>1/C83</f>
        <v>13.413456379439852</v>
      </c>
      <c r="R83" s="10">
        <v>25</v>
      </c>
      <c r="S83">
        <v>7</v>
      </c>
      <c r="T83">
        <f t="shared" si="9"/>
        <v>0.14285714285714285</v>
      </c>
      <c r="U83">
        <f t="shared" si="11"/>
        <v>2.0408163265306121E-2</v>
      </c>
      <c r="V83">
        <f t="shared" si="12"/>
        <v>3.5714285714285712</v>
      </c>
      <c r="W83">
        <v>1</v>
      </c>
      <c r="X83">
        <f t="shared" si="13"/>
        <v>625</v>
      </c>
    </row>
    <row r="84" spans="1:24">
      <c r="K84" t="s">
        <v>217</v>
      </c>
      <c r="L84" t="s">
        <v>218</v>
      </c>
      <c r="M84" t="s">
        <v>219</v>
      </c>
      <c r="N84" t="s">
        <v>220</v>
      </c>
      <c r="R84" s="10">
        <v>25</v>
      </c>
      <c r="S84">
        <v>7</v>
      </c>
      <c r="T84">
        <f t="shared" si="9"/>
        <v>0.14285714285714285</v>
      </c>
      <c r="U84">
        <f t="shared" si="11"/>
        <v>2.0408163265306121E-2</v>
      </c>
      <c r="V84">
        <f t="shared" si="12"/>
        <v>3.5714285714285712</v>
      </c>
      <c r="W84">
        <v>1</v>
      </c>
      <c r="X84">
        <f t="shared" si="13"/>
        <v>625</v>
      </c>
    </row>
    <row r="85" spans="1:24">
      <c r="B85" t="s">
        <v>282</v>
      </c>
      <c r="K85">
        <v>6.5920069185420194E-3</v>
      </c>
      <c r="L85">
        <v>-2.5093023413176485E-2</v>
      </c>
      <c r="M85">
        <v>3.8065832944736062</v>
      </c>
      <c r="N85">
        <v>151.69886991277218</v>
      </c>
      <c r="R85" s="10">
        <v>25</v>
      </c>
      <c r="S85">
        <v>7</v>
      </c>
      <c r="T85">
        <f t="shared" si="9"/>
        <v>0.14285714285714285</v>
      </c>
      <c r="U85">
        <f t="shared" si="11"/>
        <v>2.0408163265306121E-2</v>
      </c>
      <c r="V85">
        <f t="shared" si="12"/>
        <v>3.5714285714285712</v>
      </c>
      <c r="W85">
        <v>1</v>
      </c>
      <c r="X85">
        <f t="shared" si="13"/>
        <v>625</v>
      </c>
    </row>
    <row r="86" spans="1:24">
      <c r="R86" s="10">
        <v>25</v>
      </c>
      <c r="S86">
        <v>7</v>
      </c>
      <c r="T86">
        <f t="shared" si="9"/>
        <v>0.14285714285714285</v>
      </c>
      <c r="U86">
        <f t="shared" si="11"/>
        <v>2.0408163265306121E-2</v>
      </c>
      <c r="V86">
        <f t="shared" si="12"/>
        <v>3.5714285714285712</v>
      </c>
      <c r="W86">
        <v>1</v>
      </c>
      <c r="X86">
        <f t="shared" si="13"/>
        <v>625</v>
      </c>
    </row>
    <row r="87" spans="1:24">
      <c r="A87" t="s">
        <v>221</v>
      </c>
      <c r="B87">
        <f>(D74-C79*C74-C78*E74)*(F74-2)</f>
        <v>1.401090685087103</v>
      </c>
      <c r="D87" t="s">
        <v>222</v>
      </c>
      <c r="E87">
        <f>((1/(C78*C78))*B89)+(2*(C79/(C78*C78*C78))*B90)+(((C79*C79)/(C78*C78*C78*C78))*B91)</f>
        <v>7121.4309126092585</v>
      </c>
      <c r="G87" t="s">
        <v>223</v>
      </c>
      <c r="H87">
        <f>SQRT(E87)</f>
        <v>84.388570983334333</v>
      </c>
      <c r="J87" t="s">
        <v>221</v>
      </c>
      <c r="K87">
        <v>4.1894821960236639E-5</v>
      </c>
      <c r="M87" t="s">
        <v>222</v>
      </c>
      <c r="N87">
        <v>5.5186669175545289</v>
      </c>
      <c r="P87" t="s">
        <v>223</v>
      </c>
      <c r="Q87">
        <v>2.3491843089792952</v>
      </c>
      <c r="R87" s="10">
        <v>25</v>
      </c>
      <c r="S87">
        <v>7</v>
      </c>
      <c r="T87">
        <f t="shared" si="9"/>
        <v>0.14285714285714285</v>
      </c>
      <c r="U87">
        <f t="shared" si="11"/>
        <v>2.0408163265306121E-2</v>
      </c>
      <c r="V87">
        <f t="shared" si="12"/>
        <v>3.5714285714285712</v>
      </c>
      <c r="W87">
        <v>1</v>
      </c>
      <c r="X87">
        <f t="shared" si="13"/>
        <v>625</v>
      </c>
    </row>
    <row r="88" spans="1:24">
      <c r="A88" t="s">
        <v>224</v>
      </c>
      <c r="B88">
        <f>1/(F74*G74-B74*B74)</f>
        <v>1.1062436390990752E-5</v>
      </c>
      <c r="D88" t="s">
        <v>225</v>
      </c>
      <c r="E88">
        <f>SQRT(E87)*12.706</f>
        <v>1072.2411829142459</v>
      </c>
      <c r="J88" t="s">
        <v>224</v>
      </c>
      <c r="K88">
        <v>6.5789473684210523E-3</v>
      </c>
      <c r="M88" t="s">
        <v>225</v>
      </c>
      <c r="N88">
        <v>29.848735829890924</v>
      </c>
      <c r="R88" s="10">
        <v>25</v>
      </c>
      <c r="S88">
        <v>7</v>
      </c>
      <c r="T88">
        <f t="shared" si="9"/>
        <v>0.14285714285714285</v>
      </c>
      <c r="U88">
        <f t="shared" si="11"/>
        <v>2.0408163265306121E-2</v>
      </c>
      <c r="V88">
        <f t="shared" si="12"/>
        <v>3.5714285714285712</v>
      </c>
      <c r="W88">
        <v>1</v>
      </c>
      <c r="X88">
        <f t="shared" si="13"/>
        <v>625</v>
      </c>
    </row>
    <row r="89" spans="1:24">
      <c r="A89" t="s">
        <v>226</v>
      </c>
      <c r="B89">
        <f>B88*G74*B87</f>
        <v>0.43299337778876618</v>
      </c>
      <c r="J89" t="s">
        <v>226</v>
      </c>
      <c r="K89">
        <v>3.5583036283332568E-4</v>
      </c>
      <c r="R89" s="10">
        <v>25</v>
      </c>
      <c r="S89">
        <v>7</v>
      </c>
      <c r="T89">
        <f t="shared" si="9"/>
        <v>0.14285714285714285</v>
      </c>
      <c r="U89">
        <f t="shared" si="11"/>
        <v>2.0408163265306121E-2</v>
      </c>
      <c r="V89">
        <f t="shared" si="12"/>
        <v>3.5714285714285712</v>
      </c>
      <c r="W89">
        <v>1</v>
      </c>
      <c r="X89">
        <f t="shared" si="13"/>
        <v>625</v>
      </c>
    </row>
    <row r="90" spans="1:24">
      <c r="A90" t="s">
        <v>227</v>
      </c>
      <c r="B90">
        <f>B88*B74*B87</f>
        <v>2.1482274542355025E-2</v>
      </c>
      <c r="J90" t="s">
        <v>227</v>
      </c>
      <c r="K90">
        <v>1.6813053549831808E-5</v>
      </c>
      <c r="R90" s="10">
        <v>25</v>
      </c>
      <c r="S90">
        <v>7</v>
      </c>
      <c r="T90">
        <f t="shared" si="9"/>
        <v>0.14285714285714285</v>
      </c>
      <c r="U90">
        <f t="shared" si="11"/>
        <v>2.0408163265306121E-2</v>
      </c>
      <c r="V90">
        <f t="shared" si="12"/>
        <v>3.5714285714285712</v>
      </c>
      <c r="W90">
        <v>1</v>
      </c>
      <c r="X90">
        <f t="shared" si="13"/>
        <v>625</v>
      </c>
    </row>
    <row r="91" spans="1:24">
      <c r="A91" t="s">
        <v>228</v>
      </c>
      <c r="B91">
        <f>B88*F74*B87</f>
        <v>1.1159623138885728E-3</v>
      </c>
      <c r="J91" t="s">
        <v>228</v>
      </c>
      <c r="K91">
        <v>8.2687148605730208E-7</v>
      </c>
      <c r="R91" s="10">
        <v>25</v>
      </c>
      <c r="S91">
        <v>7</v>
      </c>
      <c r="T91">
        <f t="shared" si="9"/>
        <v>0.14285714285714285</v>
      </c>
      <c r="U91">
        <f t="shared" si="11"/>
        <v>2.0408163265306121E-2</v>
      </c>
      <c r="V91">
        <f t="shared" si="12"/>
        <v>3.5714285714285712</v>
      </c>
      <c r="W91">
        <v>1</v>
      </c>
      <c r="X91">
        <f t="shared" si="13"/>
        <v>625</v>
      </c>
    </row>
    <row r="92" spans="1:24">
      <c r="I92" s="8"/>
      <c r="R92" s="10">
        <v>21</v>
      </c>
      <c r="S92" s="8">
        <v>8</v>
      </c>
      <c r="T92">
        <f t="shared" si="9"/>
        <v>0.125</v>
      </c>
      <c r="U92">
        <f t="shared" si="11"/>
        <v>1.5625E-2</v>
      </c>
      <c r="V92">
        <f t="shared" si="12"/>
        <v>2.625</v>
      </c>
      <c r="W92">
        <v>1</v>
      </c>
      <c r="X92">
        <f t="shared" si="13"/>
        <v>441</v>
      </c>
    </row>
    <row r="93" spans="1:24">
      <c r="I93" s="8"/>
      <c r="R93" s="10">
        <v>21</v>
      </c>
      <c r="S93" s="8">
        <v>7</v>
      </c>
      <c r="T93">
        <f t="shared" si="9"/>
        <v>0.14285714285714285</v>
      </c>
      <c r="U93">
        <f t="shared" si="11"/>
        <v>2.0408163265306121E-2</v>
      </c>
      <c r="V93">
        <f t="shared" si="12"/>
        <v>3</v>
      </c>
      <c r="W93">
        <v>1</v>
      </c>
      <c r="X93">
        <f t="shared" si="13"/>
        <v>441</v>
      </c>
    </row>
    <row r="94" spans="1:24">
      <c r="I94" s="8"/>
      <c r="R94" s="10">
        <v>21</v>
      </c>
      <c r="S94" s="8">
        <v>7</v>
      </c>
      <c r="T94">
        <f t="shared" si="9"/>
        <v>0.14285714285714285</v>
      </c>
      <c r="U94">
        <f t="shared" si="11"/>
        <v>2.0408163265306121E-2</v>
      </c>
      <c r="V94">
        <f t="shared" si="12"/>
        <v>3</v>
      </c>
      <c r="W94">
        <v>1</v>
      </c>
      <c r="X94">
        <f t="shared" si="13"/>
        <v>441</v>
      </c>
    </row>
    <row r="95" spans="1:24">
      <c r="I95" s="8"/>
      <c r="R95" s="10">
        <v>21</v>
      </c>
      <c r="S95" s="8">
        <v>7</v>
      </c>
      <c r="T95">
        <f t="shared" si="9"/>
        <v>0.14285714285714285</v>
      </c>
      <c r="U95">
        <f t="shared" si="11"/>
        <v>2.0408163265306121E-2</v>
      </c>
      <c r="V95">
        <f t="shared" si="12"/>
        <v>3</v>
      </c>
      <c r="W95">
        <v>1</v>
      </c>
      <c r="X95">
        <f t="shared" si="13"/>
        <v>441</v>
      </c>
    </row>
    <row r="96" spans="1:24">
      <c r="I96" s="8"/>
      <c r="R96" s="10">
        <v>21</v>
      </c>
      <c r="S96" s="8">
        <v>7</v>
      </c>
      <c r="T96">
        <f t="shared" si="9"/>
        <v>0.14285714285714285</v>
      </c>
      <c r="U96">
        <f t="shared" si="11"/>
        <v>2.0408163265306121E-2</v>
      </c>
      <c r="V96">
        <f t="shared" si="12"/>
        <v>3</v>
      </c>
      <c r="W96">
        <v>1</v>
      </c>
      <c r="X96">
        <f t="shared" si="13"/>
        <v>441</v>
      </c>
    </row>
    <row r="97" spans="9:24">
      <c r="I97" s="8"/>
      <c r="R97" s="10">
        <v>21</v>
      </c>
      <c r="S97" s="8">
        <v>7</v>
      </c>
      <c r="T97">
        <f t="shared" si="9"/>
        <v>0.14285714285714285</v>
      </c>
      <c r="U97">
        <f t="shared" si="11"/>
        <v>2.0408163265306121E-2</v>
      </c>
      <c r="V97">
        <f t="shared" si="12"/>
        <v>3</v>
      </c>
      <c r="W97">
        <v>1</v>
      </c>
      <c r="X97">
        <f t="shared" si="13"/>
        <v>441</v>
      </c>
    </row>
    <row r="98" spans="9:24">
      <c r="R98" s="10">
        <v>15</v>
      </c>
      <c r="S98">
        <v>21</v>
      </c>
      <c r="T98">
        <f t="shared" si="9"/>
        <v>4.7619047619047616E-2</v>
      </c>
      <c r="U98">
        <f t="shared" si="11"/>
        <v>2.2675736961451243E-3</v>
      </c>
      <c r="V98">
        <f t="shared" si="12"/>
        <v>0.71428571428571419</v>
      </c>
      <c r="W98">
        <v>1</v>
      </c>
      <c r="X98">
        <f t="shared" si="13"/>
        <v>225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C33" workbookViewId="0">
      <selection activeCell="E52" sqref="E52"/>
    </sheetView>
  </sheetViews>
  <sheetFormatPr defaultRowHeight="15"/>
  <cols>
    <col min="1" max="1" width="75.28515625" bestFit="1" customWidth="1"/>
    <col min="3" max="3" width="10" bestFit="1" customWidth="1"/>
    <col min="5" max="5" width="74" bestFit="1" customWidth="1"/>
  </cols>
  <sheetData>
    <row r="1" spans="1:5" ht="28.5">
      <c r="A1" s="15" t="s">
        <v>262</v>
      </c>
      <c r="E1" s="15" t="s">
        <v>312</v>
      </c>
    </row>
    <row r="2" spans="1:5">
      <c r="A2" s="14" t="s">
        <v>230</v>
      </c>
      <c r="E2" s="14" t="s">
        <v>286</v>
      </c>
    </row>
    <row r="3" spans="1:5">
      <c r="A3" s="14" t="s">
        <v>231</v>
      </c>
      <c r="E3" s="14" t="s">
        <v>231</v>
      </c>
    </row>
    <row r="4" spans="1:5">
      <c r="A4" s="14" t="s">
        <v>232</v>
      </c>
      <c r="E4" s="14" t="s">
        <v>232</v>
      </c>
    </row>
    <row r="5" spans="1:5">
      <c r="A5" s="14" t="s">
        <v>233</v>
      </c>
      <c r="E5" s="14" t="s">
        <v>287</v>
      </c>
    </row>
    <row r="6" spans="1:5">
      <c r="A6" s="14" t="s">
        <v>234</v>
      </c>
      <c r="C6">
        <v>30</v>
      </c>
      <c r="E6" s="14" t="s">
        <v>234</v>
      </c>
    </row>
    <row r="7" spans="1:5">
      <c r="A7" s="14" t="s">
        <v>235</v>
      </c>
      <c r="C7">
        <v>18</v>
      </c>
      <c r="E7" s="14" t="s">
        <v>235</v>
      </c>
    </row>
    <row r="8" spans="1:5">
      <c r="A8" s="13" t="s">
        <v>236</v>
      </c>
      <c r="C8">
        <f>C7/30*100</f>
        <v>60</v>
      </c>
      <c r="E8" s="13" t="s">
        <v>236</v>
      </c>
    </row>
    <row r="9" spans="1:5">
      <c r="A9" s="14" t="s">
        <v>237</v>
      </c>
      <c r="E9" s="14" t="s">
        <v>237</v>
      </c>
    </row>
    <row r="10" spans="1:5">
      <c r="A10" s="13" t="s">
        <v>238</v>
      </c>
      <c r="E10" s="13" t="s">
        <v>288</v>
      </c>
    </row>
    <row r="11" spans="1:5">
      <c r="A11" s="13" t="s">
        <v>239</v>
      </c>
      <c r="E11" s="13" t="s">
        <v>289</v>
      </c>
    </row>
    <row r="12" spans="1:5">
      <c r="A12" s="13" t="s">
        <v>240</v>
      </c>
      <c r="E12" s="13" t="s">
        <v>290</v>
      </c>
    </row>
    <row r="13" spans="1:5">
      <c r="A13" s="13" t="s">
        <v>241</v>
      </c>
      <c r="E13" s="13" t="s">
        <v>291</v>
      </c>
    </row>
    <row r="14" spans="1:5">
      <c r="A14" s="13" t="s">
        <v>242</v>
      </c>
      <c r="E14" s="13" t="s">
        <v>292</v>
      </c>
    </row>
    <row r="15" spans="1:5">
      <c r="A15" s="13" t="s">
        <v>243</v>
      </c>
      <c r="E15" s="13" t="s">
        <v>293</v>
      </c>
    </row>
    <row r="16" spans="1:5">
      <c r="A16" s="13" t="s">
        <v>244</v>
      </c>
      <c r="E16" s="13" t="s">
        <v>294</v>
      </c>
    </row>
    <row r="17" spans="1:5">
      <c r="A17" s="13" t="s">
        <v>245</v>
      </c>
      <c r="E17" s="14" t="s">
        <v>295</v>
      </c>
    </row>
    <row r="18" spans="1:5">
      <c r="A18" s="14" t="s">
        <v>246</v>
      </c>
      <c r="E18" s="14" t="s">
        <v>296</v>
      </c>
    </row>
    <row r="19" spans="1:5">
      <c r="E19" s="13" t="s">
        <v>297</v>
      </c>
    </row>
    <row r="20" spans="1:5">
      <c r="A20" s="13" t="s">
        <v>247</v>
      </c>
    </row>
    <row r="21" spans="1:5">
      <c r="A21" s="13" t="s">
        <v>248</v>
      </c>
      <c r="E21" s="13" t="s">
        <v>298</v>
      </c>
    </row>
    <row r="22" spans="1:5">
      <c r="E22" s="13" t="s">
        <v>299</v>
      </c>
    </row>
    <row r="23" spans="1:5">
      <c r="A23" s="13" t="s">
        <v>249</v>
      </c>
      <c r="E23" s="13" t="s">
        <v>300</v>
      </c>
    </row>
    <row r="24" spans="1:5">
      <c r="A24" s="13" t="s">
        <v>250</v>
      </c>
      <c r="E24" s="13" t="s">
        <v>301</v>
      </c>
    </row>
    <row r="25" spans="1:5">
      <c r="A25" s="13" t="s">
        <v>251</v>
      </c>
      <c r="E25" s="13" t="s">
        <v>256</v>
      </c>
    </row>
    <row r="26" spans="1:5">
      <c r="E26" s="13" t="s">
        <v>302</v>
      </c>
    </row>
    <row r="27" spans="1:5">
      <c r="A27" s="13" t="s">
        <v>252</v>
      </c>
      <c r="E27" s="14" t="s">
        <v>303</v>
      </c>
    </row>
    <row r="28" spans="1:5">
      <c r="A28" s="13" t="s">
        <v>253</v>
      </c>
    </row>
    <row r="29" spans="1:5">
      <c r="A29" s="13" t="s">
        <v>254</v>
      </c>
      <c r="E29" s="13" t="s">
        <v>247</v>
      </c>
    </row>
    <row r="30" spans="1:5">
      <c r="A30" s="13" t="s">
        <v>255</v>
      </c>
      <c r="E30" s="13" t="s">
        <v>248</v>
      </c>
    </row>
    <row r="31" spans="1:5">
      <c r="A31" s="13" t="s">
        <v>256</v>
      </c>
    </row>
    <row r="32" spans="1:5">
      <c r="A32" s="13" t="s">
        <v>257</v>
      </c>
      <c r="E32" s="13" t="s">
        <v>249</v>
      </c>
    </row>
    <row r="33" spans="1:5">
      <c r="E33" s="13" t="s">
        <v>304</v>
      </c>
    </row>
    <row r="34" spans="1:5">
      <c r="A34" s="13" t="s">
        <v>258</v>
      </c>
      <c r="E34" s="13" t="s">
        <v>305</v>
      </c>
    </row>
    <row r="35" spans="1:5">
      <c r="A35" s="13" t="s">
        <v>259</v>
      </c>
    </row>
    <row r="36" spans="1:5">
      <c r="A36" s="13" t="s">
        <v>260</v>
      </c>
      <c r="E36" s="13" t="s">
        <v>252</v>
      </c>
    </row>
    <row r="37" spans="1:5">
      <c r="A37" s="13" t="s">
        <v>261</v>
      </c>
      <c r="E37" s="13" t="s">
        <v>306</v>
      </c>
    </row>
    <row r="38" spans="1:5">
      <c r="E38" s="13" t="s">
        <v>307</v>
      </c>
    </row>
    <row r="39" spans="1:5" ht="28.5">
      <c r="A39" s="15" t="s">
        <v>263</v>
      </c>
      <c r="E39" s="13" t="s">
        <v>308</v>
      </c>
    </row>
    <row r="40" spans="1:5">
      <c r="A40" s="14" t="s">
        <v>264</v>
      </c>
      <c r="E40" s="13" t="s">
        <v>256</v>
      </c>
    </row>
    <row r="41" spans="1:5">
      <c r="E41" s="13" t="s">
        <v>302</v>
      </c>
    </row>
    <row r="42" spans="1:5">
      <c r="A42" s="13" t="s">
        <v>247</v>
      </c>
    </row>
    <row r="43" spans="1:5">
      <c r="A43" s="13" t="s">
        <v>265</v>
      </c>
      <c r="E43" s="13" t="s">
        <v>309</v>
      </c>
    </row>
    <row r="44" spans="1:5">
      <c r="E44" s="13" t="s">
        <v>310</v>
      </c>
    </row>
    <row r="45" spans="1:5">
      <c r="A45" s="13" t="s">
        <v>249</v>
      </c>
      <c r="E45" s="13" t="s">
        <v>311</v>
      </c>
    </row>
    <row r="46" spans="1:5">
      <c r="A46" s="13" t="s">
        <v>266</v>
      </c>
    </row>
    <row r="47" spans="1:5">
      <c r="A47" s="13" t="s">
        <v>267</v>
      </c>
    </row>
    <row r="48" spans="1:5">
      <c r="D48" t="s">
        <v>313</v>
      </c>
      <c r="E48">
        <v>-0.63460000000000005</v>
      </c>
    </row>
    <row r="49" spans="1:6">
      <c r="A49" s="13" t="s">
        <v>252</v>
      </c>
      <c r="D49" t="s">
        <v>314</v>
      </c>
      <c r="E49">
        <v>5.0209999999999998E-2</v>
      </c>
    </row>
    <row r="50" spans="1:6">
      <c r="A50" s="13" t="s">
        <v>268</v>
      </c>
      <c r="D50" t="s">
        <v>315</v>
      </c>
      <c r="E50">
        <f>-E48/E49</f>
        <v>12.638916550487952</v>
      </c>
      <c r="F50" t="s">
        <v>318</v>
      </c>
    </row>
    <row r="51" spans="1:6">
      <c r="A51" s="13" t="s">
        <v>269</v>
      </c>
      <c r="D51" t="s">
        <v>316</v>
      </c>
      <c r="E51">
        <f>1/E49</f>
        <v>19.916351324437365</v>
      </c>
      <c r="F51" t="s">
        <v>317</v>
      </c>
    </row>
    <row r="52" spans="1:6">
      <c r="A52" s="13" t="s">
        <v>270</v>
      </c>
    </row>
    <row r="53" spans="1:6">
      <c r="A53" s="13" t="s">
        <v>256</v>
      </c>
    </row>
    <row r="54" spans="1:6">
      <c r="A54" s="13" t="s">
        <v>257</v>
      </c>
    </row>
    <row r="56" spans="1:6">
      <c r="A56" s="13" t="s">
        <v>271</v>
      </c>
    </row>
    <row r="57" spans="1:6">
      <c r="A57" s="13" t="s">
        <v>272</v>
      </c>
    </row>
    <row r="58" spans="1:6">
      <c r="A58" s="13" t="s">
        <v>273</v>
      </c>
    </row>
    <row r="62" spans="1:6">
      <c r="A62" s="13" t="s">
        <v>252</v>
      </c>
    </row>
    <row r="63" spans="1:6">
      <c r="A63" s="13" t="s">
        <v>253</v>
      </c>
    </row>
    <row r="64" spans="1:6">
      <c r="A64" s="13" t="s">
        <v>254</v>
      </c>
    </row>
    <row r="65" spans="1:1">
      <c r="A65" s="13" t="s">
        <v>255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2" sqref="E132"/>
    </sheetView>
  </sheetViews>
  <sheetFormatPr defaultRowHeight="15"/>
  <cols>
    <col min="2" max="2" width="8.7109375" style="10" customWidth="1"/>
    <col min="3" max="6" width="5.42578125" customWidth="1"/>
    <col min="7" max="7" width="4.85546875" style="10" customWidth="1"/>
    <col min="8" max="8" width="4.85546875" customWidth="1"/>
  </cols>
  <sheetData>
    <row r="1" spans="1:8">
      <c r="A1" t="s">
        <v>170</v>
      </c>
      <c r="B1" s="9" t="s">
        <v>59</v>
      </c>
      <c r="C1" s="2" t="s">
        <v>55</v>
      </c>
      <c r="D1" s="2" t="s">
        <v>56</v>
      </c>
      <c r="E1" s="2" t="s">
        <v>57</v>
      </c>
      <c r="F1" s="2" t="s">
        <v>58</v>
      </c>
      <c r="G1" s="9" t="s">
        <v>191</v>
      </c>
      <c r="H1" s="2" t="s">
        <v>171</v>
      </c>
    </row>
    <row r="2" spans="1:8">
      <c r="A2" t="s">
        <v>60</v>
      </c>
      <c r="B2" s="10">
        <v>3</v>
      </c>
      <c r="C2">
        <v>9</v>
      </c>
      <c r="D2">
        <v>12</v>
      </c>
      <c r="E2">
        <v>29</v>
      </c>
      <c r="F2">
        <f>29+16</f>
        <v>45</v>
      </c>
      <c r="G2" s="10">
        <v>15</v>
      </c>
      <c r="H2" s="1" t="s">
        <v>61</v>
      </c>
    </row>
    <row r="3" spans="1:8">
      <c r="A3" t="s">
        <v>64</v>
      </c>
      <c r="B3" s="10">
        <v>3</v>
      </c>
      <c r="C3">
        <v>9</v>
      </c>
      <c r="D3">
        <v>12</v>
      </c>
      <c r="E3">
        <v>29</v>
      </c>
      <c r="F3">
        <v>45</v>
      </c>
      <c r="G3" s="10">
        <v>15</v>
      </c>
      <c r="H3" s="1" t="s">
        <v>61</v>
      </c>
    </row>
    <row r="4" spans="1:8">
      <c r="A4" t="s">
        <v>65</v>
      </c>
      <c r="B4" s="10">
        <v>3</v>
      </c>
      <c r="C4">
        <v>12</v>
      </c>
      <c r="D4">
        <v>16</v>
      </c>
      <c r="E4">
        <v>33</v>
      </c>
      <c r="F4">
        <v>45</v>
      </c>
      <c r="G4" s="10">
        <v>15</v>
      </c>
      <c r="H4" s="1" t="s">
        <v>61</v>
      </c>
    </row>
    <row r="5" spans="1:8">
      <c r="A5" t="s">
        <v>66</v>
      </c>
      <c r="B5" s="10">
        <v>3</v>
      </c>
      <c r="C5">
        <v>12</v>
      </c>
      <c r="D5">
        <v>16</v>
      </c>
      <c r="E5">
        <v>33</v>
      </c>
      <c r="G5" s="10">
        <v>15</v>
      </c>
      <c r="H5" s="1" t="s">
        <v>61</v>
      </c>
    </row>
    <row r="6" spans="1:8">
      <c r="A6" t="s">
        <v>67</v>
      </c>
      <c r="B6" s="10">
        <v>4</v>
      </c>
      <c r="C6">
        <v>12</v>
      </c>
      <c r="D6">
        <v>16</v>
      </c>
      <c r="G6" s="10">
        <v>15</v>
      </c>
      <c r="H6" s="1" t="s">
        <v>61</v>
      </c>
    </row>
    <row r="7" spans="1:8">
      <c r="A7" t="s">
        <v>68</v>
      </c>
      <c r="B7" s="10">
        <v>4</v>
      </c>
      <c r="C7">
        <v>12</v>
      </c>
      <c r="D7">
        <v>16</v>
      </c>
      <c r="G7" s="10">
        <v>15</v>
      </c>
      <c r="H7" s="1" t="s">
        <v>61</v>
      </c>
    </row>
    <row r="8" spans="1:8">
      <c r="A8" t="s">
        <v>69</v>
      </c>
      <c r="B8" s="10">
        <v>4</v>
      </c>
      <c r="C8">
        <v>12</v>
      </c>
      <c r="D8">
        <v>16</v>
      </c>
      <c r="G8" s="10">
        <v>15</v>
      </c>
      <c r="H8" s="1" t="s">
        <v>61</v>
      </c>
    </row>
    <row r="9" spans="1:8">
      <c r="A9" t="s">
        <v>70</v>
      </c>
      <c r="B9" s="10">
        <v>4</v>
      </c>
      <c r="C9">
        <v>12</v>
      </c>
      <c r="D9">
        <v>16</v>
      </c>
      <c r="G9" s="10">
        <v>15</v>
      </c>
      <c r="H9" s="1" t="s">
        <v>61</v>
      </c>
    </row>
    <row r="10" spans="1:8">
      <c r="A10" t="s">
        <v>71</v>
      </c>
      <c r="B10" s="10">
        <v>4</v>
      </c>
      <c r="C10">
        <v>12</v>
      </c>
      <c r="D10">
        <v>16</v>
      </c>
      <c r="G10" s="10">
        <v>15</v>
      </c>
      <c r="H10" s="1" t="s">
        <v>61</v>
      </c>
    </row>
    <row r="11" spans="1:8">
      <c r="A11" t="s">
        <v>172</v>
      </c>
      <c r="B11" s="10">
        <v>12</v>
      </c>
      <c r="G11" s="10">
        <v>15</v>
      </c>
      <c r="H11" s="1" t="s">
        <v>61</v>
      </c>
    </row>
    <row r="12" spans="1:8">
      <c r="A12" t="s">
        <v>72</v>
      </c>
      <c r="B12" s="10">
        <v>4</v>
      </c>
      <c r="C12">
        <v>10</v>
      </c>
      <c r="D12">
        <v>13</v>
      </c>
      <c r="G12" s="10">
        <v>15</v>
      </c>
      <c r="H12" s="1" t="s">
        <v>62</v>
      </c>
    </row>
    <row r="13" spans="1:8">
      <c r="A13" t="s">
        <v>173</v>
      </c>
      <c r="B13" s="10">
        <v>0</v>
      </c>
      <c r="C13">
        <v>7</v>
      </c>
      <c r="D13">
        <v>13</v>
      </c>
      <c r="E13">
        <v>27</v>
      </c>
      <c r="F13">
        <v>49</v>
      </c>
      <c r="G13" s="10">
        <v>15</v>
      </c>
      <c r="H13" s="1" t="s">
        <v>62</v>
      </c>
    </row>
    <row r="14" spans="1:8">
      <c r="A14" t="s">
        <v>174</v>
      </c>
      <c r="B14" s="10">
        <v>0</v>
      </c>
      <c r="C14">
        <v>7</v>
      </c>
      <c r="D14">
        <v>13</v>
      </c>
      <c r="E14">
        <v>30</v>
      </c>
      <c r="G14" s="10">
        <v>15</v>
      </c>
      <c r="H14" s="1" t="s">
        <v>62</v>
      </c>
    </row>
    <row r="15" spans="1:8">
      <c r="A15" t="s">
        <v>175</v>
      </c>
      <c r="B15" s="10">
        <v>0</v>
      </c>
      <c r="C15">
        <v>7</v>
      </c>
      <c r="D15">
        <v>13</v>
      </c>
      <c r="E15">
        <v>33</v>
      </c>
      <c r="G15" s="10">
        <v>15</v>
      </c>
      <c r="H15" s="1" t="s">
        <v>62</v>
      </c>
    </row>
    <row r="16" spans="1:8">
      <c r="A16" t="s">
        <v>176</v>
      </c>
      <c r="B16" s="10">
        <v>0</v>
      </c>
      <c r="C16">
        <v>7</v>
      </c>
      <c r="D16">
        <v>13</v>
      </c>
      <c r="G16" s="10">
        <v>15</v>
      </c>
      <c r="H16" s="1" t="s">
        <v>62</v>
      </c>
    </row>
    <row r="17" spans="1:8">
      <c r="A17" t="s">
        <v>177</v>
      </c>
      <c r="B17" s="10">
        <v>0</v>
      </c>
      <c r="C17">
        <v>7</v>
      </c>
      <c r="D17">
        <v>16</v>
      </c>
      <c r="G17" s="10">
        <v>15</v>
      </c>
      <c r="H17" s="1" t="s">
        <v>62</v>
      </c>
    </row>
    <row r="18" spans="1:8">
      <c r="A18" t="s">
        <v>178</v>
      </c>
      <c r="B18" s="10">
        <v>0</v>
      </c>
      <c r="C18">
        <v>7</v>
      </c>
      <c r="G18" s="10">
        <v>15</v>
      </c>
      <c r="H18" s="1" t="s">
        <v>62</v>
      </c>
    </row>
    <row r="19" spans="1:8">
      <c r="A19" t="s">
        <v>179</v>
      </c>
      <c r="B19" s="10">
        <v>0</v>
      </c>
      <c r="C19">
        <v>7</v>
      </c>
      <c r="G19" s="10">
        <v>15</v>
      </c>
      <c r="H19" s="1" t="s">
        <v>62</v>
      </c>
    </row>
    <row r="20" spans="1:8">
      <c r="A20" t="s">
        <v>180</v>
      </c>
      <c r="B20" s="10">
        <v>0</v>
      </c>
      <c r="C20">
        <v>7</v>
      </c>
      <c r="G20" s="10">
        <v>15</v>
      </c>
      <c r="H20" s="1" t="s">
        <v>62</v>
      </c>
    </row>
    <row r="21" spans="1:8">
      <c r="A21" t="s">
        <v>73</v>
      </c>
      <c r="B21" s="10">
        <v>3</v>
      </c>
      <c r="C21">
        <v>6</v>
      </c>
      <c r="D21">
        <v>9</v>
      </c>
      <c r="E21">
        <v>30</v>
      </c>
      <c r="F21">
        <v>42</v>
      </c>
      <c r="G21" s="10">
        <v>15</v>
      </c>
      <c r="H21" s="1" t="s">
        <v>61</v>
      </c>
    </row>
    <row r="22" spans="1:8">
      <c r="A22" t="s">
        <v>74</v>
      </c>
      <c r="B22" s="10">
        <v>3</v>
      </c>
      <c r="C22">
        <v>6</v>
      </c>
      <c r="D22">
        <v>9</v>
      </c>
      <c r="E22">
        <v>30</v>
      </c>
      <c r="G22" s="10">
        <v>15</v>
      </c>
      <c r="H22" s="1" t="s">
        <v>61</v>
      </c>
    </row>
    <row r="23" spans="1:8">
      <c r="A23" t="s">
        <v>75</v>
      </c>
      <c r="B23" s="10">
        <v>3</v>
      </c>
      <c r="C23">
        <v>6</v>
      </c>
      <c r="D23">
        <v>13</v>
      </c>
      <c r="E23">
        <v>33</v>
      </c>
      <c r="G23" s="10">
        <v>15</v>
      </c>
      <c r="H23" s="1" t="s">
        <v>61</v>
      </c>
    </row>
    <row r="24" spans="1:8">
      <c r="A24" t="s">
        <v>76</v>
      </c>
      <c r="B24" s="10">
        <v>3</v>
      </c>
      <c r="C24">
        <v>6</v>
      </c>
      <c r="D24">
        <v>13</v>
      </c>
      <c r="E24">
        <v>33</v>
      </c>
      <c r="G24" s="10">
        <v>15</v>
      </c>
      <c r="H24" s="1" t="s">
        <v>61</v>
      </c>
    </row>
    <row r="25" spans="1:8">
      <c r="A25" t="s">
        <v>77</v>
      </c>
      <c r="B25" s="10">
        <v>3</v>
      </c>
      <c r="C25">
        <v>6</v>
      </c>
      <c r="D25">
        <v>13</v>
      </c>
      <c r="E25">
        <v>33</v>
      </c>
      <c r="G25" s="10">
        <v>15</v>
      </c>
      <c r="H25" s="1" t="s">
        <v>61</v>
      </c>
    </row>
    <row r="26" spans="1:8">
      <c r="A26" t="s">
        <v>78</v>
      </c>
      <c r="B26" s="10">
        <v>3</v>
      </c>
      <c r="C26">
        <v>6</v>
      </c>
      <c r="D26">
        <v>13</v>
      </c>
      <c r="G26" s="10">
        <v>15</v>
      </c>
      <c r="H26" s="1" t="s">
        <v>61</v>
      </c>
    </row>
    <row r="27" spans="1:8">
      <c r="A27" t="s">
        <v>79</v>
      </c>
      <c r="B27" s="10">
        <v>3</v>
      </c>
      <c r="C27">
        <v>6</v>
      </c>
      <c r="D27">
        <v>13</v>
      </c>
      <c r="G27" s="10">
        <v>15</v>
      </c>
      <c r="H27" s="1" t="s">
        <v>61</v>
      </c>
    </row>
    <row r="28" spans="1:8">
      <c r="A28" t="s">
        <v>80</v>
      </c>
      <c r="B28" s="10">
        <v>3</v>
      </c>
      <c r="C28">
        <v>6</v>
      </c>
      <c r="D28">
        <v>13</v>
      </c>
      <c r="G28" s="10">
        <v>15</v>
      </c>
      <c r="H28" s="1" t="s">
        <v>61</v>
      </c>
    </row>
    <row r="29" spans="1:8">
      <c r="A29" t="s">
        <v>81</v>
      </c>
      <c r="B29" s="10">
        <v>3</v>
      </c>
      <c r="C29">
        <v>6</v>
      </c>
      <c r="D29">
        <v>13</v>
      </c>
      <c r="G29" s="10">
        <v>15</v>
      </c>
      <c r="H29" s="1" t="s">
        <v>61</v>
      </c>
    </row>
    <row r="30" spans="1:8">
      <c r="A30" t="s">
        <v>82</v>
      </c>
      <c r="B30" s="10">
        <v>3</v>
      </c>
      <c r="C30">
        <v>6</v>
      </c>
      <c r="D30">
        <v>13</v>
      </c>
      <c r="G30" s="10">
        <v>15</v>
      </c>
      <c r="H30" s="1" t="s">
        <v>61</v>
      </c>
    </row>
    <row r="31" spans="1:8">
      <c r="A31" t="s">
        <v>83</v>
      </c>
      <c r="B31" s="10">
        <v>3</v>
      </c>
      <c r="C31">
        <v>6</v>
      </c>
      <c r="D31">
        <v>13</v>
      </c>
      <c r="G31" s="10">
        <v>15</v>
      </c>
      <c r="H31" s="1" t="s">
        <v>61</v>
      </c>
    </row>
    <row r="32" spans="1:8">
      <c r="A32" t="s">
        <v>84</v>
      </c>
      <c r="B32" s="10">
        <v>3</v>
      </c>
      <c r="C32">
        <v>6</v>
      </c>
      <c r="D32">
        <v>13</v>
      </c>
      <c r="G32" s="10">
        <v>15</v>
      </c>
      <c r="H32" s="1" t="s">
        <v>61</v>
      </c>
    </row>
    <row r="33" spans="1:8">
      <c r="A33" t="s">
        <v>85</v>
      </c>
      <c r="B33" s="10">
        <v>3</v>
      </c>
      <c r="C33">
        <v>6</v>
      </c>
      <c r="D33">
        <v>13</v>
      </c>
      <c r="G33" s="10">
        <v>15</v>
      </c>
      <c r="H33" s="1" t="s">
        <v>61</v>
      </c>
    </row>
    <row r="34" spans="1:8">
      <c r="A34" t="s">
        <v>86</v>
      </c>
      <c r="B34" s="10">
        <v>3</v>
      </c>
      <c r="C34">
        <v>6</v>
      </c>
      <c r="D34">
        <v>13</v>
      </c>
      <c r="G34" s="10">
        <v>15</v>
      </c>
      <c r="H34" s="1" t="s">
        <v>61</v>
      </c>
    </row>
    <row r="35" spans="1:8">
      <c r="A35" t="s">
        <v>87</v>
      </c>
      <c r="B35" s="10">
        <v>3</v>
      </c>
      <c r="C35">
        <v>6</v>
      </c>
      <c r="D35">
        <v>13</v>
      </c>
      <c r="G35" s="10">
        <v>15</v>
      </c>
      <c r="H35" s="1" t="s">
        <v>61</v>
      </c>
    </row>
    <row r="36" spans="1:8">
      <c r="A36" t="s">
        <v>88</v>
      </c>
      <c r="B36" s="10">
        <v>3</v>
      </c>
      <c r="C36">
        <v>6</v>
      </c>
      <c r="D36">
        <v>13</v>
      </c>
      <c r="G36" s="10">
        <v>15</v>
      </c>
      <c r="H36" s="1" t="s">
        <v>61</v>
      </c>
    </row>
    <row r="37" spans="1:8">
      <c r="A37" t="s">
        <v>89</v>
      </c>
      <c r="B37" s="10">
        <v>3</v>
      </c>
      <c r="C37">
        <v>6</v>
      </c>
      <c r="D37">
        <v>13</v>
      </c>
      <c r="G37" s="10">
        <v>15</v>
      </c>
      <c r="H37" s="1" t="s">
        <v>61</v>
      </c>
    </row>
    <row r="38" spans="1:8">
      <c r="A38" t="s">
        <v>90</v>
      </c>
      <c r="B38" s="10">
        <v>3</v>
      </c>
      <c r="C38">
        <v>6</v>
      </c>
      <c r="D38">
        <v>13</v>
      </c>
      <c r="G38" s="10">
        <v>15</v>
      </c>
      <c r="H38" s="1" t="s">
        <v>61</v>
      </c>
    </row>
    <row r="39" spans="1:8">
      <c r="A39" t="s">
        <v>91</v>
      </c>
      <c r="B39" s="10">
        <v>3</v>
      </c>
      <c r="C39">
        <v>6</v>
      </c>
      <c r="D39">
        <v>13</v>
      </c>
      <c r="G39" s="10">
        <v>15</v>
      </c>
      <c r="H39" s="1" t="s">
        <v>61</v>
      </c>
    </row>
    <row r="40" spans="1:8">
      <c r="A40" t="s">
        <v>92</v>
      </c>
      <c r="B40" s="10">
        <v>3</v>
      </c>
      <c r="C40">
        <v>6</v>
      </c>
      <c r="D40">
        <v>13</v>
      </c>
      <c r="G40" s="10">
        <v>15</v>
      </c>
      <c r="H40" s="1" t="s">
        <v>61</v>
      </c>
    </row>
    <row r="41" spans="1:8">
      <c r="A41" t="s">
        <v>93</v>
      </c>
      <c r="B41" s="10">
        <v>3</v>
      </c>
      <c r="C41">
        <v>6</v>
      </c>
      <c r="D41">
        <v>13</v>
      </c>
      <c r="G41" s="10">
        <v>15</v>
      </c>
      <c r="H41" s="1" t="s">
        <v>61</v>
      </c>
    </row>
    <row r="42" spans="1:8">
      <c r="A42" t="s">
        <v>181</v>
      </c>
      <c r="B42" s="10">
        <v>0</v>
      </c>
      <c r="C42">
        <v>6</v>
      </c>
      <c r="D42">
        <v>13</v>
      </c>
      <c r="G42" s="10">
        <v>15</v>
      </c>
      <c r="H42" s="1" t="s">
        <v>61</v>
      </c>
    </row>
    <row r="43" spans="1:8">
      <c r="A43" t="s">
        <v>182</v>
      </c>
      <c r="B43" s="10">
        <v>0</v>
      </c>
      <c r="C43">
        <v>6</v>
      </c>
      <c r="D43">
        <v>13</v>
      </c>
      <c r="G43" s="10">
        <v>15</v>
      </c>
      <c r="H43" s="1" t="s">
        <v>61</v>
      </c>
    </row>
    <row r="44" spans="1:8">
      <c r="A44" t="s">
        <v>183</v>
      </c>
      <c r="B44" s="10">
        <v>0</v>
      </c>
      <c r="C44">
        <v>6</v>
      </c>
      <c r="D44">
        <v>16</v>
      </c>
      <c r="G44" s="10">
        <v>15</v>
      </c>
      <c r="H44" s="1" t="s">
        <v>61</v>
      </c>
    </row>
    <row r="45" spans="1:8">
      <c r="A45" t="s">
        <v>184</v>
      </c>
      <c r="B45" s="10">
        <v>0</v>
      </c>
      <c r="C45">
        <v>6</v>
      </c>
      <c r="G45" s="10">
        <v>15</v>
      </c>
      <c r="H45" s="1" t="s">
        <v>61</v>
      </c>
    </row>
    <row r="46" spans="1:8">
      <c r="A46" t="s">
        <v>94</v>
      </c>
      <c r="B46" s="10">
        <v>6</v>
      </c>
      <c r="C46">
        <v>9</v>
      </c>
      <c r="G46" s="10">
        <v>15</v>
      </c>
      <c r="H46" s="1" t="s">
        <v>61</v>
      </c>
    </row>
    <row r="47" spans="1:8">
      <c r="A47" t="s">
        <v>95</v>
      </c>
      <c r="B47" s="10">
        <v>6</v>
      </c>
      <c r="C47">
        <v>9</v>
      </c>
      <c r="G47" s="10">
        <v>15</v>
      </c>
      <c r="H47" s="1" t="s">
        <v>61</v>
      </c>
    </row>
    <row r="48" spans="1:8">
      <c r="A48" t="s">
        <v>96</v>
      </c>
      <c r="B48" s="10">
        <v>2</v>
      </c>
      <c r="C48">
        <v>5</v>
      </c>
      <c r="D48">
        <v>8</v>
      </c>
      <c r="G48" s="10">
        <v>21</v>
      </c>
      <c r="H48" s="1" t="s">
        <v>61</v>
      </c>
    </row>
    <row r="49" spans="1:8">
      <c r="A49" t="s">
        <v>97</v>
      </c>
      <c r="B49" s="10">
        <v>2</v>
      </c>
      <c r="C49">
        <v>5</v>
      </c>
      <c r="D49">
        <v>8</v>
      </c>
      <c r="G49" s="10">
        <v>21</v>
      </c>
      <c r="H49" s="1" t="s">
        <v>61</v>
      </c>
    </row>
    <row r="50" spans="1:8">
      <c r="A50" t="s">
        <v>98</v>
      </c>
      <c r="B50" s="10">
        <v>2</v>
      </c>
      <c r="C50">
        <v>5</v>
      </c>
      <c r="D50">
        <v>8</v>
      </c>
      <c r="G50" s="10">
        <v>21</v>
      </c>
      <c r="H50" s="1" t="s">
        <v>61</v>
      </c>
    </row>
    <row r="51" spans="1:8">
      <c r="A51" t="s">
        <v>99</v>
      </c>
      <c r="B51" s="10">
        <v>2</v>
      </c>
      <c r="C51">
        <v>5</v>
      </c>
      <c r="D51">
        <v>8</v>
      </c>
      <c r="G51" s="10">
        <v>21</v>
      </c>
      <c r="H51" s="1" t="s">
        <v>61</v>
      </c>
    </row>
    <row r="52" spans="1:8">
      <c r="A52" t="s">
        <v>100</v>
      </c>
      <c r="B52" s="10">
        <v>2</v>
      </c>
      <c r="C52">
        <v>5</v>
      </c>
      <c r="D52">
        <v>8</v>
      </c>
      <c r="G52" s="10">
        <v>21</v>
      </c>
      <c r="H52" s="1" t="s">
        <v>61</v>
      </c>
    </row>
    <row r="53" spans="1:8">
      <c r="A53" t="s">
        <v>101</v>
      </c>
      <c r="B53" s="10">
        <v>2</v>
      </c>
      <c r="C53">
        <v>5</v>
      </c>
      <c r="D53">
        <v>8</v>
      </c>
      <c r="G53" s="10">
        <v>21</v>
      </c>
      <c r="H53" s="1" t="s">
        <v>61</v>
      </c>
    </row>
    <row r="54" spans="1:8">
      <c r="A54" t="s">
        <v>185</v>
      </c>
      <c r="B54" s="10">
        <v>0</v>
      </c>
      <c r="C54">
        <v>5</v>
      </c>
      <c r="D54">
        <v>8</v>
      </c>
      <c r="G54" s="10">
        <v>21</v>
      </c>
      <c r="H54" s="1" t="s">
        <v>61</v>
      </c>
    </row>
    <row r="55" spans="1:8">
      <c r="A55" t="s">
        <v>186</v>
      </c>
      <c r="B55" s="10">
        <v>0</v>
      </c>
      <c r="C55">
        <v>5</v>
      </c>
      <c r="G55" s="10">
        <v>21</v>
      </c>
      <c r="H55" s="1" t="s">
        <v>61</v>
      </c>
    </row>
    <row r="56" spans="1:8">
      <c r="A56" t="s">
        <v>102</v>
      </c>
      <c r="B56" s="10">
        <v>2</v>
      </c>
      <c r="C56">
        <v>12</v>
      </c>
      <c r="D56">
        <v>15</v>
      </c>
      <c r="G56" s="10">
        <v>15</v>
      </c>
      <c r="H56" s="1" t="s">
        <v>62</v>
      </c>
    </row>
    <row r="57" spans="1:8">
      <c r="A57" t="s">
        <v>103</v>
      </c>
      <c r="B57" s="10">
        <v>2</v>
      </c>
      <c r="C57">
        <v>12</v>
      </c>
      <c r="D57">
        <v>15</v>
      </c>
      <c r="G57" s="10">
        <v>15</v>
      </c>
      <c r="H57" s="1" t="s">
        <v>62</v>
      </c>
    </row>
    <row r="58" spans="1:8">
      <c r="A58" t="s">
        <v>187</v>
      </c>
      <c r="B58" s="10">
        <v>8</v>
      </c>
      <c r="G58" s="10">
        <v>15</v>
      </c>
      <c r="H58" s="1" t="s">
        <v>62</v>
      </c>
    </row>
    <row r="59" spans="1:8">
      <c r="A59" t="s">
        <v>188</v>
      </c>
      <c r="B59" s="10">
        <v>8</v>
      </c>
      <c r="G59" s="10">
        <v>15</v>
      </c>
      <c r="H59" s="1" t="s">
        <v>62</v>
      </c>
    </row>
    <row r="60" spans="1:8">
      <c r="A60" t="s">
        <v>104</v>
      </c>
      <c r="B60" s="10">
        <v>3</v>
      </c>
      <c r="C60">
        <v>6</v>
      </c>
      <c r="D60">
        <v>10</v>
      </c>
      <c r="E60">
        <v>17</v>
      </c>
      <c r="F60">
        <v>27</v>
      </c>
      <c r="G60" s="10">
        <v>21</v>
      </c>
      <c r="H60" s="1" t="s">
        <v>61</v>
      </c>
    </row>
    <row r="61" spans="1:8">
      <c r="A61" t="s">
        <v>105</v>
      </c>
      <c r="B61" s="10">
        <v>3</v>
      </c>
      <c r="C61">
        <v>6</v>
      </c>
      <c r="D61">
        <v>10</v>
      </c>
      <c r="E61">
        <v>17</v>
      </c>
      <c r="F61">
        <v>30</v>
      </c>
      <c r="G61" s="10">
        <v>21</v>
      </c>
      <c r="H61" s="1" t="s">
        <v>61</v>
      </c>
    </row>
    <row r="62" spans="1:8">
      <c r="A62" t="s">
        <v>106</v>
      </c>
      <c r="B62" s="10">
        <v>3</v>
      </c>
      <c r="C62">
        <v>6</v>
      </c>
      <c r="D62">
        <v>10</v>
      </c>
      <c r="E62">
        <v>20</v>
      </c>
      <c r="G62" s="10">
        <v>21</v>
      </c>
      <c r="H62" s="1" t="s">
        <v>61</v>
      </c>
    </row>
    <row r="63" spans="1:8">
      <c r="A63" t="s">
        <v>107</v>
      </c>
      <c r="B63" s="10">
        <v>3</v>
      </c>
      <c r="C63">
        <v>6</v>
      </c>
      <c r="D63">
        <v>10</v>
      </c>
      <c r="E63">
        <v>20</v>
      </c>
      <c r="G63" s="10">
        <v>21</v>
      </c>
      <c r="H63" s="1" t="s">
        <v>61</v>
      </c>
    </row>
    <row r="64" spans="1:8">
      <c r="A64" t="s">
        <v>108</v>
      </c>
      <c r="B64" s="10">
        <v>3</v>
      </c>
      <c r="C64">
        <v>6</v>
      </c>
      <c r="D64">
        <v>10</v>
      </c>
      <c r="E64">
        <v>20</v>
      </c>
      <c r="G64" s="10">
        <v>21</v>
      </c>
      <c r="H64" s="1" t="s">
        <v>61</v>
      </c>
    </row>
    <row r="65" spans="1:8">
      <c r="A65" t="s">
        <v>109</v>
      </c>
      <c r="B65" s="10">
        <v>3</v>
      </c>
      <c r="C65">
        <v>6</v>
      </c>
      <c r="D65">
        <v>10</v>
      </c>
      <c r="E65">
        <v>20</v>
      </c>
      <c r="G65" s="10">
        <v>21</v>
      </c>
      <c r="H65" s="1" t="s">
        <v>61</v>
      </c>
    </row>
    <row r="66" spans="1:8">
      <c r="A66" t="s">
        <v>110</v>
      </c>
      <c r="B66" s="10">
        <v>3</v>
      </c>
      <c r="C66">
        <v>6</v>
      </c>
      <c r="D66">
        <v>13</v>
      </c>
      <c r="G66" s="10">
        <v>21</v>
      </c>
      <c r="H66" s="1" t="s">
        <v>61</v>
      </c>
    </row>
    <row r="67" spans="1:8">
      <c r="A67" t="s">
        <v>111</v>
      </c>
      <c r="B67" s="10">
        <v>3</v>
      </c>
      <c r="C67">
        <v>6</v>
      </c>
      <c r="D67">
        <v>13</v>
      </c>
      <c r="G67" s="10">
        <v>21</v>
      </c>
      <c r="H67" s="1" t="s">
        <v>61</v>
      </c>
    </row>
    <row r="68" spans="1:8">
      <c r="A68" t="s">
        <v>112</v>
      </c>
      <c r="B68" s="10">
        <v>3</v>
      </c>
      <c r="C68">
        <v>6</v>
      </c>
      <c r="D68">
        <v>13</v>
      </c>
      <c r="G68" s="10">
        <v>21</v>
      </c>
      <c r="H68" s="1" t="s">
        <v>61</v>
      </c>
    </row>
    <row r="69" spans="1:8">
      <c r="A69" t="s">
        <v>113</v>
      </c>
      <c r="B69" s="10">
        <v>3</v>
      </c>
      <c r="C69">
        <v>6</v>
      </c>
      <c r="D69">
        <v>13</v>
      </c>
      <c r="G69" s="10">
        <v>21</v>
      </c>
      <c r="H69" s="1" t="s">
        <v>61</v>
      </c>
    </row>
    <row r="70" spans="1:8">
      <c r="A70" t="s">
        <v>114</v>
      </c>
      <c r="B70" s="10">
        <v>3</v>
      </c>
      <c r="C70">
        <v>6</v>
      </c>
      <c r="D70">
        <v>13</v>
      </c>
      <c r="G70" s="10">
        <v>21</v>
      </c>
      <c r="H70" s="1" t="s">
        <v>61</v>
      </c>
    </row>
    <row r="71" spans="1:8">
      <c r="A71" t="s">
        <v>115</v>
      </c>
      <c r="B71" s="10">
        <v>3</v>
      </c>
      <c r="C71">
        <v>6</v>
      </c>
      <c r="D71">
        <v>13</v>
      </c>
      <c r="G71" s="10">
        <v>21</v>
      </c>
      <c r="H71" s="1" t="s">
        <v>61</v>
      </c>
    </row>
    <row r="72" spans="1:8">
      <c r="A72" t="s">
        <v>116</v>
      </c>
      <c r="B72" s="10">
        <v>3</v>
      </c>
      <c r="D72">
        <v>6</v>
      </c>
      <c r="E72">
        <v>17</v>
      </c>
      <c r="F72">
        <v>23</v>
      </c>
      <c r="G72" s="10">
        <v>21</v>
      </c>
      <c r="H72" s="1" t="s">
        <v>61</v>
      </c>
    </row>
    <row r="73" spans="1:8">
      <c r="A73" t="s">
        <v>117</v>
      </c>
      <c r="B73" s="10">
        <v>3</v>
      </c>
      <c r="D73">
        <v>6</v>
      </c>
      <c r="E73">
        <v>17</v>
      </c>
      <c r="F73">
        <v>23</v>
      </c>
      <c r="G73" s="10">
        <v>21</v>
      </c>
      <c r="H73" s="1" t="s">
        <v>61</v>
      </c>
    </row>
    <row r="74" spans="1:8">
      <c r="A74" t="s">
        <v>118</v>
      </c>
      <c r="B74" s="10">
        <v>3</v>
      </c>
      <c r="C74">
        <v>6</v>
      </c>
      <c r="G74" s="10">
        <v>21</v>
      </c>
      <c r="H74" s="1" t="s">
        <v>61</v>
      </c>
    </row>
    <row r="75" spans="1:8">
      <c r="A75" t="s">
        <v>119</v>
      </c>
      <c r="B75" s="10">
        <v>6</v>
      </c>
      <c r="C75">
        <v>10</v>
      </c>
      <c r="D75">
        <v>11</v>
      </c>
      <c r="G75" s="10">
        <v>15</v>
      </c>
      <c r="H75" s="1" t="s">
        <v>62</v>
      </c>
    </row>
    <row r="76" spans="1:8">
      <c r="A76" t="s">
        <v>120</v>
      </c>
      <c r="B76" s="10">
        <v>6</v>
      </c>
      <c r="C76">
        <v>10</v>
      </c>
      <c r="D76">
        <v>11</v>
      </c>
      <c r="G76" s="10">
        <v>15</v>
      </c>
      <c r="H76" s="1" t="s">
        <v>62</v>
      </c>
    </row>
    <row r="77" spans="1:8">
      <c r="A77" t="s">
        <v>121</v>
      </c>
      <c r="B77" s="10">
        <v>6</v>
      </c>
      <c r="C77">
        <v>10</v>
      </c>
      <c r="D77">
        <v>11</v>
      </c>
      <c r="G77" s="10">
        <v>15</v>
      </c>
      <c r="H77" s="1" t="s">
        <v>62</v>
      </c>
    </row>
    <row r="78" spans="1:8">
      <c r="A78" t="s">
        <v>122</v>
      </c>
      <c r="B78" s="10">
        <v>6</v>
      </c>
      <c r="C78">
        <v>10</v>
      </c>
      <c r="D78">
        <v>11</v>
      </c>
      <c r="G78" s="10">
        <v>15</v>
      </c>
      <c r="H78" s="1" t="s">
        <v>62</v>
      </c>
    </row>
    <row r="79" spans="1:8">
      <c r="A79" t="s">
        <v>123</v>
      </c>
      <c r="B79" s="10">
        <v>6</v>
      </c>
      <c r="C79">
        <v>10</v>
      </c>
      <c r="D79">
        <v>11</v>
      </c>
      <c r="G79" s="10">
        <v>15</v>
      </c>
      <c r="H79" s="1" t="s">
        <v>62</v>
      </c>
    </row>
    <row r="80" spans="1:8">
      <c r="A80" t="s">
        <v>124</v>
      </c>
      <c r="B80" s="10">
        <v>6</v>
      </c>
      <c r="C80">
        <v>10</v>
      </c>
      <c r="D80">
        <v>11</v>
      </c>
      <c r="G80" s="10">
        <v>15</v>
      </c>
      <c r="H80" s="1" t="s">
        <v>62</v>
      </c>
    </row>
    <row r="81" spans="1:8">
      <c r="A81" t="s">
        <v>125</v>
      </c>
      <c r="B81" s="10">
        <v>6</v>
      </c>
      <c r="C81">
        <v>10</v>
      </c>
      <c r="D81">
        <v>13</v>
      </c>
      <c r="G81" s="10">
        <v>15</v>
      </c>
      <c r="H81" s="1" t="s">
        <v>62</v>
      </c>
    </row>
    <row r="82" spans="1:8">
      <c r="A82" t="s">
        <v>126</v>
      </c>
      <c r="B82" s="10">
        <v>6</v>
      </c>
      <c r="C82">
        <v>10</v>
      </c>
      <c r="D82">
        <v>14</v>
      </c>
      <c r="G82" s="10">
        <v>15</v>
      </c>
      <c r="H82" s="1" t="s">
        <v>62</v>
      </c>
    </row>
    <row r="83" spans="1:8">
      <c r="A83" t="s">
        <v>127</v>
      </c>
      <c r="B83" s="10">
        <v>6</v>
      </c>
      <c r="C83">
        <v>10</v>
      </c>
      <c r="G83" s="10">
        <v>15</v>
      </c>
      <c r="H83" s="1" t="s">
        <v>62</v>
      </c>
    </row>
    <row r="84" spans="1:8">
      <c r="A84" t="s">
        <v>128</v>
      </c>
      <c r="B84" s="10">
        <v>6</v>
      </c>
      <c r="C84">
        <v>10</v>
      </c>
      <c r="G84" s="10">
        <v>15</v>
      </c>
      <c r="H84" s="1" t="s">
        <v>62</v>
      </c>
    </row>
    <row r="85" spans="1:8">
      <c r="A85" t="s">
        <v>129</v>
      </c>
      <c r="B85" s="10">
        <v>6</v>
      </c>
      <c r="C85">
        <v>10</v>
      </c>
      <c r="G85" s="10">
        <v>15</v>
      </c>
      <c r="H85" s="1" t="s">
        <v>62</v>
      </c>
    </row>
    <row r="86" spans="1:8">
      <c r="A86" t="s">
        <v>130</v>
      </c>
      <c r="B86" s="10">
        <v>6</v>
      </c>
      <c r="C86">
        <v>10</v>
      </c>
      <c r="G86" s="10">
        <v>15</v>
      </c>
      <c r="H86" s="1" t="s">
        <v>62</v>
      </c>
    </row>
    <row r="87" spans="1:8">
      <c r="A87" t="s">
        <v>131</v>
      </c>
      <c r="B87" s="10">
        <v>0</v>
      </c>
      <c r="C87">
        <v>6</v>
      </c>
      <c r="D87">
        <v>10</v>
      </c>
      <c r="G87" s="10">
        <v>15</v>
      </c>
      <c r="H87" s="1" t="s">
        <v>62</v>
      </c>
    </row>
    <row r="88" spans="1:8">
      <c r="A88" t="s">
        <v>132</v>
      </c>
      <c r="B88" s="10">
        <v>0</v>
      </c>
      <c r="C88">
        <v>6</v>
      </c>
      <c r="D88">
        <v>10</v>
      </c>
      <c r="E88">
        <v>27</v>
      </c>
      <c r="F88">
        <v>39</v>
      </c>
      <c r="G88" s="10">
        <v>15</v>
      </c>
      <c r="H88" s="1" t="s">
        <v>62</v>
      </c>
    </row>
    <row r="89" spans="1:8">
      <c r="A89" t="s">
        <v>189</v>
      </c>
      <c r="B89" s="10">
        <v>10</v>
      </c>
      <c r="G89" s="10">
        <v>15</v>
      </c>
      <c r="H89" s="1" t="s">
        <v>62</v>
      </c>
    </row>
    <row r="90" spans="1:8">
      <c r="A90" t="s">
        <v>133</v>
      </c>
      <c r="B90" s="10">
        <v>3</v>
      </c>
      <c r="G90" s="10">
        <v>25</v>
      </c>
      <c r="H90" s="1" t="s">
        <v>61</v>
      </c>
    </row>
    <row r="91" spans="1:8">
      <c r="A91" t="s">
        <v>134</v>
      </c>
      <c r="B91" s="10">
        <v>3</v>
      </c>
      <c r="G91" s="10">
        <v>25</v>
      </c>
      <c r="H91" s="1" t="s">
        <v>61</v>
      </c>
    </row>
    <row r="92" spans="1:8">
      <c r="A92" t="s">
        <v>135</v>
      </c>
      <c r="B92" s="10">
        <v>3</v>
      </c>
      <c r="G92" s="10">
        <v>25</v>
      </c>
      <c r="H92" s="1" t="s">
        <v>61</v>
      </c>
    </row>
    <row r="93" spans="1:8">
      <c r="A93" t="s">
        <v>136</v>
      </c>
      <c r="B93" s="10">
        <v>3</v>
      </c>
      <c r="G93" s="10">
        <v>25</v>
      </c>
      <c r="H93" s="1" t="s">
        <v>61</v>
      </c>
    </row>
    <row r="94" spans="1:8">
      <c r="A94" t="s">
        <v>137</v>
      </c>
      <c r="B94" s="10">
        <v>3</v>
      </c>
      <c r="G94" s="10">
        <v>25</v>
      </c>
      <c r="H94" s="1" t="s">
        <v>61</v>
      </c>
    </row>
    <row r="95" spans="1:8">
      <c r="A95" t="s">
        <v>138</v>
      </c>
      <c r="B95" s="10">
        <v>3</v>
      </c>
      <c r="G95" s="10">
        <v>25</v>
      </c>
      <c r="H95" s="1" t="s">
        <v>61</v>
      </c>
    </row>
    <row r="96" spans="1:8">
      <c r="A96" t="s">
        <v>139</v>
      </c>
      <c r="B96" s="10">
        <v>3</v>
      </c>
      <c r="C96">
        <v>0</v>
      </c>
      <c r="D96">
        <v>7</v>
      </c>
      <c r="G96" s="10">
        <v>25</v>
      </c>
      <c r="H96" s="1" t="s">
        <v>61</v>
      </c>
    </row>
    <row r="97" spans="1:8">
      <c r="A97" t="s">
        <v>140</v>
      </c>
      <c r="B97" s="10">
        <v>3</v>
      </c>
      <c r="C97">
        <v>0</v>
      </c>
      <c r="D97">
        <v>7</v>
      </c>
      <c r="G97" s="10">
        <v>25</v>
      </c>
      <c r="H97" s="1" t="s">
        <v>61</v>
      </c>
    </row>
    <row r="98" spans="1:8">
      <c r="A98" t="s">
        <v>141</v>
      </c>
      <c r="B98" s="10">
        <v>3</v>
      </c>
      <c r="C98">
        <v>0</v>
      </c>
      <c r="D98">
        <v>7</v>
      </c>
      <c r="G98" s="10">
        <v>25</v>
      </c>
      <c r="H98" s="1" t="s">
        <v>61</v>
      </c>
    </row>
    <row r="99" spans="1:8">
      <c r="A99" t="s">
        <v>142</v>
      </c>
      <c r="B99" s="10">
        <v>3</v>
      </c>
      <c r="C99">
        <v>0</v>
      </c>
      <c r="D99">
        <v>7</v>
      </c>
      <c r="G99" s="10">
        <v>25</v>
      </c>
      <c r="H99" s="1" t="s">
        <v>61</v>
      </c>
    </row>
    <row r="100" spans="1:8">
      <c r="A100" t="s">
        <v>143</v>
      </c>
      <c r="B100" s="10">
        <v>3</v>
      </c>
      <c r="C100">
        <v>0</v>
      </c>
      <c r="D100">
        <v>7</v>
      </c>
      <c r="G100" s="10">
        <v>25</v>
      </c>
      <c r="H100" s="1" t="s">
        <v>61</v>
      </c>
    </row>
    <row r="101" spans="1:8">
      <c r="A101" t="s">
        <v>144</v>
      </c>
      <c r="B101" s="10">
        <v>3</v>
      </c>
      <c r="C101">
        <v>0</v>
      </c>
      <c r="D101">
        <v>7</v>
      </c>
      <c r="G101" s="10">
        <v>25</v>
      </c>
      <c r="H101" s="1" t="s">
        <v>61</v>
      </c>
    </row>
    <row r="102" spans="1:8">
      <c r="A102" t="s">
        <v>145</v>
      </c>
      <c r="B102" s="10">
        <v>3</v>
      </c>
      <c r="C102">
        <v>0</v>
      </c>
      <c r="D102">
        <v>7</v>
      </c>
      <c r="G102" s="10">
        <v>25</v>
      </c>
      <c r="H102" s="1" t="s">
        <v>61</v>
      </c>
    </row>
    <row r="103" spans="1:8">
      <c r="A103" t="s">
        <v>146</v>
      </c>
      <c r="B103" s="10">
        <v>0</v>
      </c>
      <c r="C103" s="7">
        <v>3</v>
      </c>
      <c r="D103">
        <v>7</v>
      </c>
      <c r="G103" s="10">
        <v>25</v>
      </c>
      <c r="H103" s="1" t="s">
        <v>61</v>
      </c>
    </row>
    <row r="104" spans="1:8">
      <c r="A104" t="s">
        <v>147</v>
      </c>
      <c r="B104" s="10">
        <v>0</v>
      </c>
      <c r="C104" s="7">
        <v>3</v>
      </c>
      <c r="D104">
        <v>7</v>
      </c>
      <c r="G104" s="10">
        <v>25</v>
      </c>
      <c r="H104" s="1" t="s">
        <v>61</v>
      </c>
    </row>
    <row r="105" spans="1:8">
      <c r="A105" t="s">
        <v>148</v>
      </c>
      <c r="B105" s="10">
        <v>0</v>
      </c>
      <c r="C105" s="7">
        <v>3</v>
      </c>
      <c r="D105">
        <v>7</v>
      </c>
      <c r="G105" s="10">
        <v>25</v>
      </c>
      <c r="H105" s="1" t="s">
        <v>61</v>
      </c>
    </row>
    <row r="106" spans="1:8">
      <c r="A106" t="s">
        <v>149</v>
      </c>
      <c r="B106" s="10">
        <v>0</v>
      </c>
      <c r="C106" s="7">
        <v>3</v>
      </c>
      <c r="D106">
        <v>7</v>
      </c>
      <c r="G106" s="10">
        <v>25</v>
      </c>
      <c r="H106" s="1" t="s">
        <v>61</v>
      </c>
    </row>
    <row r="107" spans="1:8">
      <c r="A107" t="s">
        <v>150</v>
      </c>
      <c r="B107" s="10">
        <v>0</v>
      </c>
      <c r="C107" s="7">
        <v>3</v>
      </c>
      <c r="D107">
        <v>7</v>
      </c>
      <c r="G107" s="10">
        <v>25</v>
      </c>
      <c r="H107" s="1" t="s">
        <v>61</v>
      </c>
    </row>
    <row r="108" spans="1:8">
      <c r="A108" t="s">
        <v>151</v>
      </c>
      <c r="B108" s="10">
        <v>0</v>
      </c>
      <c r="C108" s="7">
        <v>3</v>
      </c>
      <c r="D108">
        <v>7</v>
      </c>
      <c r="G108" s="10">
        <v>25</v>
      </c>
      <c r="H108" s="1" t="s">
        <v>61</v>
      </c>
    </row>
    <row r="109" spans="1:8">
      <c r="A109" t="s">
        <v>152</v>
      </c>
      <c r="B109" s="10">
        <v>0</v>
      </c>
      <c r="C109" s="7">
        <v>3</v>
      </c>
      <c r="D109">
        <v>7</v>
      </c>
      <c r="G109" s="10">
        <v>25</v>
      </c>
      <c r="H109" s="1" t="s">
        <v>61</v>
      </c>
    </row>
    <row r="110" spans="1:8">
      <c r="A110" t="s">
        <v>153</v>
      </c>
      <c r="B110" s="10">
        <v>0</v>
      </c>
      <c r="C110" s="7">
        <v>3</v>
      </c>
      <c r="D110">
        <v>7</v>
      </c>
      <c r="G110" s="10">
        <v>25</v>
      </c>
      <c r="H110" s="1" t="s">
        <v>61</v>
      </c>
    </row>
    <row r="111" spans="1:8">
      <c r="A111" t="s">
        <v>154</v>
      </c>
      <c r="B111" s="10">
        <v>0</v>
      </c>
      <c r="C111" s="7">
        <v>3</v>
      </c>
      <c r="D111">
        <v>7</v>
      </c>
      <c r="G111" s="10">
        <v>25</v>
      </c>
      <c r="H111" s="1" t="s">
        <v>61</v>
      </c>
    </row>
    <row r="112" spans="1:8">
      <c r="A112" t="s">
        <v>155</v>
      </c>
      <c r="B112" s="10">
        <v>0</v>
      </c>
      <c r="C112" s="7">
        <v>3</v>
      </c>
      <c r="D112">
        <v>7</v>
      </c>
      <c r="G112" s="10">
        <v>25</v>
      </c>
      <c r="H112" s="1" t="s">
        <v>61</v>
      </c>
    </row>
    <row r="113" spans="1:8">
      <c r="A113" t="s">
        <v>156</v>
      </c>
      <c r="B113" s="10">
        <v>0</v>
      </c>
      <c r="C113" s="7">
        <v>3</v>
      </c>
      <c r="D113">
        <v>7</v>
      </c>
      <c r="E113">
        <v>17</v>
      </c>
      <c r="G113" s="10">
        <v>25</v>
      </c>
      <c r="H113" s="1" t="s">
        <v>61</v>
      </c>
    </row>
    <row r="114" spans="1:8">
      <c r="A114" t="s">
        <v>190</v>
      </c>
      <c r="B114" s="10">
        <v>0</v>
      </c>
      <c r="C114" s="8">
        <v>0</v>
      </c>
      <c r="D114" s="7"/>
      <c r="G114" s="10">
        <v>25</v>
      </c>
      <c r="H114" s="1" t="s">
        <v>61</v>
      </c>
    </row>
    <row r="115" spans="1:8">
      <c r="A115" t="s">
        <v>157</v>
      </c>
      <c r="B115" s="10">
        <v>3</v>
      </c>
      <c r="C115" s="8">
        <v>7</v>
      </c>
      <c r="D115" s="8">
        <v>8</v>
      </c>
      <c r="G115" s="10">
        <v>21</v>
      </c>
      <c r="H115" s="1" t="s">
        <v>62</v>
      </c>
    </row>
    <row r="116" spans="1:8">
      <c r="A116" t="s">
        <v>158</v>
      </c>
      <c r="B116" s="10">
        <v>3</v>
      </c>
      <c r="C116" s="8">
        <v>0</v>
      </c>
      <c r="D116" s="8">
        <v>7</v>
      </c>
      <c r="G116" s="10">
        <v>21</v>
      </c>
      <c r="H116" s="1" t="s">
        <v>62</v>
      </c>
    </row>
    <row r="117" spans="1:8">
      <c r="A117" t="s">
        <v>159</v>
      </c>
      <c r="B117" s="10">
        <v>3</v>
      </c>
      <c r="C117">
        <v>0</v>
      </c>
      <c r="D117" s="8">
        <v>7</v>
      </c>
      <c r="G117" s="10">
        <v>21</v>
      </c>
      <c r="H117" s="1" t="s">
        <v>62</v>
      </c>
    </row>
    <row r="118" spans="1:8">
      <c r="A118" t="s">
        <v>160</v>
      </c>
      <c r="B118" s="10">
        <v>3</v>
      </c>
      <c r="C118">
        <v>0</v>
      </c>
      <c r="D118" s="8">
        <v>7</v>
      </c>
      <c r="G118" s="10">
        <v>21</v>
      </c>
      <c r="H118" s="1" t="s">
        <v>62</v>
      </c>
    </row>
    <row r="119" spans="1:8">
      <c r="A119" t="s">
        <v>161</v>
      </c>
      <c r="B119" s="10">
        <v>3</v>
      </c>
      <c r="C119">
        <v>0</v>
      </c>
      <c r="D119" s="8">
        <v>7</v>
      </c>
      <c r="E119">
        <v>17</v>
      </c>
      <c r="G119" s="10">
        <v>21</v>
      </c>
      <c r="H119" s="1" t="s">
        <v>62</v>
      </c>
    </row>
    <row r="120" spans="1:8">
      <c r="A120" t="s">
        <v>162</v>
      </c>
      <c r="B120" s="10">
        <v>0</v>
      </c>
      <c r="C120">
        <v>3</v>
      </c>
      <c r="D120" s="8">
        <v>7</v>
      </c>
      <c r="E120">
        <v>17</v>
      </c>
      <c r="G120" s="10">
        <v>21</v>
      </c>
      <c r="H120" s="1" t="s">
        <v>62</v>
      </c>
    </row>
    <row r="121" spans="1:8">
      <c r="A121" t="s">
        <v>163</v>
      </c>
      <c r="B121" s="10">
        <v>4</v>
      </c>
      <c r="G121" s="10">
        <v>15</v>
      </c>
      <c r="H121" s="1" t="s">
        <v>61</v>
      </c>
    </row>
    <row r="122" spans="1:8">
      <c r="A122" t="s">
        <v>164</v>
      </c>
      <c r="B122" s="10">
        <v>4</v>
      </c>
      <c r="G122" s="10">
        <v>15</v>
      </c>
      <c r="H122" s="1" t="s">
        <v>61</v>
      </c>
    </row>
    <row r="123" spans="1:8">
      <c r="A123" t="s">
        <v>165</v>
      </c>
      <c r="B123" s="10">
        <v>4</v>
      </c>
      <c r="G123" s="10">
        <v>15</v>
      </c>
      <c r="H123" s="1" t="s">
        <v>63</v>
      </c>
    </row>
    <row r="124" spans="1:8">
      <c r="A124" t="s">
        <v>166</v>
      </c>
      <c r="B124" s="10">
        <v>9</v>
      </c>
      <c r="C124">
        <v>15</v>
      </c>
      <c r="D124">
        <v>21</v>
      </c>
      <c r="E124">
        <v>33</v>
      </c>
      <c r="G124" s="10">
        <v>15</v>
      </c>
      <c r="H124" s="1" t="s">
        <v>62</v>
      </c>
    </row>
    <row r="125" spans="1:8">
      <c r="A125" t="s">
        <v>167</v>
      </c>
      <c r="B125" s="10">
        <v>9</v>
      </c>
      <c r="C125">
        <v>15</v>
      </c>
      <c r="G125" s="10">
        <v>15</v>
      </c>
      <c r="H125" s="1" t="s">
        <v>62</v>
      </c>
    </row>
    <row r="126" spans="1:8">
      <c r="A126" t="s">
        <v>168</v>
      </c>
      <c r="B126" s="10">
        <v>4</v>
      </c>
      <c r="C126">
        <v>9</v>
      </c>
      <c r="G126" s="10">
        <v>15</v>
      </c>
      <c r="H126" s="1" t="s">
        <v>62</v>
      </c>
    </row>
    <row r="127" spans="1:8">
      <c r="A127" t="s">
        <v>169</v>
      </c>
      <c r="B127" s="10">
        <v>4</v>
      </c>
      <c r="C127">
        <v>9</v>
      </c>
      <c r="G127" s="10">
        <v>15</v>
      </c>
      <c r="H127" s="1" t="s">
        <v>62</v>
      </c>
    </row>
    <row r="128" spans="1:8">
      <c r="B128" s="10">
        <f>COUNT(B2:B122)</f>
        <v>121</v>
      </c>
      <c r="C128" s="10">
        <f>COUNT(C2:C122)</f>
        <v>107</v>
      </c>
      <c r="D128" s="10">
        <f>COUNT(D2:D122)</f>
        <v>96</v>
      </c>
      <c r="E128" s="10">
        <f>COUNT(E2:E122)</f>
        <v>24</v>
      </c>
      <c r="F128" s="10">
        <f>COUNT(F2:F122)</f>
        <v>10</v>
      </c>
    </row>
    <row r="130" spans="3:6">
      <c r="C130">
        <f>C128/B128*100</f>
        <v>88.429752066115711</v>
      </c>
      <c r="D130">
        <f>D128/B128*100</f>
        <v>79.338842975206617</v>
      </c>
      <c r="E130">
        <f>E128/B128*100</f>
        <v>19.834710743801654</v>
      </c>
      <c r="F130">
        <f>F128/B128*100</f>
        <v>8.2644628099173563</v>
      </c>
    </row>
    <row r="132" spans="3:6">
      <c r="C132">
        <f>100-C130</f>
        <v>11.570247933884289</v>
      </c>
      <c r="D132">
        <f>100-D130</f>
        <v>20.661157024793383</v>
      </c>
      <c r="E132">
        <f>100-E130</f>
        <v>80.165289256198349</v>
      </c>
      <c r="F132">
        <f>100-F130</f>
        <v>91.735537190082638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"/>
  <sheetViews>
    <sheetView workbookViewId="0">
      <selection sqref="A1:B98"/>
    </sheetView>
  </sheetViews>
  <sheetFormatPr defaultRowHeight="15"/>
  <sheetData>
    <row r="1" spans="1:2">
      <c r="A1" t="s">
        <v>191</v>
      </c>
      <c r="B1" t="s">
        <v>63</v>
      </c>
    </row>
    <row r="2" spans="1:2">
      <c r="A2" s="10">
        <v>15</v>
      </c>
      <c r="B2">
        <v>12</v>
      </c>
    </row>
    <row r="3" spans="1:2">
      <c r="A3" s="10">
        <v>15</v>
      </c>
      <c r="B3">
        <v>12</v>
      </c>
    </row>
    <row r="4" spans="1:2">
      <c r="A4" s="10">
        <v>15</v>
      </c>
      <c r="B4">
        <v>16</v>
      </c>
    </row>
    <row r="5" spans="1:2">
      <c r="A5" s="10">
        <v>15</v>
      </c>
      <c r="B5">
        <v>16</v>
      </c>
    </row>
    <row r="6" spans="1:2">
      <c r="A6" s="10">
        <v>15</v>
      </c>
      <c r="B6">
        <v>16</v>
      </c>
    </row>
    <row r="7" spans="1:2">
      <c r="A7" s="10">
        <v>15</v>
      </c>
      <c r="B7">
        <v>16</v>
      </c>
    </row>
    <row r="8" spans="1:2">
      <c r="A8" s="10">
        <v>15</v>
      </c>
      <c r="B8">
        <v>16</v>
      </c>
    </row>
    <row r="9" spans="1:2">
      <c r="A9" s="10">
        <v>15</v>
      </c>
      <c r="B9">
        <v>16</v>
      </c>
    </row>
    <row r="10" spans="1:2">
      <c r="A10" s="10">
        <v>15</v>
      </c>
      <c r="B10">
        <v>16</v>
      </c>
    </row>
    <row r="11" spans="1:2">
      <c r="A11" s="10">
        <v>15</v>
      </c>
      <c r="B11">
        <v>13</v>
      </c>
    </row>
    <row r="12" spans="1:2">
      <c r="A12" s="10">
        <v>15</v>
      </c>
      <c r="B12">
        <v>13</v>
      </c>
    </row>
    <row r="13" spans="1:2">
      <c r="A13" s="10">
        <v>15</v>
      </c>
      <c r="B13">
        <v>13</v>
      </c>
    </row>
    <row r="14" spans="1:2">
      <c r="A14" s="10">
        <v>15</v>
      </c>
      <c r="B14">
        <v>13</v>
      </c>
    </row>
    <row r="15" spans="1:2">
      <c r="A15" s="10">
        <v>15</v>
      </c>
      <c r="B15">
        <v>13</v>
      </c>
    </row>
    <row r="16" spans="1:2">
      <c r="A16" s="10">
        <v>15</v>
      </c>
      <c r="B16">
        <v>16</v>
      </c>
    </row>
    <row r="17" spans="1:2">
      <c r="A17" s="10">
        <v>15</v>
      </c>
      <c r="B17">
        <v>9</v>
      </c>
    </row>
    <row r="18" spans="1:2">
      <c r="A18" s="10">
        <v>15</v>
      </c>
      <c r="B18">
        <v>9</v>
      </c>
    </row>
    <row r="19" spans="1:2">
      <c r="A19" s="10">
        <v>15</v>
      </c>
      <c r="B19">
        <v>13</v>
      </c>
    </row>
    <row r="20" spans="1:2">
      <c r="A20" s="10">
        <v>15</v>
      </c>
      <c r="B20">
        <v>13</v>
      </c>
    </row>
    <row r="21" spans="1:2">
      <c r="A21" s="10">
        <v>15</v>
      </c>
      <c r="B21">
        <v>13</v>
      </c>
    </row>
    <row r="22" spans="1:2">
      <c r="A22" s="10">
        <v>15</v>
      </c>
      <c r="B22">
        <v>13</v>
      </c>
    </row>
    <row r="23" spans="1:2">
      <c r="A23" s="10">
        <v>15</v>
      </c>
      <c r="B23">
        <v>13</v>
      </c>
    </row>
    <row r="24" spans="1:2">
      <c r="A24" s="10">
        <v>15</v>
      </c>
      <c r="B24">
        <v>13</v>
      </c>
    </row>
    <row r="25" spans="1:2">
      <c r="A25" s="10">
        <v>15</v>
      </c>
      <c r="B25">
        <v>13</v>
      </c>
    </row>
    <row r="26" spans="1:2">
      <c r="A26" s="10">
        <v>15</v>
      </c>
      <c r="B26">
        <v>13</v>
      </c>
    </row>
    <row r="27" spans="1:2">
      <c r="A27" s="10">
        <v>15</v>
      </c>
      <c r="B27">
        <v>13</v>
      </c>
    </row>
    <row r="28" spans="1:2">
      <c r="A28" s="10">
        <v>15</v>
      </c>
      <c r="B28">
        <v>13</v>
      </c>
    </row>
    <row r="29" spans="1:2">
      <c r="A29" s="10">
        <v>15</v>
      </c>
      <c r="B29">
        <v>13</v>
      </c>
    </row>
    <row r="30" spans="1:2">
      <c r="A30" s="10">
        <v>15</v>
      </c>
      <c r="B30">
        <v>13</v>
      </c>
    </row>
    <row r="31" spans="1:2">
      <c r="A31" s="10">
        <v>15</v>
      </c>
      <c r="B31">
        <v>13</v>
      </c>
    </row>
    <row r="32" spans="1:2">
      <c r="A32" s="10">
        <v>15</v>
      </c>
      <c r="B32">
        <v>13</v>
      </c>
    </row>
    <row r="33" spans="1:2">
      <c r="A33" s="10">
        <v>15</v>
      </c>
      <c r="B33">
        <v>13</v>
      </c>
    </row>
    <row r="34" spans="1:2">
      <c r="A34" s="10">
        <v>15</v>
      </c>
      <c r="B34">
        <v>13</v>
      </c>
    </row>
    <row r="35" spans="1:2">
      <c r="A35" s="10">
        <v>15</v>
      </c>
      <c r="B35">
        <v>13</v>
      </c>
    </row>
    <row r="36" spans="1:2">
      <c r="A36" s="10">
        <v>15</v>
      </c>
      <c r="B36">
        <v>13</v>
      </c>
    </row>
    <row r="37" spans="1:2">
      <c r="A37" s="10">
        <v>15</v>
      </c>
      <c r="B37">
        <v>13</v>
      </c>
    </row>
    <row r="38" spans="1:2">
      <c r="A38" s="10">
        <v>15</v>
      </c>
      <c r="B38">
        <v>13</v>
      </c>
    </row>
    <row r="39" spans="1:2">
      <c r="A39" s="10">
        <v>15</v>
      </c>
      <c r="B39">
        <v>13</v>
      </c>
    </row>
    <row r="40" spans="1:2">
      <c r="A40" s="10">
        <v>15</v>
      </c>
      <c r="B40">
        <v>16</v>
      </c>
    </row>
    <row r="41" spans="1:2">
      <c r="A41" s="10">
        <v>21</v>
      </c>
      <c r="B41">
        <v>8</v>
      </c>
    </row>
    <row r="42" spans="1:2">
      <c r="A42" s="10">
        <v>21</v>
      </c>
      <c r="B42">
        <v>8</v>
      </c>
    </row>
    <row r="43" spans="1:2">
      <c r="A43" s="10">
        <v>21</v>
      </c>
      <c r="B43">
        <v>8</v>
      </c>
    </row>
    <row r="44" spans="1:2">
      <c r="A44" s="10">
        <v>21</v>
      </c>
      <c r="B44">
        <v>8</v>
      </c>
    </row>
    <row r="45" spans="1:2">
      <c r="A45" s="10">
        <v>21</v>
      </c>
      <c r="B45">
        <v>8</v>
      </c>
    </row>
    <row r="46" spans="1:2">
      <c r="A46" s="10">
        <v>21</v>
      </c>
      <c r="B46">
        <v>8</v>
      </c>
    </row>
    <row r="47" spans="1:2">
      <c r="A47" s="10">
        <v>21</v>
      </c>
      <c r="B47">
        <v>8</v>
      </c>
    </row>
    <row r="48" spans="1:2">
      <c r="A48" s="10">
        <v>15</v>
      </c>
      <c r="B48">
        <v>15</v>
      </c>
    </row>
    <row r="49" spans="1:2">
      <c r="A49" s="10">
        <v>15</v>
      </c>
      <c r="B49">
        <v>15</v>
      </c>
    </row>
    <row r="50" spans="1:2">
      <c r="A50" s="10">
        <v>21</v>
      </c>
      <c r="B50">
        <v>10</v>
      </c>
    </row>
    <row r="51" spans="1:2">
      <c r="A51" s="10">
        <v>21</v>
      </c>
      <c r="B51">
        <v>10</v>
      </c>
    </row>
    <row r="52" spans="1:2">
      <c r="A52" s="10">
        <v>21</v>
      </c>
      <c r="B52">
        <v>10</v>
      </c>
    </row>
    <row r="53" spans="1:2">
      <c r="A53" s="10">
        <v>21</v>
      </c>
      <c r="B53">
        <v>10</v>
      </c>
    </row>
    <row r="54" spans="1:2">
      <c r="A54" s="10">
        <v>21</v>
      </c>
      <c r="B54">
        <v>10</v>
      </c>
    </row>
    <row r="55" spans="1:2">
      <c r="A55" s="10">
        <v>21</v>
      </c>
      <c r="B55">
        <v>10</v>
      </c>
    </row>
    <row r="56" spans="1:2">
      <c r="A56" s="10">
        <v>21</v>
      </c>
      <c r="B56">
        <v>13</v>
      </c>
    </row>
    <row r="57" spans="1:2">
      <c r="A57" s="10">
        <v>21</v>
      </c>
      <c r="B57">
        <v>13</v>
      </c>
    </row>
    <row r="58" spans="1:2">
      <c r="A58" s="10">
        <v>21</v>
      </c>
      <c r="B58">
        <v>13</v>
      </c>
    </row>
    <row r="59" spans="1:2">
      <c r="A59" s="10">
        <v>21</v>
      </c>
      <c r="B59">
        <v>13</v>
      </c>
    </row>
    <row r="60" spans="1:2">
      <c r="A60" s="10">
        <v>21</v>
      </c>
      <c r="B60">
        <v>13</v>
      </c>
    </row>
    <row r="61" spans="1:2">
      <c r="A61" s="10">
        <v>21</v>
      </c>
      <c r="B61">
        <v>13</v>
      </c>
    </row>
    <row r="62" spans="1:2">
      <c r="A62" s="10">
        <v>21</v>
      </c>
      <c r="B62">
        <v>6</v>
      </c>
    </row>
    <row r="63" spans="1:2">
      <c r="A63" s="10">
        <v>21</v>
      </c>
      <c r="B63">
        <v>6</v>
      </c>
    </row>
    <row r="64" spans="1:2">
      <c r="A64" s="10">
        <v>15</v>
      </c>
      <c r="B64">
        <v>11</v>
      </c>
    </row>
    <row r="65" spans="1:2">
      <c r="A65" s="10">
        <v>15</v>
      </c>
      <c r="B65">
        <v>11</v>
      </c>
    </row>
    <row r="66" spans="1:2">
      <c r="A66" s="10">
        <v>15</v>
      </c>
      <c r="B66">
        <v>11</v>
      </c>
    </row>
    <row r="67" spans="1:2">
      <c r="A67" s="10">
        <v>15</v>
      </c>
      <c r="B67">
        <v>11</v>
      </c>
    </row>
    <row r="68" spans="1:2">
      <c r="A68" s="10">
        <v>15</v>
      </c>
      <c r="B68">
        <v>11</v>
      </c>
    </row>
    <row r="69" spans="1:2">
      <c r="A69" s="10">
        <v>15</v>
      </c>
      <c r="B69">
        <v>11</v>
      </c>
    </row>
    <row r="70" spans="1:2">
      <c r="A70" s="10">
        <v>15</v>
      </c>
      <c r="B70">
        <v>13</v>
      </c>
    </row>
    <row r="71" spans="1:2">
      <c r="A71" s="10">
        <v>15</v>
      </c>
      <c r="B71">
        <v>14</v>
      </c>
    </row>
    <row r="72" spans="1:2">
      <c r="A72" s="10">
        <v>15</v>
      </c>
      <c r="B72">
        <v>10</v>
      </c>
    </row>
    <row r="73" spans="1:2">
      <c r="A73" s="10">
        <v>15</v>
      </c>
      <c r="B73">
        <v>10</v>
      </c>
    </row>
    <row r="74" spans="1:2">
      <c r="A74" s="10">
        <v>25</v>
      </c>
      <c r="B74">
        <v>7</v>
      </c>
    </row>
    <row r="75" spans="1:2">
      <c r="A75" s="10">
        <v>25</v>
      </c>
      <c r="B75">
        <v>7</v>
      </c>
    </row>
    <row r="76" spans="1:2">
      <c r="A76" s="10">
        <v>25</v>
      </c>
      <c r="B76">
        <v>7</v>
      </c>
    </row>
    <row r="77" spans="1:2">
      <c r="A77" s="10">
        <v>25</v>
      </c>
      <c r="B77">
        <v>7</v>
      </c>
    </row>
    <row r="78" spans="1:2">
      <c r="A78" s="10">
        <v>25</v>
      </c>
      <c r="B78">
        <v>7</v>
      </c>
    </row>
    <row r="79" spans="1:2">
      <c r="A79" s="10">
        <v>25</v>
      </c>
      <c r="B79">
        <v>7</v>
      </c>
    </row>
    <row r="80" spans="1:2">
      <c r="A80" s="10">
        <v>25</v>
      </c>
      <c r="B80">
        <v>7</v>
      </c>
    </row>
    <row r="81" spans="1:2">
      <c r="A81" s="10">
        <v>25</v>
      </c>
      <c r="B81">
        <v>7</v>
      </c>
    </row>
    <row r="82" spans="1:2">
      <c r="A82" s="10">
        <v>25</v>
      </c>
      <c r="B82">
        <v>7</v>
      </c>
    </row>
    <row r="83" spans="1:2">
      <c r="A83" s="10">
        <v>25</v>
      </c>
      <c r="B83">
        <v>7</v>
      </c>
    </row>
    <row r="84" spans="1:2">
      <c r="A84" s="10">
        <v>25</v>
      </c>
      <c r="B84">
        <v>7</v>
      </c>
    </row>
    <row r="85" spans="1:2">
      <c r="A85" s="10">
        <v>25</v>
      </c>
      <c r="B85">
        <v>7</v>
      </c>
    </row>
    <row r="86" spans="1:2">
      <c r="A86" s="10">
        <v>25</v>
      </c>
      <c r="B86">
        <v>7</v>
      </c>
    </row>
    <row r="87" spans="1:2">
      <c r="A87" s="10">
        <v>25</v>
      </c>
      <c r="B87">
        <v>7</v>
      </c>
    </row>
    <row r="88" spans="1:2">
      <c r="A88" s="10">
        <v>25</v>
      </c>
      <c r="B88">
        <v>7</v>
      </c>
    </row>
    <row r="89" spans="1:2">
      <c r="A89" s="10">
        <v>25</v>
      </c>
      <c r="B89">
        <v>7</v>
      </c>
    </row>
    <row r="90" spans="1:2">
      <c r="A90" s="10">
        <v>25</v>
      </c>
      <c r="B90">
        <v>7</v>
      </c>
    </row>
    <row r="91" spans="1:2">
      <c r="A91" s="10">
        <v>25</v>
      </c>
      <c r="B91">
        <v>7</v>
      </c>
    </row>
    <row r="92" spans="1:2">
      <c r="A92" s="10">
        <v>21</v>
      </c>
      <c r="B92" s="8">
        <v>8</v>
      </c>
    </row>
    <row r="93" spans="1:2">
      <c r="A93" s="10">
        <v>21</v>
      </c>
      <c r="B93" s="8">
        <v>7</v>
      </c>
    </row>
    <row r="94" spans="1:2">
      <c r="A94" s="10">
        <v>21</v>
      </c>
      <c r="B94" s="8">
        <v>7</v>
      </c>
    </row>
    <row r="95" spans="1:2">
      <c r="A95" s="10">
        <v>21</v>
      </c>
      <c r="B95" s="8">
        <v>7</v>
      </c>
    </row>
    <row r="96" spans="1:2">
      <c r="A96" s="10">
        <v>21</v>
      </c>
      <c r="B96" s="8">
        <v>7</v>
      </c>
    </row>
    <row r="97" spans="1:2">
      <c r="A97" s="10">
        <v>21</v>
      </c>
      <c r="B97" s="8">
        <v>7</v>
      </c>
    </row>
    <row r="98" spans="1:2">
      <c r="A98" s="10">
        <v>15</v>
      </c>
      <c r="B98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List1</vt:lpstr>
      <vt:lpstr>List2</vt:lpstr>
      <vt:lpstr>List3</vt:lpstr>
      <vt:lpstr>tep2</vt:lpstr>
      <vt:lpstr>BL2</vt:lpstr>
      <vt:lpstr>BL2-R</vt:lpstr>
      <vt:lpstr>List5</vt:lpstr>
      <vt:lpstr>L2.1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2012-08-29T16:41:55Z</dcterms:created>
  <dcterms:modified xsi:type="dcterms:W3CDTF">2013-05-17T08:51:24Z</dcterms:modified>
</cp:coreProperties>
</file>