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480" windowHeight="11640" tabRatio="930"/>
  </bookViews>
  <sheets>
    <sheet name="86.3_SA_A1" sheetId="25" r:id="rId1"/>
    <sheet name="86.3_SA_A2" sheetId="26" r:id="rId2"/>
    <sheet name="86.2_SA" sheetId="5" r:id="rId3"/>
    <sheet name="Dane" sheetId="1" r:id="rId4"/>
    <sheet name="86.1" sheetId="2" r:id="rId5"/>
    <sheet name="86.2" sheetId="3" r:id="rId6"/>
    <sheet name="86.3" sheetId="4" r:id="rId7"/>
  </sheets>
  <definedNames>
    <definedName name="_xlnm._FilterDatabase" localSheetId="2" hidden="1">'86.2_SA'!$J$2:$O$22</definedName>
    <definedName name="dane_wybory" localSheetId="4">'86.1'!$A$2:$F$21</definedName>
    <definedName name="dane_wybory" localSheetId="5">'86.2'!$A$2:$F$21</definedName>
    <definedName name="dane_wybory" localSheetId="2">'86.2_SA'!$A$3:$F$22</definedName>
    <definedName name="dane_wybory" localSheetId="6">'86.3'!$A$2:$F$21</definedName>
    <definedName name="dane_wybory" localSheetId="0">'86.3_SA_A1'!$A$3:$F$22</definedName>
    <definedName name="dane_wybory" localSheetId="1">'86.3_SA_A2'!$A$3:$F$22</definedName>
    <definedName name="dane_wybory" localSheetId="3">Dane!$A$2:$F$21</definedName>
    <definedName name="_xlnm.Criteria" localSheetId="2">'86.2_SA'!$W$2:$W$3</definedName>
    <definedName name="_xlnm.Extract" localSheetId="2">'86.2_SA'!$AK$2:$AL$2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26"/>
  <c r="T3"/>
  <c r="S3"/>
  <c r="R3"/>
  <c r="V3" s="1"/>
  <c r="W3" s="1"/>
  <c r="Q3"/>
  <c r="U3" i="25"/>
  <c r="T3"/>
  <c r="S3"/>
  <c r="R3"/>
  <c r="V3" s="1"/>
  <c r="W3" s="1"/>
  <c r="Q3"/>
  <c r="J24" i="5"/>
  <c r="O4" i="26" l="1"/>
  <c r="U4" s="1"/>
  <c r="M4"/>
  <c r="S4" s="1"/>
  <c r="K4"/>
  <c r="Q4" s="1"/>
  <c r="N4"/>
  <c r="T4" s="1"/>
  <c r="L4"/>
  <c r="R4" s="1"/>
  <c r="O4" i="25"/>
  <c r="U4" s="1"/>
  <c r="M4"/>
  <c r="S4" s="1"/>
  <c r="K4"/>
  <c r="Q4" s="1"/>
  <c r="N4"/>
  <c r="T4" s="1"/>
  <c r="L4"/>
  <c r="R4" s="1"/>
  <c r="V4" i="26" l="1"/>
  <c r="W4" s="1"/>
  <c r="V4" i="25"/>
  <c r="W4" s="1"/>
  <c r="O5" i="26" l="1"/>
  <c r="U5" s="1"/>
  <c r="M5"/>
  <c r="S5" s="1"/>
  <c r="K5"/>
  <c r="Q5" s="1"/>
  <c r="N5"/>
  <c r="T5" s="1"/>
  <c r="L5"/>
  <c r="R5" s="1"/>
  <c r="O5" i="25"/>
  <c r="U5" s="1"/>
  <c r="M5"/>
  <c r="S5" s="1"/>
  <c r="K5"/>
  <c r="Q5" s="1"/>
  <c r="N5"/>
  <c r="T5" s="1"/>
  <c r="L5"/>
  <c r="R5" s="1"/>
  <c r="V5" i="26" l="1"/>
  <c r="W5" s="1"/>
  <c r="V5" i="25"/>
  <c r="W5" s="1"/>
  <c r="O6" i="26" l="1"/>
  <c r="U6" s="1"/>
  <c r="M6"/>
  <c r="S6" s="1"/>
  <c r="K6"/>
  <c r="Q6" s="1"/>
  <c r="N6"/>
  <c r="T6" s="1"/>
  <c r="L6"/>
  <c r="R6" s="1"/>
  <c r="O6" i="25"/>
  <c r="U6" s="1"/>
  <c r="M6"/>
  <c r="S6" s="1"/>
  <c r="K6"/>
  <c r="Q6" s="1"/>
  <c r="N6"/>
  <c r="T6" s="1"/>
  <c r="L6"/>
  <c r="R6" s="1"/>
  <c r="V6" i="26" l="1"/>
  <c r="W6" s="1"/>
  <c r="V6" i="25"/>
  <c r="W6" s="1"/>
  <c r="O7" i="26" l="1"/>
  <c r="U7" s="1"/>
  <c r="M7"/>
  <c r="S7" s="1"/>
  <c r="K7"/>
  <c r="Q7" s="1"/>
  <c r="N7"/>
  <c r="T7" s="1"/>
  <c r="L7"/>
  <c r="R7" s="1"/>
  <c r="O7" i="25"/>
  <c r="U7" s="1"/>
  <c r="M7"/>
  <c r="S7" s="1"/>
  <c r="K7"/>
  <c r="Q7" s="1"/>
  <c r="N7"/>
  <c r="T7" s="1"/>
  <c r="L7"/>
  <c r="R7" s="1"/>
  <c r="V7" i="26" l="1"/>
  <c r="W7" s="1"/>
  <c r="V7" i="25"/>
  <c r="W7" s="1"/>
  <c r="O8" i="26" l="1"/>
  <c r="U8" s="1"/>
  <c r="M8"/>
  <c r="S8" s="1"/>
  <c r="K8"/>
  <c r="Q8" s="1"/>
  <c r="N8"/>
  <c r="T8" s="1"/>
  <c r="L8"/>
  <c r="R8" s="1"/>
  <c r="O8" i="25"/>
  <c r="U8" s="1"/>
  <c r="M8"/>
  <c r="S8" s="1"/>
  <c r="K8"/>
  <c r="Q8" s="1"/>
  <c r="N8"/>
  <c r="T8" s="1"/>
  <c r="L8"/>
  <c r="R8" s="1"/>
  <c r="V8" i="26" l="1"/>
  <c r="W8" s="1"/>
  <c r="V8" i="25"/>
  <c r="W8" s="1"/>
  <c r="O9" i="26" l="1"/>
  <c r="U9" s="1"/>
  <c r="M9"/>
  <c r="S9" s="1"/>
  <c r="K9"/>
  <c r="Q9" s="1"/>
  <c r="N9"/>
  <c r="T9" s="1"/>
  <c r="L9"/>
  <c r="R9" s="1"/>
  <c r="O9" i="25"/>
  <c r="U9" s="1"/>
  <c r="M9"/>
  <c r="S9" s="1"/>
  <c r="K9"/>
  <c r="Q9" s="1"/>
  <c r="N9"/>
  <c r="T9" s="1"/>
  <c r="L9"/>
  <c r="R9" s="1"/>
  <c r="V9" i="26" l="1"/>
  <c r="W9" s="1"/>
  <c r="V9" i="25"/>
  <c r="W9" s="1"/>
  <c r="O10" i="26" l="1"/>
  <c r="U10" s="1"/>
  <c r="M10"/>
  <c r="S10" s="1"/>
  <c r="K10"/>
  <c r="Q10" s="1"/>
  <c r="N10"/>
  <c r="T10" s="1"/>
  <c r="L10"/>
  <c r="R10" s="1"/>
  <c r="O10" i="25"/>
  <c r="U10" s="1"/>
  <c r="M10"/>
  <c r="S10" s="1"/>
  <c r="K10"/>
  <c r="Q10" s="1"/>
  <c r="N10"/>
  <c r="T10" s="1"/>
  <c r="L10"/>
  <c r="R10" s="1"/>
  <c r="V10" i="26" l="1"/>
  <c r="W10" s="1"/>
  <c r="V10" i="25"/>
  <c r="W10" s="1"/>
  <c r="O11" i="26" l="1"/>
  <c r="U11" s="1"/>
  <c r="M11"/>
  <c r="S11" s="1"/>
  <c r="K11"/>
  <c r="Q11" s="1"/>
  <c r="N11"/>
  <c r="T11" s="1"/>
  <c r="L11"/>
  <c r="R11" s="1"/>
  <c r="O11" i="25"/>
  <c r="U11" s="1"/>
  <c r="M11"/>
  <c r="S11" s="1"/>
  <c r="K11"/>
  <c r="Q11" s="1"/>
  <c r="N11"/>
  <c r="T11" s="1"/>
  <c r="L11"/>
  <c r="R11" s="1"/>
  <c r="V11" i="26" l="1"/>
  <c r="W11" s="1"/>
  <c r="V11" i="25"/>
  <c r="W11" s="1"/>
  <c r="O12" i="26" l="1"/>
  <c r="U12" s="1"/>
  <c r="M12"/>
  <c r="S12" s="1"/>
  <c r="K12"/>
  <c r="Q12" s="1"/>
  <c r="N12"/>
  <c r="T12" s="1"/>
  <c r="L12"/>
  <c r="R12" s="1"/>
  <c r="O12" i="25"/>
  <c r="U12" s="1"/>
  <c r="M12"/>
  <c r="S12" s="1"/>
  <c r="K12"/>
  <c r="Q12" s="1"/>
  <c r="N12"/>
  <c r="T12" s="1"/>
  <c r="L12"/>
  <c r="R12" s="1"/>
  <c r="V12" i="26" l="1"/>
  <c r="W12" s="1"/>
  <c r="V12" i="25"/>
  <c r="W12" s="1"/>
  <c r="O13" i="26" l="1"/>
  <c r="U13" s="1"/>
  <c r="M13"/>
  <c r="S13" s="1"/>
  <c r="K13"/>
  <c r="Q13" s="1"/>
  <c r="N13"/>
  <c r="T13" s="1"/>
  <c r="L13"/>
  <c r="R13" s="1"/>
  <c r="O13" i="25"/>
  <c r="U13" s="1"/>
  <c r="M13"/>
  <c r="S13" s="1"/>
  <c r="K13"/>
  <c r="Q13" s="1"/>
  <c r="N13"/>
  <c r="T13" s="1"/>
  <c r="L13"/>
  <c r="R13" s="1"/>
  <c r="V13" i="26" l="1"/>
  <c r="W13" s="1"/>
  <c r="V13" i="25"/>
  <c r="W13" s="1"/>
  <c r="O14" i="26" l="1"/>
  <c r="U14" s="1"/>
  <c r="M14"/>
  <c r="S14" s="1"/>
  <c r="K14"/>
  <c r="Q14" s="1"/>
  <c r="N14"/>
  <c r="T14" s="1"/>
  <c r="L14"/>
  <c r="R14" s="1"/>
  <c r="O14" i="25"/>
  <c r="U14" s="1"/>
  <c r="M14"/>
  <c r="S14" s="1"/>
  <c r="K14"/>
  <c r="Q14" s="1"/>
  <c r="N14"/>
  <c r="T14" s="1"/>
  <c r="L14"/>
  <c r="R14" s="1"/>
  <c r="V14" i="26" l="1"/>
  <c r="W14" s="1"/>
  <c r="V14" i="25"/>
  <c r="W14" s="1"/>
  <c r="O15" i="26" l="1"/>
  <c r="U15" s="1"/>
  <c r="M15"/>
  <c r="S15" s="1"/>
  <c r="K15"/>
  <c r="Q15" s="1"/>
  <c r="N15"/>
  <c r="T15" s="1"/>
  <c r="L15"/>
  <c r="R15" s="1"/>
  <c r="O15" i="25"/>
  <c r="U15" s="1"/>
  <c r="M15"/>
  <c r="S15" s="1"/>
  <c r="K15"/>
  <c r="Q15" s="1"/>
  <c r="N15"/>
  <c r="T15" s="1"/>
  <c r="L15"/>
  <c r="R15" s="1"/>
  <c r="V15" i="26" l="1"/>
  <c r="W15" s="1"/>
  <c r="V15" i="25"/>
  <c r="W15" s="1"/>
  <c r="O16" i="26" l="1"/>
  <c r="U16" s="1"/>
  <c r="M16"/>
  <c r="S16" s="1"/>
  <c r="K16"/>
  <c r="Q16" s="1"/>
  <c r="N16"/>
  <c r="T16" s="1"/>
  <c r="L16"/>
  <c r="R16" s="1"/>
  <c r="O16" i="25"/>
  <c r="U16" s="1"/>
  <c r="M16"/>
  <c r="S16" s="1"/>
  <c r="K16"/>
  <c r="Q16" s="1"/>
  <c r="N16"/>
  <c r="T16" s="1"/>
  <c r="L16"/>
  <c r="R16" s="1"/>
  <c r="V16" i="26" l="1"/>
  <c r="W16" s="1"/>
  <c r="V16" i="25"/>
  <c r="W16" s="1"/>
  <c r="O17" i="26" l="1"/>
  <c r="U17" s="1"/>
  <c r="M17"/>
  <c r="S17" s="1"/>
  <c r="K17"/>
  <c r="Q17" s="1"/>
  <c r="N17"/>
  <c r="T17" s="1"/>
  <c r="L17"/>
  <c r="R17" s="1"/>
  <c r="O17" i="25"/>
  <c r="U17" s="1"/>
  <c r="M17"/>
  <c r="S17" s="1"/>
  <c r="K17"/>
  <c r="Q17" s="1"/>
  <c r="N17"/>
  <c r="T17" s="1"/>
  <c r="L17"/>
  <c r="R17" s="1"/>
  <c r="V17" i="26" l="1"/>
  <c r="W17" s="1"/>
  <c r="V17" i="25"/>
  <c r="W17" s="1"/>
  <c r="O18" i="26" l="1"/>
  <c r="U18" s="1"/>
  <c r="M18"/>
  <c r="S18" s="1"/>
  <c r="K18"/>
  <c r="Q18" s="1"/>
  <c r="N18"/>
  <c r="T18" s="1"/>
  <c r="L18"/>
  <c r="R18" s="1"/>
  <c r="O18" i="25"/>
  <c r="U18" s="1"/>
  <c r="M18"/>
  <c r="S18" s="1"/>
  <c r="K18"/>
  <c r="Q18" s="1"/>
  <c r="N18"/>
  <c r="T18" s="1"/>
  <c r="L18"/>
  <c r="R18" s="1"/>
  <c r="V18" i="26" l="1"/>
  <c r="W18" s="1"/>
  <c r="V18" i="25"/>
  <c r="W18" s="1"/>
  <c r="O19" i="26" l="1"/>
  <c r="U19" s="1"/>
  <c r="M19"/>
  <c r="S19" s="1"/>
  <c r="K19"/>
  <c r="Q19" s="1"/>
  <c r="N19"/>
  <c r="T19" s="1"/>
  <c r="L19"/>
  <c r="R19" s="1"/>
  <c r="O19" i="25"/>
  <c r="U19" s="1"/>
  <c r="M19"/>
  <c r="S19" s="1"/>
  <c r="K19"/>
  <c r="Q19" s="1"/>
  <c r="N19"/>
  <c r="T19" s="1"/>
  <c r="L19"/>
  <c r="R19" s="1"/>
  <c r="V19" i="26" l="1"/>
  <c r="W19" s="1"/>
  <c r="V19" i="25"/>
  <c r="W19" s="1"/>
  <c r="O20" i="26" l="1"/>
  <c r="U20" s="1"/>
  <c r="M20"/>
  <c r="S20" s="1"/>
  <c r="K20"/>
  <c r="Q20" s="1"/>
  <c r="N20"/>
  <c r="T20" s="1"/>
  <c r="L20"/>
  <c r="R20" s="1"/>
  <c r="O20" i="25"/>
  <c r="U20" s="1"/>
  <c r="M20"/>
  <c r="S20" s="1"/>
  <c r="K20"/>
  <c r="Q20" s="1"/>
  <c r="N20"/>
  <c r="T20" s="1"/>
  <c r="L20"/>
  <c r="R20" s="1"/>
  <c r="V20" i="26" l="1"/>
  <c r="W20" s="1"/>
  <c r="V20" i="25"/>
  <c r="W20" s="1"/>
  <c r="O21" i="26" l="1"/>
  <c r="U21" s="1"/>
  <c r="M21"/>
  <c r="S21" s="1"/>
  <c r="K21"/>
  <c r="Q21" s="1"/>
  <c r="N21"/>
  <c r="T21" s="1"/>
  <c r="L21"/>
  <c r="R21" s="1"/>
  <c r="O21" i="25"/>
  <c r="U21" s="1"/>
  <c r="M21"/>
  <c r="S21" s="1"/>
  <c r="K21"/>
  <c r="Q21" s="1"/>
  <c r="N21"/>
  <c r="T21" s="1"/>
  <c r="L21"/>
  <c r="R21" s="1"/>
  <c r="V21" i="26" l="1"/>
  <c r="W21" s="1"/>
  <c r="V21" i="25"/>
  <c r="W21" s="1"/>
  <c r="O22" i="26" l="1"/>
  <c r="U22" s="1"/>
  <c r="M22"/>
  <c r="S22" s="1"/>
  <c r="K22"/>
  <c r="Q22" s="1"/>
  <c r="N22"/>
  <c r="T22" s="1"/>
  <c r="L22"/>
  <c r="R22" s="1"/>
  <c r="O22" i="25"/>
  <c r="U22" s="1"/>
  <c r="M22"/>
  <c r="S22" s="1"/>
  <c r="K22"/>
  <c r="Q22" s="1"/>
  <c r="N22"/>
  <c r="T22" s="1"/>
  <c r="L22"/>
  <c r="R22" s="1"/>
  <c r="V22" i="26" l="1"/>
  <c r="W22" s="1"/>
  <c r="V22" i="25"/>
  <c r="W22" s="1"/>
  <c r="O23" i="26" l="1"/>
  <c r="M23"/>
  <c r="K23"/>
  <c r="N23"/>
  <c r="L23"/>
  <c r="O23" i="25"/>
  <c r="M23"/>
  <c r="K23"/>
  <c r="N23"/>
  <c r="L23"/>
  <c r="J25" i="26" l="1"/>
  <c r="J25" i="25"/>
  <c r="G22" i="5" l="1"/>
  <c r="O22" s="1"/>
  <c r="G21"/>
  <c r="O21" s="1"/>
  <c r="G20"/>
  <c r="O20" s="1"/>
  <c r="G19"/>
  <c r="O19" s="1"/>
  <c r="G18"/>
  <c r="O18" s="1"/>
  <c r="G17"/>
  <c r="O17" s="1"/>
  <c r="G16"/>
  <c r="O16" s="1"/>
  <c r="G15"/>
  <c r="O15" s="1"/>
  <c r="G14"/>
  <c r="O14" s="1"/>
  <c r="G13"/>
  <c r="O13" s="1"/>
  <c r="G12"/>
  <c r="O12" s="1"/>
  <c r="G11"/>
  <c r="O11" s="1"/>
  <c r="G10"/>
  <c r="O10" s="1"/>
  <c r="G9"/>
  <c r="O9" s="1"/>
  <c r="G8"/>
  <c r="O8" s="1"/>
  <c r="G7"/>
  <c r="O7" s="1"/>
  <c r="G6"/>
  <c r="O6" s="1"/>
  <c r="G5"/>
  <c r="O5" s="1"/>
  <c r="G4"/>
  <c r="O4" s="1"/>
  <c r="G3"/>
  <c r="O3" s="1"/>
  <c r="L23" i="3"/>
  <c r="M23"/>
  <c r="N23"/>
  <c r="O23"/>
  <c r="K23"/>
  <c r="O1" i="5" l="1"/>
  <c r="L8"/>
  <c r="O24"/>
  <c r="L9"/>
  <c r="N10"/>
  <c r="L11"/>
  <c r="L12"/>
  <c r="N13"/>
  <c r="L14"/>
  <c r="L15"/>
  <c r="N15"/>
  <c r="L16"/>
  <c r="N17"/>
  <c r="L18"/>
  <c r="N18"/>
  <c r="L19"/>
  <c r="N19"/>
  <c r="L20"/>
  <c r="N20"/>
  <c r="L21"/>
  <c r="N21"/>
  <c r="L22"/>
  <c r="N22"/>
  <c r="L3"/>
  <c r="N3"/>
  <c r="L4"/>
  <c r="N4"/>
  <c r="L5"/>
  <c r="N5"/>
  <c r="L6"/>
  <c r="N6"/>
  <c r="L7"/>
  <c r="N7"/>
  <c r="N8"/>
  <c r="N9"/>
  <c r="L10"/>
  <c r="N11"/>
  <c r="N12"/>
  <c r="L13"/>
  <c r="N14"/>
  <c r="N16"/>
  <c r="L17"/>
  <c r="K3"/>
  <c r="M3"/>
  <c r="K4"/>
  <c r="M4"/>
  <c r="K5"/>
  <c r="M5"/>
  <c r="K6"/>
  <c r="M6"/>
  <c r="K7"/>
  <c r="M7"/>
  <c r="K8"/>
  <c r="M8"/>
  <c r="K9"/>
  <c r="M9"/>
  <c r="K10"/>
  <c r="M10"/>
  <c r="K11"/>
  <c r="M11"/>
  <c r="K12"/>
  <c r="M12"/>
  <c r="K13"/>
  <c r="M13"/>
  <c r="K14"/>
  <c r="M14"/>
  <c r="K15"/>
  <c r="M15"/>
  <c r="K16"/>
  <c r="M16"/>
  <c r="K17"/>
  <c r="M17"/>
  <c r="K18"/>
  <c r="M18"/>
  <c r="K19"/>
  <c r="M19"/>
  <c r="K20"/>
  <c r="M20"/>
  <c r="K21"/>
  <c r="M21"/>
  <c r="K22"/>
  <c r="M22"/>
  <c r="K3" i="3"/>
  <c r="L3"/>
  <c r="M3"/>
  <c r="N3"/>
  <c r="O3"/>
  <c r="K4"/>
  <c r="L4"/>
  <c r="M4"/>
  <c r="N4"/>
  <c r="O4"/>
  <c r="K5"/>
  <c r="L5"/>
  <c r="M5"/>
  <c r="N5"/>
  <c r="O5"/>
  <c r="K6"/>
  <c r="L6"/>
  <c r="M6"/>
  <c r="N6"/>
  <c r="O6"/>
  <c r="K7"/>
  <c r="L7"/>
  <c r="M7"/>
  <c r="N7"/>
  <c r="O7"/>
  <c r="K8"/>
  <c r="L8"/>
  <c r="M8"/>
  <c r="N8"/>
  <c r="O8"/>
  <c r="K9"/>
  <c r="L9"/>
  <c r="M9"/>
  <c r="N9"/>
  <c r="O9"/>
  <c r="K10"/>
  <c r="L10"/>
  <c r="M10"/>
  <c r="N10"/>
  <c r="O10"/>
  <c r="K11"/>
  <c r="L11"/>
  <c r="M11"/>
  <c r="N11"/>
  <c r="O11"/>
  <c r="K12"/>
  <c r="L12"/>
  <c r="M12"/>
  <c r="N12"/>
  <c r="O12"/>
  <c r="K13"/>
  <c r="L13"/>
  <c r="M13"/>
  <c r="N13"/>
  <c r="O13"/>
  <c r="K14"/>
  <c r="L14"/>
  <c r="M14"/>
  <c r="N14"/>
  <c r="O14"/>
  <c r="K15"/>
  <c r="L15"/>
  <c r="M15"/>
  <c r="N15"/>
  <c r="O15"/>
  <c r="K16"/>
  <c r="L16"/>
  <c r="M16"/>
  <c r="N16"/>
  <c r="O16"/>
  <c r="K17"/>
  <c r="L17"/>
  <c r="M17"/>
  <c r="N17"/>
  <c r="O17"/>
  <c r="K18"/>
  <c r="L18"/>
  <c r="M18"/>
  <c r="N18"/>
  <c r="O18"/>
  <c r="K19"/>
  <c r="L19"/>
  <c r="M19"/>
  <c r="N19"/>
  <c r="O19"/>
  <c r="K20"/>
  <c r="L20"/>
  <c r="M20"/>
  <c r="N20"/>
  <c r="O20"/>
  <c r="K21"/>
  <c r="L21"/>
  <c r="M21"/>
  <c r="N21"/>
  <c r="O21"/>
  <c r="L2"/>
  <c r="M2"/>
  <c r="N2"/>
  <c r="O2"/>
  <c r="K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3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"/>
  <c r="K24" i="5" l="1"/>
  <c r="M1"/>
  <c r="L1"/>
  <c r="K1"/>
  <c r="N1"/>
  <c r="N24"/>
  <c r="M24"/>
  <c r="L24"/>
</calcChain>
</file>

<file path=xl/connections.xml><?xml version="1.0" encoding="utf-8"?>
<connections xmlns="http://schemas.openxmlformats.org/spreadsheetml/2006/main">
  <connection id="1" name="dane_wybory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2" name="dane_wybory1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3" name="dane_wybory2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4" name="dane_wybory21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5" name="dane_wybory3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6" name="dane_wybory311111111111111111111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7" name="dane_wybory3111111111111111111111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<sst xmlns="http://schemas.openxmlformats.org/spreadsheetml/2006/main" count="285" uniqueCount="57">
  <si>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</si>
  <si>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</si>
  <si>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</si>
  <si>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</si>
  <si>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</si>
  <si>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</si>
  <si>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</si>
  <si>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</si>
  <si>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</si>
  <si>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</si>
  <si>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</si>
  <si>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</si>
  <si>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</si>
  <si>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</si>
  <si>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</si>
  <si>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</si>
  <si>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</si>
  <si>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</si>
  <si>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</si>
  <si>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</si>
  <si>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Okręg</t>
  </si>
  <si>
    <t>K1</t>
  </si>
  <si>
    <t>K2</t>
  </si>
  <si>
    <t>K3</t>
  </si>
  <si>
    <t>K4</t>
  </si>
  <si>
    <t>K5</t>
  </si>
  <si>
    <t>Suma głosów</t>
  </si>
  <si>
    <t>Matecznik</t>
  </si>
  <si>
    <t>wk1</t>
  </si>
  <si>
    <t>wk2</t>
  </si>
  <si>
    <t>wk3</t>
  </si>
  <si>
    <t>wk4</t>
  </si>
  <si>
    <t>wk5</t>
  </si>
  <si>
    <t>Inne rozwiązanie:</t>
  </si>
  <si>
    <t>Sp1</t>
  </si>
  <si>
    <t>Funkcja wymaga posortowania wg szukanych wartości</t>
  </si>
  <si>
    <t>W tym celu należałoby przekopiować kolejno kolumnę z okręgami wyborczymi</t>
  </si>
  <si>
    <t>oraz kolumnę dotyczącą konkretnego komitetu i posortować te dwie kolumny wg % oddanych głosów</t>
  </si>
  <si>
    <t>Wniosek:</t>
  </si>
  <si>
    <t xml:space="preserve">Wiele to nie daje, bo po posortowaniu otrzymujemy jako ostatnią wartość największą </t>
  </si>
  <si>
    <t xml:space="preserve"> a obok niej nazwę komitetu</t>
  </si>
  <si>
    <t>Zastosowanie funkcji Wyszukaj.Pionowo</t>
  </si>
  <si>
    <t>Sp2</t>
  </si>
  <si>
    <t>Jak wyżej: posortować po przekopiowaniu dwie kolumny : % i nazwę komitetu</t>
  </si>
  <si>
    <t>Sp 3</t>
  </si>
  <si>
    <t>Zastosować filtr zaawansowany przygotowując kryteria wg maksimum i zakres wyjściowy oddzielnie dla każdego komitetu</t>
  </si>
  <si>
    <t>Wszystkie metody pracochłonne i mało zręczne</t>
  </si>
  <si>
    <t>Metodę pokazuję dalej z prawej strony</t>
  </si>
  <si>
    <t>Liczba mandatów</t>
  </si>
  <si>
    <t>Mandaty</t>
  </si>
  <si>
    <t>Współczynnik</t>
  </si>
  <si>
    <t>maxWk</t>
  </si>
  <si>
    <t>Liczba mandatów przydzielonych danemu okręgowi, okr 1</t>
  </si>
  <si>
    <t>Okręg A1</t>
  </si>
  <si>
    <t>Okręg A2</t>
  </si>
  <si>
    <t>Liczba mandatów przydzielonych danemu okręgowi, okr2</t>
  </si>
  <si>
    <t>Należy dla każdego okręgu utworzyć oddzielny arkusz (metodą kopiowania arkusza) i wklejać do gotowego wzorca dane kolejnych okręgów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</si>
</sst>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2" borderId="0" xfId="0" applyFill="1"/>
    <xf numFmtId="9" fontId="0" fillId="2" borderId="0" xfId="1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plotArea>
      <c:layout/>
      <c:barChart>
        <c:barDir val="col"/>
        <c:grouping val="clustered"/>
        <c:ser>
          <c:idx val="5"/>
          <c:order val="0"/>
          <c:tx>
            <c:strRef>
              <c:f>'86.1'!$G$1</c:f>
              <c:strCache>
                <c:ptCount val="1"/>
                <c:pt idx="0">
                  <c:v>Suma głosów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'86.1'!$A$2:$A$21</c:f>
              <c:strCache>
                <c:ptCount val="2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B4</c:v>
                </c:pt>
                <c:pt idx="9">
                  <c:v>B5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D1</c:v>
                </c:pt>
                <c:pt idx="16">
                  <c:v>D2</c:v>
                </c:pt>
                <c:pt idx="17">
                  <c:v>D3</c:v>
                </c:pt>
                <c:pt idx="18">
                  <c:v>D4</c:v>
                </c:pt>
                <c:pt idx="19">
                  <c:v>D5</c:v>
                </c:pt>
              </c:strCache>
            </c:strRef>
          </c:cat>
          <c:val>
            <c:numRef>
              <c:f>'86.1'!$G$2:$G$21</c:f>
              <c:numCache>
                <c:formatCode>General</c:formatCode>
                <c:ptCount val="20"/>
                <c:pt idx="0">
                  <c:v>94989</c:v>
                </c:pt>
                <c:pt idx="1">
                  <c:v>61487</c:v>
                </c:pt>
                <c:pt idx="2">
                  <c:v>67178</c:v>
                </c:pt>
                <c:pt idx="3">
                  <c:v>70318</c:v>
                </c:pt>
                <c:pt idx="4">
                  <c:v>74985</c:v>
                </c:pt>
                <c:pt idx="5">
                  <c:v>72187</c:v>
                </c:pt>
                <c:pt idx="6">
                  <c:v>71950</c:v>
                </c:pt>
                <c:pt idx="7">
                  <c:v>62913</c:v>
                </c:pt>
                <c:pt idx="8">
                  <c:v>69326</c:v>
                </c:pt>
                <c:pt idx="9">
                  <c:v>75045</c:v>
                </c:pt>
                <c:pt idx="10">
                  <c:v>79735</c:v>
                </c:pt>
                <c:pt idx="11">
                  <c:v>73675</c:v>
                </c:pt>
                <c:pt idx="12">
                  <c:v>65751</c:v>
                </c:pt>
                <c:pt idx="13">
                  <c:v>69332</c:v>
                </c:pt>
                <c:pt idx="14">
                  <c:v>75876</c:v>
                </c:pt>
                <c:pt idx="15">
                  <c:v>73580</c:v>
                </c:pt>
                <c:pt idx="16">
                  <c:v>71402</c:v>
                </c:pt>
                <c:pt idx="17">
                  <c:v>60146</c:v>
                </c:pt>
                <c:pt idx="18">
                  <c:v>63234</c:v>
                </c:pt>
                <c:pt idx="19">
                  <c:v>51362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F21-4F0A-A74A-81A1235DF378}"/>
            </c:ext>
          </c:extLst>
        </c:ser>
        <c:dLbls/>
        <c:gapWidth val="219"/>
        <c:overlap val="-27"/>
        <c:axId val="81992704"/>
        <c:axId val="8199449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'86.1'!$B$1</c15:sqref>
                        </c15:formulaRef>
                      </c:ext>
                    </c:extLst>
                    <c:strCache>
                      <c:ptCount val="1"/>
                      <c:pt idx="0">
                        <c:v>K1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'86.1'!$B$2:$B$21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26573</c:v>
                      </c:pt>
                      <c:pt idx="1">
                        <c:v>24574</c:v>
                      </c:pt>
                      <c:pt idx="2">
                        <c:v>12834</c:v>
                      </c:pt>
                      <c:pt idx="3">
                        <c:v>23071</c:v>
                      </c:pt>
                      <c:pt idx="4">
                        <c:v>13500</c:v>
                      </c:pt>
                      <c:pt idx="5">
                        <c:v>12389</c:v>
                      </c:pt>
                      <c:pt idx="6">
                        <c:v>21947</c:v>
                      </c:pt>
                      <c:pt idx="7">
                        <c:v>9873</c:v>
                      </c:pt>
                      <c:pt idx="8">
                        <c:v>12104</c:v>
                      </c:pt>
                      <c:pt idx="9">
                        <c:v>13661</c:v>
                      </c:pt>
                      <c:pt idx="10">
                        <c:v>20008</c:v>
                      </c:pt>
                      <c:pt idx="11">
                        <c:v>16299</c:v>
                      </c:pt>
                      <c:pt idx="12">
                        <c:v>24337</c:v>
                      </c:pt>
                      <c:pt idx="13">
                        <c:v>12936</c:v>
                      </c:pt>
                      <c:pt idx="14">
                        <c:v>20774</c:v>
                      </c:pt>
                      <c:pt idx="15">
                        <c:v>20068</c:v>
                      </c:pt>
                      <c:pt idx="16">
                        <c:v>19977</c:v>
                      </c:pt>
                      <c:pt idx="17">
                        <c:v>8636</c:v>
                      </c:pt>
                      <c:pt idx="18">
                        <c:v>16272</c:v>
                      </c:pt>
                      <c:pt idx="19">
                        <c:v>10426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F21-4F0A-A74A-81A1235DF37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'86.1'!$C$1</c15:sqref>
                        </c15:formulaRef>
                      </c:ext>
                    </c:extLst>
                    <c:strCache>
                      <c:ptCount val="1"/>
                      <c:pt idx="0">
                        <c:v>K2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13009</c:v>
                      </c:pt>
                      <c:pt idx="1">
                        <c:v>10394</c:v>
                      </c:pt>
                      <c:pt idx="2">
                        <c:v>11062</c:v>
                      </c:pt>
                      <c:pt idx="3">
                        <c:v>5757</c:v>
                      </c:pt>
                      <c:pt idx="4">
                        <c:v>8698</c:v>
                      </c:pt>
                      <c:pt idx="5">
                        <c:v>12086</c:v>
                      </c:pt>
                      <c:pt idx="6">
                        <c:v>6307</c:v>
                      </c:pt>
                      <c:pt idx="7">
                        <c:v>10663</c:v>
                      </c:pt>
                      <c:pt idx="8">
                        <c:v>5833</c:v>
                      </c:pt>
                      <c:pt idx="9">
                        <c:v>12077</c:v>
                      </c:pt>
                      <c:pt idx="10">
                        <c:v>10768</c:v>
                      </c:pt>
                      <c:pt idx="11">
                        <c:v>11979</c:v>
                      </c:pt>
                      <c:pt idx="12">
                        <c:v>6726</c:v>
                      </c:pt>
                      <c:pt idx="13">
                        <c:v>11635</c:v>
                      </c:pt>
                      <c:pt idx="14">
                        <c:v>13774</c:v>
                      </c:pt>
                      <c:pt idx="15">
                        <c:v>8556</c:v>
                      </c:pt>
                      <c:pt idx="16">
                        <c:v>8262</c:v>
                      </c:pt>
                      <c:pt idx="17">
                        <c:v>10458</c:v>
                      </c:pt>
                      <c:pt idx="18">
                        <c:v>11040</c:v>
                      </c:pt>
                      <c:pt idx="19">
                        <c:v>11034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F21-4F0A-A74A-81A1235DF37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'86.1'!$D$1</c15:sqref>
                        </c15:formulaRef>
                      </c:ext>
                    </c:extLst>
                    <c:strCache>
                      <c:ptCount val="1"/>
                      <c:pt idx="0">
                        <c:v>K3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19177</c:v>
                      </c:pt>
                      <c:pt idx="1">
                        <c:v>9756</c:v>
                      </c:pt>
                      <c:pt idx="2">
                        <c:v>10107</c:v>
                      </c:pt>
                      <c:pt idx="3">
                        <c:v>16048</c:v>
                      </c:pt>
                      <c:pt idx="4">
                        <c:v>25458</c:v>
                      </c:pt>
                      <c:pt idx="5">
                        <c:v>18732</c:v>
                      </c:pt>
                      <c:pt idx="6">
                        <c:v>11418</c:v>
                      </c:pt>
                      <c:pt idx="7">
                        <c:v>17500</c:v>
                      </c:pt>
                      <c:pt idx="8">
                        <c:v>14293</c:v>
                      </c:pt>
                      <c:pt idx="9">
                        <c:v>19948</c:v>
                      </c:pt>
                      <c:pt idx="10">
                        <c:v>17403</c:v>
                      </c:pt>
                      <c:pt idx="11">
                        <c:v>12843</c:v>
                      </c:pt>
                      <c:pt idx="12">
                        <c:v>10752</c:v>
                      </c:pt>
                      <c:pt idx="13">
                        <c:v>15914</c:v>
                      </c:pt>
                      <c:pt idx="14">
                        <c:v>9345</c:v>
                      </c:pt>
                      <c:pt idx="15">
                        <c:v>10233</c:v>
                      </c:pt>
                      <c:pt idx="16">
                        <c:v>18223</c:v>
                      </c:pt>
                      <c:pt idx="17">
                        <c:v>12488</c:v>
                      </c:pt>
                      <c:pt idx="18">
                        <c:v>8011</c:v>
                      </c:pt>
                      <c:pt idx="19">
                        <c:v>11428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F21-4F0A-A74A-81A1235DF37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'86.1'!$E$1</c15:sqref>
                        </c15:formulaRef>
                      </c:ext>
                    </c:extLst>
                    <c:strCache>
                      <c:ptCount val="1"/>
                      <c:pt idx="0">
                        <c:v>K4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26574</c:v>
                      </c:pt>
                      <c:pt idx="1">
                        <c:v>13299</c:v>
                      </c:pt>
                      <c:pt idx="2">
                        <c:v>24727</c:v>
                      </c:pt>
                      <c:pt idx="3">
                        <c:v>16622</c:v>
                      </c:pt>
                      <c:pt idx="4">
                        <c:v>19331</c:v>
                      </c:pt>
                      <c:pt idx="5">
                        <c:v>19761</c:v>
                      </c:pt>
                      <c:pt idx="6">
                        <c:v>28864</c:v>
                      </c:pt>
                      <c:pt idx="7">
                        <c:v>20081</c:v>
                      </c:pt>
                      <c:pt idx="8">
                        <c:v>28291</c:v>
                      </c:pt>
                      <c:pt idx="9">
                        <c:v>25384</c:v>
                      </c:pt>
                      <c:pt idx="10">
                        <c:v>26808</c:v>
                      </c:pt>
                      <c:pt idx="11">
                        <c:v>28541</c:v>
                      </c:pt>
                      <c:pt idx="12">
                        <c:v>15075</c:v>
                      </c:pt>
                      <c:pt idx="13">
                        <c:v>23313</c:v>
                      </c:pt>
                      <c:pt idx="14">
                        <c:v>25505</c:v>
                      </c:pt>
                      <c:pt idx="15">
                        <c:v>25511</c:v>
                      </c:pt>
                      <c:pt idx="16">
                        <c:v>20535</c:v>
                      </c:pt>
                      <c:pt idx="17">
                        <c:v>21366</c:v>
                      </c:pt>
                      <c:pt idx="18">
                        <c:v>19971</c:v>
                      </c:pt>
                      <c:pt idx="19">
                        <c:v>10612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F21-4F0A-A74A-81A1235DF37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'86.1'!$F$1</c15:sqref>
                        </c15:formulaRef>
                      </c:ext>
                    </c:extLst>
                    <c:strCache>
                      <c:ptCount val="1"/>
                      <c:pt idx="0">
                        <c:v>K5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9656</c:v>
                      </c:pt>
                      <c:pt idx="1">
                        <c:v>3464</c:v>
                      </c:pt>
                      <c:pt idx="2">
                        <c:v>8448</c:v>
                      </c:pt>
                      <c:pt idx="3">
                        <c:v>8820</c:v>
                      </c:pt>
                      <c:pt idx="4">
                        <c:v>7998</c:v>
                      </c:pt>
                      <c:pt idx="5">
                        <c:v>9219</c:v>
                      </c:pt>
                      <c:pt idx="6">
                        <c:v>3414</c:v>
                      </c:pt>
                      <c:pt idx="7">
                        <c:v>4796</c:v>
                      </c:pt>
                      <c:pt idx="8">
                        <c:v>8805</c:v>
                      </c:pt>
                      <c:pt idx="9">
                        <c:v>3975</c:v>
                      </c:pt>
                      <c:pt idx="10">
                        <c:v>4748</c:v>
                      </c:pt>
                      <c:pt idx="11">
                        <c:v>4013</c:v>
                      </c:pt>
                      <c:pt idx="12">
                        <c:v>8861</c:v>
                      </c:pt>
                      <c:pt idx="13">
                        <c:v>5534</c:v>
                      </c:pt>
                      <c:pt idx="14">
                        <c:v>6478</c:v>
                      </c:pt>
                      <c:pt idx="15">
                        <c:v>9212</c:v>
                      </c:pt>
                      <c:pt idx="16">
                        <c:v>4405</c:v>
                      </c:pt>
                      <c:pt idx="17">
                        <c:v>7198</c:v>
                      </c:pt>
                      <c:pt idx="18">
                        <c:v>7940</c:v>
                      </c:pt>
                      <c:pt idx="19">
                        <c:v>7862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F21-4F0A-A74A-81A1235DF378}"/>
                  </c:ext>
                </c:extLst>
              </c15:ser>
            </c15:filteredBarSeries>
          </c:ext>
        </c:extLst>
      </c:barChart>
      <c:catAx>
        <c:axId val="819927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994496"/>
        <c:crosses val="autoZero"/>
        <c:auto val="1"/>
        <c:lblAlgn val="ctr"/>
        <c:lblOffset val="100"/>
      </c:catAx>
      <c:valAx>
        <c:axId val="819944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99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11</xdr:row>
      <xdr:rowOff>161925</xdr:rowOff>
    </xdr:from>
    <xdr:to>
      <xdr:col>18</xdr:col>
      <xdr:colOff>581025</xdr:colOff>
      <xdr:row>26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_wybory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ne_wybory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ne_wybory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ne_wybory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ne_wybory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ne_wybory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ne_wybory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>
      <selection activeCell="D5" sqref="D5"/>
    </sheetView>
  </sheetViews>
  <sheetFormatPr defaultRowHeight="15"/>
  <cols>
    <col min="1" max="1" width="5.7109375" customWidth="1"/>
    <col min="2" max="5" width="6" bestFit="1" customWidth="1"/>
    <col min="6" max="6" width="5" bestFit="1" customWidth="1"/>
    <col min="7" max="7" width="5" customWidth="1"/>
    <col min="8" max="8" width="10.85546875" customWidth="1"/>
    <col min="9" max="9" width="8" customWidth="1"/>
  </cols>
  <sheetData>
    <row r="1" spans="1:23" ht="37.5" customHeight="1">
      <c r="A1" s="6" t="s">
        <v>56</v>
      </c>
      <c r="B1" s="6"/>
      <c r="C1" s="6"/>
      <c r="D1" s="6"/>
      <c r="E1" s="6"/>
      <c r="F1" s="6"/>
      <c r="G1" s="6"/>
      <c r="H1" s="6"/>
      <c r="I1" s="6"/>
      <c r="J1" s="6"/>
      <c r="K1" s="5" t="s">
        <v>52</v>
      </c>
      <c r="L1" s="5"/>
      <c r="M1" s="5"/>
      <c r="N1" s="5"/>
      <c r="O1" s="5"/>
      <c r="P1" s="5"/>
      <c r="Q1" t="s">
        <v>50</v>
      </c>
    </row>
    <row r="2" spans="1:2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48</v>
      </c>
      <c r="I2">
        <v>20</v>
      </c>
      <c r="K2" t="s">
        <v>21</v>
      </c>
      <c r="L2" t="s">
        <v>22</v>
      </c>
      <c r="M2" t="s">
        <v>23</v>
      </c>
      <c r="N2" t="s">
        <v>24</v>
      </c>
      <c r="O2" t="s">
        <v>21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51</v>
      </c>
      <c r="W2" t="s">
        <v>49</v>
      </c>
    </row>
    <row r="3" spans="1:23">
      <c r="A3" t="s">
        <v>0</v>
      </c>
      <c r="B3">
        <v>26573</v>
      </c>
      <c r="C3">
        <v>13009</v>
      </c>
      <c r="D3">
        <v>19177</v>
      </c>
      <c r="E3">
        <v>26574</v>
      </c>
      <c r="F3">
        <v>9656</v>
      </c>
      <c r="H3" t="s">
        <v>53</v>
      </c>
      <c r="K3">
        <v>0</v>
      </c>
      <c r="L3">
        <v>0</v>
      </c>
      <c r="M3">
        <v>0</v>
      </c>
      <c r="N3">
        <v>0</v>
      </c>
      <c r="O3">
        <v>0</v>
      </c>
      <c r="Q3">
        <f>B$3/(2*K3+1)</f>
        <v>26573</v>
      </c>
      <c r="R3">
        <f t="shared" ref="R3:U18" si="0">C$3/(2*L3+1)</f>
        <v>13009</v>
      </c>
      <c r="S3">
        <f t="shared" si="0"/>
        <v>19177</v>
      </c>
      <c r="T3">
        <f t="shared" si="0"/>
        <v>26574</v>
      </c>
      <c r="U3">
        <f t="shared" si="0"/>
        <v>9656</v>
      </c>
      <c r="V3">
        <f>MAX(Q3:U3)</f>
        <v>26574</v>
      </c>
      <c r="W3" t="str">
        <f>IF(V3=Q3,"K1",IF(V3=R3,"K2",IF(V3=S3,"K3",IF(V3=T3,"K4","K5"))))</f>
        <v>K4</v>
      </c>
    </row>
    <row r="4" spans="1:23">
      <c r="J4">
        <v>1</v>
      </c>
      <c r="K4">
        <f>IF($W3="K1",K3+1,K3)</f>
        <v>0</v>
      </c>
      <c r="L4">
        <f>IF($W3="K2",L3+1,L3)</f>
        <v>0</v>
      </c>
      <c r="M4">
        <f>IF($W3="K3",M3+1,M3)</f>
        <v>0</v>
      </c>
      <c r="N4">
        <f>IF($W3="K4",N3+1,N3)</f>
        <v>1</v>
      </c>
      <c r="O4">
        <f>IF($W3="K5",O3+1,O3)</f>
        <v>0</v>
      </c>
      <c r="Q4">
        <f t="shared" ref="Q4:U19" si="1">B$3/(2*K4+1)</f>
        <v>26573</v>
      </c>
      <c r="R4">
        <f t="shared" si="0"/>
        <v>13009</v>
      </c>
      <c r="S4">
        <f t="shared" si="0"/>
        <v>19177</v>
      </c>
      <c r="T4">
        <f t="shared" si="0"/>
        <v>8858</v>
      </c>
      <c r="U4">
        <f t="shared" si="0"/>
        <v>9656</v>
      </c>
      <c r="V4">
        <f t="shared" ref="V4:V22" si="2">MAX(Q4:U4)</f>
        <v>26573</v>
      </c>
      <c r="W4" t="str">
        <f t="shared" ref="W4:W22" si="3">IF(V4=Q4,"K1",IF(V4=R4,"K2",IF(V4=S4,"K3",IF(V4=T4,"K4","K5"))))</f>
        <v>K1</v>
      </c>
    </row>
    <row r="5" spans="1:23">
      <c r="J5">
        <v>2</v>
      </c>
      <c r="K5">
        <f t="shared" ref="K5:K23" si="4">IF($W4="K1",K4+1,K4)</f>
        <v>1</v>
      </c>
      <c r="L5">
        <f t="shared" ref="L5:L23" si="5">IF($W4="K2",L4+1,L4)</f>
        <v>0</v>
      </c>
      <c r="M5">
        <f t="shared" ref="M5:M23" si="6">IF($W4="K3",M4+1,M4)</f>
        <v>0</v>
      </c>
      <c r="N5">
        <f t="shared" ref="N5:N23" si="7">IF($W4="K4",N4+1,N4)</f>
        <v>1</v>
      </c>
      <c r="O5">
        <f t="shared" ref="O5:O23" si="8">IF($W4="K5",O4+1,O4)</f>
        <v>0</v>
      </c>
      <c r="Q5">
        <f t="shared" si="1"/>
        <v>8857.6666666666661</v>
      </c>
      <c r="R5">
        <f t="shared" si="0"/>
        <v>13009</v>
      </c>
      <c r="S5">
        <f t="shared" si="0"/>
        <v>19177</v>
      </c>
      <c r="T5">
        <f t="shared" si="0"/>
        <v>8858</v>
      </c>
      <c r="U5">
        <f t="shared" si="0"/>
        <v>9656</v>
      </c>
      <c r="V5">
        <f t="shared" si="2"/>
        <v>19177</v>
      </c>
      <c r="W5" t="str">
        <f t="shared" si="3"/>
        <v>K3</v>
      </c>
    </row>
    <row r="6" spans="1:23">
      <c r="J6">
        <v>3</v>
      </c>
      <c r="K6">
        <f t="shared" si="4"/>
        <v>1</v>
      </c>
      <c r="L6">
        <f t="shared" si="5"/>
        <v>0</v>
      </c>
      <c r="M6">
        <f t="shared" si="6"/>
        <v>1</v>
      </c>
      <c r="N6">
        <f t="shared" si="7"/>
        <v>1</v>
      </c>
      <c r="O6">
        <f t="shared" si="8"/>
        <v>0</v>
      </c>
      <c r="Q6">
        <f t="shared" si="1"/>
        <v>8857.6666666666661</v>
      </c>
      <c r="R6">
        <f t="shared" si="0"/>
        <v>13009</v>
      </c>
      <c r="S6">
        <f t="shared" si="0"/>
        <v>6392.333333333333</v>
      </c>
      <c r="T6">
        <f t="shared" si="0"/>
        <v>8858</v>
      </c>
      <c r="U6">
        <f t="shared" si="0"/>
        <v>9656</v>
      </c>
      <c r="V6">
        <f t="shared" si="2"/>
        <v>13009</v>
      </c>
      <c r="W6" t="str">
        <f t="shared" si="3"/>
        <v>K2</v>
      </c>
    </row>
    <row r="7" spans="1:23">
      <c r="J7">
        <v>4</v>
      </c>
      <c r="K7">
        <f t="shared" si="4"/>
        <v>1</v>
      </c>
      <c r="L7">
        <f t="shared" si="5"/>
        <v>1</v>
      </c>
      <c r="M7">
        <f t="shared" si="6"/>
        <v>1</v>
      </c>
      <c r="N7">
        <f t="shared" si="7"/>
        <v>1</v>
      </c>
      <c r="O7">
        <f t="shared" si="8"/>
        <v>0</v>
      </c>
      <c r="Q7">
        <f t="shared" si="1"/>
        <v>8857.6666666666661</v>
      </c>
      <c r="R7">
        <f t="shared" si="0"/>
        <v>4336.333333333333</v>
      </c>
      <c r="S7">
        <f t="shared" si="0"/>
        <v>6392.333333333333</v>
      </c>
      <c r="T7">
        <f t="shared" si="0"/>
        <v>8858</v>
      </c>
      <c r="U7">
        <f t="shared" si="0"/>
        <v>9656</v>
      </c>
      <c r="V7">
        <f t="shared" si="2"/>
        <v>9656</v>
      </c>
      <c r="W7" t="str">
        <f t="shared" si="3"/>
        <v>K5</v>
      </c>
    </row>
    <row r="8" spans="1:23">
      <c r="J8">
        <v>5</v>
      </c>
      <c r="K8">
        <f t="shared" si="4"/>
        <v>1</v>
      </c>
      <c r="L8">
        <f t="shared" si="5"/>
        <v>1</v>
      </c>
      <c r="M8">
        <f t="shared" si="6"/>
        <v>1</v>
      </c>
      <c r="N8">
        <f t="shared" si="7"/>
        <v>1</v>
      </c>
      <c r="O8">
        <f t="shared" si="8"/>
        <v>1</v>
      </c>
      <c r="Q8">
        <f t="shared" si="1"/>
        <v>8857.6666666666661</v>
      </c>
      <c r="R8">
        <f t="shared" si="0"/>
        <v>4336.333333333333</v>
      </c>
      <c r="S8">
        <f t="shared" si="0"/>
        <v>6392.333333333333</v>
      </c>
      <c r="T8">
        <f t="shared" si="0"/>
        <v>8858</v>
      </c>
      <c r="U8">
        <f t="shared" si="0"/>
        <v>3218.6666666666665</v>
      </c>
      <c r="V8">
        <f t="shared" si="2"/>
        <v>8858</v>
      </c>
      <c r="W8" t="str">
        <f t="shared" si="3"/>
        <v>K4</v>
      </c>
    </row>
    <row r="9" spans="1:23">
      <c r="J9">
        <v>6</v>
      </c>
      <c r="K9">
        <f t="shared" si="4"/>
        <v>1</v>
      </c>
      <c r="L9">
        <f t="shared" si="5"/>
        <v>1</v>
      </c>
      <c r="M9">
        <f t="shared" si="6"/>
        <v>1</v>
      </c>
      <c r="N9">
        <f t="shared" si="7"/>
        <v>2</v>
      </c>
      <c r="O9">
        <f t="shared" si="8"/>
        <v>1</v>
      </c>
      <c r="Q9">
        <f t="shared" si="1"/>
        <v>8857.6666666666661</v>
      </c>
      <c r="R9">
        <f t="shared" si="0"/>
        <v>4336.333333333333</v>
      </c>
      <c r="S9">
        <f t="shared" si="0"/>
        <v>6392.333333333333</v>
      </c>
      <c r="T9">
        <f t="shared" si="0"/>
        <v>5314.8</v>
      </c>
      <c r="U9">
        <f t="shared" si="0"/>
        <v>3218.6666666666665</v>
      </c>
      <c r="V9">
        <f t="shared" si="2"/>
        <v>8857.6666666666661</v>
      </c>
      <c r="W9" t="str">
        <f t="shared" si="3"/>
        <v>K1</v>
      </c>
    </row>
    <row r="10" spans="1:23">
      <c r="J10">
        <v>7</v>
      </c>
      <c r="K10">
        <f t="shared" si="4"/>
        <v>2</v>
      </c>
      <c r="L10">
        <f t="shared" si="5"/>
        <v>1</v>
      </c>
      <c r="M10">
        <f t="shared" si="6"/>
        <v>1</v>
      </c>
      <c r="N10">
        <f t="shared" si="7"/>
        <v>2</v>
      </c>
      <c r="O10">
        <f t="shared" si="8"/>
        <v>1</v>
      </c>
      <c r="Q10">
        <f t="shared" si="1"/>
        <v>5314.6</v>
      </c>
      <c r="R10">
        <f t="shared" si="0"/>
        <v>4336.333333333333</v>
      </c>
      <c r="S10">
        <f t="shared" si="0"/>
        <v>6392.333333333333</v>
      </c>
      <c r="T10">
        <f t="shared" si="0"/>
        <v>5314.8</v>
      </c>
      <c r="U10">
        <f t="shared" si="0"/>
        <v>3218.6666666666665</v>
      </c>
      <c r="V10">
        <f t="shared" si="2"/>
        <v>6392.333333333333</v>
      </c>
      <c r="W10" t="str">
        <f t="shared" si="3"/>
        <v>K3</v>
      </c>
    </row>
    <row r="11" spans="1:23">
      <c r="J11">
        <v>8</v>
      </c>
      <c r="K11">
        <f t="shared" si="4"/>
        <v>2</v>
      </c>
      <c r="L11">
        <f t="shared" si="5"/>
        <v>1</v>
      </c>
      <c r="M11">
        <f t="shared" si="6"/>
        <v>2</v>
      </c>
      <c r="N11">
        <f t="shared" si="7"/>
        <v>2</v>
      </c>
      <c r="O11">
        <f t="shared" si="8"/>
        <v>1</v>
      </c>
      <c r="Q11">
        <f t="shared" si="1"/>
        <v>5314.6</v>
      </c>
      <c r="R11">
        <f t="shared" si="0"/>
        <v>4336.333333333333</v>
      </c>
      <c r="S11">
        <f t="shared" si="0"/>
        <v>3835.4</v>
      </c>
      <c r="T11">
        <f t="shared" si="0"/>
        <v>5314.8</v>
      </c>
      <c r="U11">
        <f t="shared" si="0"/>
        <v>3218.6666666666665</v>
      </c>
      <c r="V11">
        <f t="shared" si="2"/>
        <v>5314.8</v>
      </c>
      <c r="W11" t="str">
        <f t="shared" si="3"/>
        <v>K4</v>
      </c>
    </row>
    <row r="12" spans="1:23">
      <c r="J12">
        <v>9</v>
      </c>
      <c r="K12">
        <f t="shared" si="4"/>
        <v>2</v>
      </c>
      <c r="L12">
        <f t="shared" si="5"/>
        <v>1</v>
      </c>
      <c r="M12">
        <f t="shared" si="6"/>
        <v>2</v>
      </c>
      <c r="N12">
        <f t="shared" si="7"/>
        <v>3</v>
      </c>
      <c r="O12">
        <f t="shared" si="8"/>
        <v>1</v>
      </c>
      <c r="Q12">
        <f t="shared" si="1"/>
        <v>5314.6</v>
      </c>
      <c r="R12">
        <f t="shared" si="0"/>
        <v>4336.333333333333</v>
      </c>
      <c r="S12">
        <f t="shared" si="0"/>
        <v>3835.4</v>
      </c>
      <c r="T12">
        <f t="shared" si="0"/>
        <v>3796.2857142857142</v>
      </c>
      <c r="U12">
        <f t="shared" si="0"/>
        <v>3218.6666666666665</v>
      </c>
      <c r="V12">
        <f t="shared" si="2"/>
        <v>5314.6</v>
      </c>
      <c r="W12" t="str">
        <f t="shared" si="3"/>
        <v>K1</v>
      </c>
    </row>
    <row r="13" spans="1:23">
      <c r="J13">
        <v>10</v>
      </c>
      <c r="K13">
        <f t="shared" si="4"/>
        <v>3</v>
      </c>
      <c r="L13">
        <f t="shared" si="5"/>
        <v>1</v>
      </c>
      <c r="M13">
        <f t="shared" si="6"/>
        <v>2</v>
      </c>
      <c r="N13">
        <f t="shared" si="7"/>
        <v>3</v>
      </c>
      <c r="O13">
        <f t="shared" si="8"/>
        <v>1</v>
      </c>
      <c r="Q13">
        <f t="shared" si="1"/>
        <v>3796.1428571428573</v>
      </c>
      <c r="R13">
        <f t="shared" si="0"/>
        <v>4336.333333333333</v>
      </c>
      <c r="S13">
        <f t="shared" si="0"/>
        <v>3835.4</v>
      </c>
      <c r="T13">
        <f t="shared" si="0"/>
        <v>3796.2857142857142</v>
      </c>
      <c r="U13">
        <f t="shared" si="0"/>
        <v>3218.6666666666665</v>
      </c>
      <c r="V13">
        <f t="shared" si="2"/>
        <v>4336.333333333333</v>
      </c>
      <c r="W13" t="str">
        <f t="shared" si="3"/>
        <v>K2</v>
      </c>
    </row>
    <row r="14" spans="1:23">
      <c r="J14">
        <v>11</v>
      </c>
      <c r="K14">
        <f t="shared" si="4"/>
        <v>3</v>
      </c>
      <c r="L14">
        <f t="shared" si="5"/>
        <v>2</v>
      </c>
      <c r="M14">
        <f t="shared" si="6"/>
        <v>2</v>
      </c>
      <c r="N14">
        <f t="shared" si="7"/>
        <v>3</v>
      </c>
      <c r="O14">
        <f t="shared" si="8"/>
        <v>1</v>
      </c>
      <c r="Q14">
        <f t="shared" si="1"/>
        <v>3796.1428571428573</v>
      </c>
      <c r="R14">
        <f t="shared" si="0"/>
        <v>2601.8000000000002</v>
      </c>
      <c r="S14">
        <f t="shared" si="0"/>
        <v>3835.4</v>
      </c>
      <c r="T14">
        <f t="shared" si="0"/>
        <v>3796.2857142857142</v>
      </c>
      <c r="U14">
        <f t="shared" si="0"/>
        <v>3218.6666666666665</v>
      </c>
      <c r="V14">
        <f t="shared" si="2"/>
        <v>3835.4</v>
      </c>
      <c r="W14" t="str">
        <f t="shared" si="3"/>
        <v>K3</v>
      </c>
    </row>
    <row r="15" spans="1:23">
      <c r="J15">
        <v>12</v>
      </c>
      <c r="K15">
        <f t="shared" si="4"/>
        <v>3</v>
      </c>
      <c r="L15">
        <f t="shared" si="5"/>
        <v>2</v>
      </c>
      <c r="M15">
        <f t="shared" si="6"/>
        <v>3</v>
      </c>
      <c r="N15">
        <f t="shared" si="7"/>
        <v>3</v>
      </c>
      <c r="O15">
        <f t="shared" si="8"/>
        <v>1</v>
      </c>
      <c r="Q15">
        <f t="shared" si="1"/>
        <v>3796.1428571428573</v>
      </c>
      <c r="R15">
        <f t="shared" si="0"/>
        <v>2601.8000000000002</v>
      </c>
      <c r="S15">
        <f t="shared" si="0"/>
        <v>2739.5714285714284</v>
      </c>
      <c r="T15">
        <f t="shared" si="0"/>
        <v>3796.2857142857142</v>
      </c>
      <c r="U15">
        <f t="shared" si="0"/>
        <v>3218.6666666666665</v>
      </c>
      <c r="V15">
        <f t="shared" si="2"/>
        <v>3796.2857142857142</v>
      </c>
      <c r="W15" t="str">
        <f t="shared" si="3"/>
        <v>K4</v>
      </c>
    </row>
    <row r="16" spans="1:23">
      <c r="J16">
        <v>13</v>
      </c>
      <c r="K16">
        <f t="shared" si="4"/>
        <v>3</v>
      </c>
      <c r="L16">
        <f t="shared" si="5"/>
        <v>2</v>
      </c>
      <c r="M16">
        <f t="shared" si="6"/>
        <v>3</v>
      </c>
      <c r="N16">
        <f t="shared" si="7"/>
        <v>4</v>
      </c>
      <c r="O16">
        <f t="shared" si="8"/>
        <v>1</v>
      </c>
      <c r="Q16">
        <f t="shared" si="1"/>
        <v>3796.1428571428573</v>
      </c>
      <c r="R16">
        <f t="shared" si="0"/>
        <v>2601.8000000000002</v>
      </c>
      <c r="S16">
        <f t="shared" si="0"/>
        <v>2739.5714285714284</v>
      </c>
      <c r="T16">
        <f t="shared" si="0"/>
        <v>2952.6666666666665</v>
      </c>
      <c r="U16">
        <f t="shared" si="0"/>
        <v>3218.6666666666665</v>
      </c>
      <c r="V16">
        <f t="shared" si="2"/>
        <v>3796.1428571428573</v>
      </c>
      <c r="W16" t="str">
        <f t="shared" si="3"/>
        <v>K1</v>
      </c>
    </row>
    <row r="17" spans="10:23">
      <c r="J17">
        <v>14</v>
      </c>
      <c r="K17">
        <f t="shared" si="4"/>
        <v>4</v>
      </c>
      <c r="L17">
        <f t="shared" si="5"/>
        <v>2</v>
      </c>
      <c r="M17">
        <f t="shared" si="6"/>
        <v>3</v>
      </c>
      <c r="N17">
        <f t="shared" si="7"/>
        <v>4</v>
      </c>
      <c r="O17">
        <f t="shared" si="8"/>
        <v>1</v>
      </c>
      <c r="Q17">
        <f t="shared" si="1"/>
        <v>2952.5555555555557</v>
      </c>
      <c r="R17">
        <f t="shared" si="0"/>
        <v>2601.8000000000002</v>
      </c>
      <c r="S17">
        <f t="shared" si="0"/>
        <v>2739.5714285714284</v>
      </c>
      <c r="T17">
        <f t="shared" si="0"/>
        <v>2952.6666666666665</v>
      </c>
      <c r="U17">
        <f t="shared" si="0"/>
        <v>3218.6666666666665</v>
      </c>
      <c r="V17">
        <f t="shared" si="2"/>
        <v>3218.6666666666665</v>
      </c>
      <c r="W17" t="str">
        <f t="shared" si="3"/>
        <v>K5</v>
      </c>
    </row>
    <row r="18" spans="10:23">
      <c r="J18">
        <v>15</v>
      </c>
      <c r="K18">
        <f t="shared" si="4"/>
        <v>4</v>
      </c>
      <c r="L18">
        <f t="shared" si="5"/>
        <v>2</v>
      </c>
      <c r="M18">
        <f t="shared" si="6"/>
        <v>3</v>
      </c>
      <c r="N18">
        <f t="shared" si="7"/>
        <v>4</v>
      </c>
      <c r="O18">
        <f t="shared" si="8"/>
        <v>2</v>
      </c>
      <c r="Q18">
        <f t="shared" si="1"/>
        <v>2952.5555555555557</v>
      </c>
      <c r="R18">
        <f t="shared" si="0"/>
        <v>2601.8000000000002</v>
      </c>
      <c r="S18">
        <f t="shared" si="0"/>
        <v>2739.5714285714284</v>
      </c>
      <c r="T18">
        <f t="shared" si="0"/>
        <v>2952.6666666666665</v>
      </c>
      <c r="U18">
        <f t="shared" si="0"/>
        <v>1931.2</v>
      </c>
      <c r="V18">
        <f t="shared" si="2"/>
        <v>2952.6666666666665</v>
      </c>
      <c r="W18" t="str">
        <f t="shared" si="3"/>
        <v>K4</v>
      </c>
    </row>
    <row r="19" spans="10:23">
      <c r="J19">
        <v>16</v>
      </c>
      <c r="K19">
        <f t="shared" si="4"/>
        <v>4</v>
      </c>
      <c r="L19">
        <f t="shared" si="5"/>
        <v>2</v>
      </c>
      <c r="M19">
        <f t="shared" si="6"/>
        <v>3</v>
      </c>
      <c r="N19">
        <f t="shared" si="7"/>
        <v>5</v>
      </c>
      <c r="O19">
        <f t="shared" si="8"/>
        <v>2</v>
      </c>
      <c r="Q19">
        <f t="shared" si="1"/>
        <v>2952.5555555555557</v>
      </c>
      <c r="R19">
        <f t="shared" si="1"/>
        <v>2601.8000000000002</v>
      </c>
      <c r="S19">
        <f t="shared" si="1"/>
        <v>2739.5714285714284</v>
      </c>
      <c r="T19">
        <f t="shared" si="1"/>
        <v>2415.818181818182</v>
      </c>
      <c r="U19">
        <f t="shared" si="1"/>
        <v>1931.2</v>
      </c>
      <c r="V19">
        <f t="shared" si="2"/>
        <v>2952.5555555555557</v>
      </c>
      <c r="W19" t="str">
        <f t="shared" si="3"/>
        <v>K1</v>
      </c>
    </row>
    <row r="20" spans="10:23">
      <c r="J20">
        <v>17</v>
      </c>
      <c r="K20">
        <f t="shared" si="4"/>
        <v>5</v>
      </c>
      <c r="L20">
        <f t="shared" si="5"/>
        <v>2</v>
      </c>
      <c r="M20">
        <f t="shared" si="6"/>
        <v>3</v>
      </c>
      <c r="N20">
        <f t="shared" si="7"/>
        <v>5</v>
      </c>
      <c r="O20">
        <f t="shared" si="8"/>
        <v>2</v>
      </c>
      <c r="Q20">
        <f t="shared" ref="Q20:U31" si="9">B$3/(2*K20+1)</f>
        <v>2415.7272727272725</v>
      </c>
      <c r="R20">
        <f t="shared" si="9"/>
        <v>2601.8000000000002</v>
      </c>
      <c r="S20">
        <f t="shared" si="9"/>
        <v>2739.5714285714284</v>
      </c>
      <c r="T20">
        <f t="shared" si="9"/>
        <v>2415.818181818182</v>
      </c>
      <c r="U20">
        <f t="shared" si="9"/>
        <v>1931.2</v>
      </c>
      <c r="V20">
        <f t="shared" si="2"/>
        <v>2739.5714285714284</v>
      </c>
      <c r="W20" t="str">
        <f t="shared" si="3"/>
        <v>K3</v>
      </c>
    </row>
    <row r="21" spans="10:23">
      <c r="J21">
        <v>18</v>
      </c>
      <c r="K21">
        <f t="shared" si="4"/>
        <v>5</v>
      </c>
      <c r="L21">
        <f t="shared" si="5"/>
        <v>2</v>
      </c>
      <c r="M21">
        <f t="shared" si="6"/>
        <v>4</v>
      </c>
      <c r="N21">
        <f t="shared" si="7"/>
        <v>5</v>
      </c>
      <c r="O21">
        <f t="shared" si="8"/>
        <v>2</v>
      </c>
      <c r="Q21">
        <f t="shared" si="9"/>
        <v>2415.7272727272725</v>
      </c>
      <c r="R21">
        <f t="shared" si="9"/>
        <v>2601.8000000000002</v>
      </c>
      <c r="S21">
        <f t="shared" si="9"/>
        <v>2130.7777777777778</v>
      </c>
      <c r="T21">
        <f t="shared" si="9"/>
        <v>2415.818181818182</v>
      </c>
      <c r="U21">
        <f t="shared" si="9"/>
        <v>1931.2</v>
      </c>
      <c r="V21">
        <f t="shared" si="2"/>
        <v>2601.8000000000002</v>
      </c>
      <c r="W21" t="str">
        <f t="shared" si="3"/>
        <v>K2</v>
      </c>
    </row>
    <row r="22" spans="10:23">
      <c r="J22">
        <v>19</v>
      </c>
      <c r="K22">
        <f t="shared" si="4"/>
        <v>5</v>
      </c>
      <c r="L22">
        <f t="shared" si="5"/>
        <v>3</v>
      </c>
      <c r="M22">
        <f t="shared" si="6"/>
        <v>4</v>
      </c>
      <c r="N22">
        <f t="shared" si="7"/>
        <v>5</v>
      </c>
      <c r="O22">
        <f t="shared" si="8"/>
        <v>2</v>
      </c>
      <c r="Q22">
        <f t="shared" si="9"/>
        <v>2415.7272727272725</v>
      </c>
      <c r="R22">
        <f t="shared" si="9"/>
        <v>1858.4285714285713</v>
      </c>
      <c r="S22">
        <f t="shared" si="9"/>
        <v>2130.7777777777778</v>
      </c>
      <c r="T22">
        <f t="shared" si="9"/>
        <v>2415.818181818182</v>
      </c>
      <c r="U22">
        <f t="shared" si="9"/>
        <v>1931.2</v>
      </c>
      <c r="V22">
        <f t="shared" si="2"/>
        <v>2415.818181818182</v>
      </c>
      <c r="W22" t="str">
        <f t="shared" si="3"/>
        <v>K4</v>
      </c>
    </row>
    <row r="23" spans="10:23">
      <c r="J23">
        <v>20</v>
      </c>
      <c r="K23" s="3">
        <f t="shared" si="4"/>
        <v>5</v>
      </c>
      <c r="L23" s="3">
        <f t="shared" si="5"/>
        <v>3</v>
      </c>
      <c r="M23" s="3">
        <f t="shared" si="6"/>
        <v>4</v>
      </c>
      <c r="N23" s="3">
        <f t="shared" si="7"/>
        <v>6</v>
      </c>
      <c r="O23" s="3">
        <f t="shared" si="8"/>
        <v>2</v>
      </c>
    </row>
    <row r="25" spans="10:23">
      <c r="J25">
        <f>SUM(K23:O23)</f>
        <v>20</v>
      </c>
    </row>
  </sheetData>
  <mergeCells count="2">
    <mergeCell ref="A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>
      <selection activeCell="O5" sqref="O5"/>
    </sheetView>
  </sheetViews>
  <sheetFormatPr defaultRowHeight="15"/>
  <cols>
    <col min="1" max="1" width="5.7109375" customWidth="1"/>
    <col min="2" max="5" width="6" bestFit="1" customWidth="1"/>
    <col min="6" max="6" width="5" bestFit="1" customWidth="1"/>
    <col min="7" max="7" width="5" customWidth="1"/>
    <col min="8" max="8" width="10.85546875" customWidth="1"/>
    <col min="9" max="9" width="4.85546875" customWidth="1"/>
  </cols>
  <sheetData>
    <row r="1" spans="1:23">
      <c r="K1" t="s">
        <v>55</v>
      </c>
      <c r="Q1" t="s">
        <v>50</v>
      </c>
    </row>
    <row r="2" spans="1:2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48</v>
      </c>
      <c r="I2">
        <v>20</v>
      </c>
      <c r="K2" t="s">
        <v>21</v>
      </c>
      <c r="L2" t="s">
        <v>22</v>
      </c>
      <c r="M2" t="s">
        <v>23</v>
      </c>
      <c r="N2" t="s">
        <v>24</v>
      </c>
      <c r="O2" t="s">
        <v>21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51</v>
      </c>
      <c r="W2" t="s">
        <v>49</v>
      </c>
    </row>
    <row r="3" spans="1:23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  <c r="H3" t="s">
        <v>54</v>
      </c>
      <c r="K3">
        <v>0</v>
      </c>
      <c r="L3">
        <v>0</v>
      </c>
      <c r="M3">
        <v>0</v>
      </c>
      <c r="N3">
        <v>0</v>
      </c>
      <c r="O3">
        <v>0</v>
      </c>
      <c r="Q3">
        <f>B$3/(2*K3+1)</f>
        <v>24574</v>
      </c>
      <c r="R3">
        <f t="shared" ref="R3:U18" si="0">C$3/(2*L3+1)</f>
        <v>10394</v>
      </c>
      <c r="S3">
        <f t="shared" si="0"/>
        <v>9756</v>
      </c>
      <c r="T3">
        <f t="shared" si="0"/>
        <v>13299</v>
      </c>
      <c r="U3">
        <f t="shared" si="0"/>
        <v>3464</v>
      </c>
      <c r="V3">
        <f>MAX(Q3:U3)</f>
        <v>24574</v>
      </c>
      <c r="W3" t="str">
        <f>IF(V3=Q3,"K1",IF(V3=R3,"K2",IF(V3=S3,"K3",IF(V3=T3,"K4","K5"))))</f>
        <v>K1</v>
      </c>
    </row>
    <row r="4" spans="1:23">
      <c r="J4">
        <v>1</v>
      </c>
      <c r="K4">
        <f>IF($W3="K1",K3+1,K3)</f>
        <v>1</v>
      </c>
      <c r="L4">
        <f>IF($W3="K2",L3+1,L3)</f>
        <v>0</v>
      </c>
      <c r="M4">
        <f>IF($W3="K3",M3+1,M3)</f>
        <v>0</v>
      </c>
      <c r="N4">
        <f>IF($W3="K4",N3+1,N3)</f>
        <v>0</v>
      </c>
      <c r="O4">
        <f>IF($W3="K5",O3+1,O3)</f>
        <v>0</v>
      </c>
      <c r="Q4">
        <f t="shared" ref="Q4:U19" si="1">B$3/(2*K4+1)</f>
        <v>8191.333333333333</v>
      </c>
      <c r="R4">
        <f t="shared" si="0"/>
        <v>10394</v>
      </c>
      <c r="S4">
        <f t="shared" si="0"/>
        <v>9756</v>
      </c>
      <c r="T4">
        <f t="shared" si="0"/>
        <v>13299</v>
      </c>
      <c r="U4">
        <f t="shared" si="0"/>
        <v>3464</v>
      </c>
      <c r="V4">
        <f t="shared" ref="V4:V22" si="2">MAX(Q4:U4)</f>
        <v>13299</v>
      </c>
      <c r="W4" t="str">
        <f t="shared" ref="W4:W22" si="3">IF(V4=Q4,"K1",IF(V4=R4,"K2",IF(V4=S4,"K3",IF(V4=T4,"K4","K5"))))</f>
        <v>K4</v>
      </c>
    </row>
    <row r="5" spans="1:23">
      <c r="J5">
        <v>2</v>
      </c>
      <c r="K5">
        <f t="shared" ref="K5:K23" si="4">IF($W4="K1",K4+1,K4)</f>
        <v>1</v>
      </c>
      <c r="L5">
        <f t="shared" ref="L5:L23" si="5">IF($W4="K2",L4+1,L4)</f>
        <v>0</v>
      </c>
      <c r="M5">
        <f t="shared" ref="M5:M23" si="6">IF($W4="K3",M4+1,M4)</f>
        <v>0</v>
      </c>
      <c r="N5">
        <f t="shared" ref="N5:N23" si="7">IF($W4="K4",N4+1,N4)</f>
        <v>1</v>
      </c>
      <c r="O5">
        <f t="shared" ref="O5:O23" si="8">IF($W4="K5",O4+1,O4)</f>
        <v>0</v>
      </c>
      <c r="Q5">
        <f t="shared" si="1"/>
        <v>8191.333333333333</v>
      </c>
      <c r="R5">
        <f t="shared" si="0"/>
        <v>10394</v>
      </c>
      <c r="S5">
        <f t="shared" si="0"/>
        <v>9756</v>
      </c>
      <c r="T5">
        <f t="shared" si="0"/>
        <v>4433</v>
      </c>
      <c r="U5">
        <f t="shared" si="0"/>
        <v>3464</v>
      </c>
      <c r="V5">
        <f t="shared" si="2"/>
        <v>10394</v>
      </c>
      <c r="W5" t="str">
        <f t="shared" si="3"/>
        <v>K2</v>
      </c>
    </row>
    <row r="6" spans="1:23">
      <c r="J6">
        <v>3</v>
      </c>
      <c r="K6">
        <f t="shared" si="4"/>
        <v>1</v>
      </c>
      <c r="L6">
        <f t="shared" si="5"/>
        <v>1</v>
      </c>
      <c r="M6">
        <f t="shared" si="6"/>
        <v>0</v>
      </c>
      <c r="N6">
        <f t="shared" si="7"/>
        <v>1</v>
      </c>
      <c r="O6">
        <f t="shared" si="8"/>
        <v>0</v>
      </c>
      <c r="Q6">
        <f t="shared" si="1"/>
        <v>8191.333333333333</v>
      </c>
      <c r="R6">
        <f t="shared" si="0"/>
        <v>3464.6666666666665</v>
      </c>
      <c r="S6">
        <f t="shared" si="0"/>
        <v>9756</v>
      </c>
      <c r="T6">
        <f t="shared" si="0"/>
        <v>4433</v>
      </c>
      <c r="U6">
        <f t="shared" si="0"/>
        <v>3464</v>
      </c>
      <c r="V6">
        <f t="shared" si="2"/>
        <v>9756</v>
      </c>
      <c r="W6" t="str">
        <f t="shared" si="3"/>
        <v>K3</v>
      </c>
    </row>
    <row r="7" spans="1:23">
      <c r="J7">
        <v>4</v>
      </c>
      <c r="K7">
        <f t="shared" si="4"/>
        <v>1</v>
      </c>
      <c r="L7">
        <f t="shared" si="5"/>
        <v>1</v>
      </c>
      <c r="M7">
        <f t="shared" si="6"/>
        <v>1</v>
      </c>
      <c r="N7">
        <f t="shared" si="7"/>
        <v>1</v>
      </c>
      <c r="O7">
        <f t="shared" si="8"/>
        <v>0</v>
      </c>
      <c r="Q7">
        <f t="shared" si="1"/>
        <v>8191.333333333333</v>
      </c>
      <c r="R7">
        <f t="shared" si="0"/>
        <v>3464.6666666666665</v>
      </c>
      <c r="S7">
        <f t="shared" si="0"/>
        <v>3252</v>
      </c>
      <c r="T7">
        <f t="shared" si="0"/>
        <v>4433</v>
      </c>
      <c r="U7">
        <f t="shared" si="0"/>
        <v>3464</v>
      </c>
      <c r="V7">
        <f t="shared" si="2"/>
        <v>8191.333333333333</v>
      </c>
      <c r="W7" t="str">
        <f t="shared" si="3"/>
        <v>K1</v>
      </c>
    </row>
    <row r="8" spans="1:23">
      <c r="J8">
        <v>5</v>
      </c>
      <c r="K8">
        <f t="shared" si="4"/>
        <v>2</v>
      </c>
      <c r="L8">
        <f t="shared" si="5"/>
        <v>1</v>
      </c>
      <c r="M8">
        <f t="shared" si="6"/>
        <v>1</v>
      </c>
      <c r="N8">
        <f t="shared" si="7"/>
        <v>1</v>
      </c>
      <c r="O8">
        <f t="shared" si="8"/>
        <v>0</v>
      </c>
      <c r="Q8">
        <f t="shared" si="1"/>
        <v>4914.8</v>
      </c>
      <c r="R8">
        <f t="shared" si="0"/>
        <v>3464.6666666666665</v>
      </c>
      <c r="S8">
        <f t="shared" si="0"/>
        <v>3252</v>
      </c>
      <c r="T8">
        <f t="shared" si="0"/>
        <v>4433</v>
      </c>
      <c r="U8">
        <f t="shared" si="0"/>
        <v>3464</v>
      </c>
      <c r="V8">
        <f t="shared" si="2"/>
        <v>4914.8</v>
      </c>
      <c r="W8" t="str">
        <f t="shared" si="3"/>
        <v>K1</v>
      </c>
    </row>
    <row r="9" spans="1:23">
      <c r="J9">
        <v>6</v>
      </c>
      <c r="K9">
        <f t="shared" si="4"/>
        <v>3</v>
      </c>
      <c r="L9">
        <f t="shared" si="5"/>
        <v>1</v>
      </c>
      <c r="M9">
        <f t="shared" si="6"/>
        <v>1</v>
      </c>
      <c r="N9">
        <f t="shared" si="7"/>
        <v>1</v>
      </c>
      <c r="O9">
        <f t="shared" si="8"/>
        <v>0</v>
      </c>
      <c r="Q9">
        <f t="shared" si="1"/>
        <v>3510.5714285714284</v>
      </c>
      <c r="R9">
        <f t="shared" si="0"/>
        <v>3464.6666666666665</v>
      </c>
      <c r="S9">
        <f t="shared" si="0"/>
        <v>3252</v>
      </c>
      <c r="T9">
        <f t="shared" si="0"/>
        <v>4433</v>
      </c>
      <c r="U9">
        <f t="shared" si="0"/>
        <v>3464</v>
      </c>
      <c r="V9">
        <f t="shared" si="2"/>
        <v>4433</v>
      </c>
      <c r="W9" t="str">
        <f t="shared" si="3"/>
        <v>K4</v>
      </c>
    </row>
    <row r="10" spans="1:23">
      <c r="J10">
        <v>7</v>
      </c>
      <c r="K10">
        <f t="shared" si="4"/>
        <v>3</v>
      </c>
      <c r="L10">
        <f t="shared" si="5"/>
        <v>1</v>
      </c>
      <c r="M10">
        <f t="shared" si="6"/>
        <v>1</v>
      </c>
      <c r="N10">
        <f t="shared" si="7"/>
        <v>2</v>
      </c>
      <c r="O10">
        <f t="shared" si="8"/>
        <v>0</v>
      </c>
      <c r="Q10">
        <f t="shared" si="1"/>
        <v>3510.5714285714284</v>
      </c>
      <c r="R10">
        <f t="shared" si="0"/>
        <v>3464.6666666666665</v>
      </c>
      <c r="S10">
        <f t="shared" si="0"/>
        <v>3252</v>
      </c>
      <c r="T10">
        <f t="shared" si="0"/>
        <v>2659.8</v>
      </c>
      <c r="U10">
        <f t="shared" si="0"/>
        <v>3464</v>
      </c>
      <c r="V10">
        <f t="shared" si="2"/>
        <v>3510.5714285714284</v>
      </c>
      <c r="W10" t="str">
        <f t="shared" si="3"/>
        <v>K1</v>
      </c>
    </row>
    <row r="11" spans="1:23">
      <c r="J11">
        <v>8</v>
      </c>
      <c r="K11">
        <f t="shared" si="4"/>
        <v>4</v>
      </c>
      <c r="L11">
        <f t="shared" si="5"/>
        <v>1</v>
      </c>
      <c r="M11">
        <f t="shared" si="6"/>
        <v>1</v>
      </c>
      <c r="N11">
        <f t="shared" si="7"/>
        <v>2</v>
      </c>
      <c r="O11">
        <f t="shared" si="8"/>
        <v>0</v>
      </c>
      <c r="Q11">
        <f t="shared" si="1"/>
        <v>2730.4444444444443</v>
      </c>
      <c r="R11">
        <f t="shared" si="0"/>
        <v>3464.6666666666665</v>
      </c>
      <c r="S11">
        <f t="shared" si="0"/>
        <v>3252</v>
      </c>
      <c r="T11">
        <f t="shared" si="0"/>
        <v>2659.8</v>
      </c>
      <c r="U11">
        <f t="shared" si="0"/>
        <v>3464</v>
      </c>
      <c r="V11">
        <f t="shared" si="2"/>
        <v>3464.6666666666665</v>
      </c>
      <c r="W11" t="str">
        <f t="shared" si="3"/>
        <v>K2</v>
      </c>
    </row>
    <row r="12" spans="1:23">
      <c r="J12">
        <v>9</v>
      </c>
      <c r="K12">
        <f t="shared" si="4"/>
        <v>4</v>
      </c>
      <c r="L12">
        <f t="shared" si="5"/>
        <v>2</v>
      </c>
      <c r="M12">
        <f t="shared" si="6"/>
        <v>1</v>
      </c>
      <c r="N12">
        <f t="shared" si="7"/>
        <v>2</v>
      </c>
      <c r="O12">
        <f t="shared" si="8"/>
        <v>0</v>
      </c>
      <c r="Q12">
        <f t="shared" si="1"/>
        <v>2730.4444444444443</v>
      </c>
      <c r="R12">
        <f t="shared" si="0"/>
        <v>2078.8000000000002</v>
      </c>
      <c r="S12">
        <f t="shared" si="0"/>
        <v>3252</v>
      </c>
      <c r="T12">
        <f t="shared" si="0"/>
        <v>2659.8</v>
      </c>
      <c r="U12">
        <f t="shared" si="0"/>
        <v>3464</v>
      </c>
      <c r="V12">
        <f t="shared" si="2"/>
        <v>3464</v>
      </c>
      <c r="W12" t="str">
        <f t="shared" si="3"/>
        <v>K5</v>
      </c>
    </row>
    <row r="13" spans="1:23">
      <c r="J13">
        <v>10</v>
      </c>
      <c r="K13">
        <f t="shared" si="4"/>
        <v>4</v>
      </c>
      <c r="L13">
        <f t="shared" si="5"/>
        <v>2</v>
      </c>
      <c r="M13">
        <f t="shared" si="6"/>
        <v>1</v>
      </c>
      <c r="N13">
        <f t="shared" si="7"/>
        <v>2</v>
      </c>
      <c r="O13">
        <f t="shared" si="8"/>
        <v>1</v>
      </c>
      <c r="Q13">
        <f t="shared" si="1"/>
        <v>2730.4444444444443</v>
      </c>
      <c r="R13">
        <f t="shared" si="0"/>
        <v>2078.8000000000002</v>
      </c>
      <c r="S13">
        <f t="shared" si="0"/>
        <v>3252</v>
      </c>
      <c r="T13">
        <f t="shared" si="0"/>
        <v>2659.8</v>
      </c>
      <c r="U13">
        <f t="shared" si="0"/>
        <v>1154.6666666666667</v>
      </c>
      <c r="V13">
        <f t="shared" si="2"/>
        <v>3252</v>
      </c>
      <c r="W13" t="str">
        <f t="shared" si="3"/>
        <v>K3</v>
      </c>
    </row>
    <row r="14" spans="1:23">
      <c r="J14">
        <v>11</v>
      </c>
      <c r="K14">
        <f t="shared" si="4"/>
        <v>4</v>
      </c>
      <c r="L14">
        <f t="shared" si="5"/>
        <v>2</v>
      </c>
      <c r="M14">
        <f t="shared" si="6"/>
        <v>2</v>
      </c>
      <c r="N14">
        <f t="shared" si="7"/>
        <v>2</v>
      </c>
      <c r="O14">
        <f t="shared" si="8"/>
        <v>1</v>
      </c>
      <c r="Q14">
        <f t="shared" si="1"/>
        <v>2730.4444444444443</v>
      </c>
      <c r="R14">
        <f t="shared" si="0"/>
        <v>2078.8000000000002</v>
      </c>
      <c r="S14">
        <f t="shared" si="0"/>
        <v>1951.2</v>
      </c>
      <c r="T14">
        <f t="shared" si="0"/>
        <v>2659.8</v>
      </c>
      <c r="U14">
        <f t="shared" si="0"/>
        <v>1154.6666666666667</v>
      </c>
      <c r="V14">
        <f t="shared" si="2"/>
        <v>2730.4444444444443</v>
      </c>
      <c r="W14" t="str">
        <f t="shared" si="3"/>
        <v>K1</v>
      </c>
    </row>
    <row r="15" spans="1:23">
      <c r="J15">
        <v>12</v>
      </c>
      <c r="K15">
        <f t="shared" si="4"/>
        <v>5</v>
      </c>
      <c r="L15">
        <f t="shared" si="5"/>
        <v>2</v>
      </c>
      <c r="M15">
        <f t="shared" si="6"/>
        <v>2</v>
      </c>
      <c r="N15">
        <f t="shared" si="7"/>
        <v>2</v>
      </c>
      <c r="O15">
        <f t="shared" si="8"/>
        <v>1</v>
      </c>
      <c r="Q15">
        <f t="shared" si="1"/>
        <v>2234</v>
      </c>
      <c r="R15">
        <f t="shared" si="0"/>
        <v>2078.8000000000002</v>
      </c>
      <c r="S15">
        <f t="shared" si="0"/>
        <v>1951.2</v>
      </c>
      <c r="T15">
        <f t="shared" si="0"/>
        <v>2659.8</v>
      </c>
      <c r="U15">
        <f t="shared" si="0"/>
        <v>1154.6666666666667</v>
      </c>
      <c r="V15">
        <f t="shared" si="2"/>
        <v>2659.8</v>
      </c>
      <c r="W15" t="str">
        <f t="shared" si="3"/>
        <v>K4</v>
      </c>
    </row>
    <row r="16" spans="1:23">
      <c r="J16">
        <v>13</v>
      </c>
      <c r="K16">
        <f t="shared" si="4"/>
        <v>5</v>
      </c>
      <c r="L16">
        <f t="shared" si="5"/>
        <v>2</v>
      </c>
      <c r="M16">
        <f t="shared" si="6"/>
        <v>2</v>
      </c>
      <c r="N16">
        <f t="shared" si="7"/>
        <v>3</v>
      </c>
      <c r="O16">
        <f t="shared" si="8"/>
        <v>1</v>
      </c>
      <c r="Q16">
        <f t="shared" si="1"/>
        <v>2234</v>
      </c>
      <c r="R16">
        <f t="shared" si="0"/>
        <v>2078.8000000000002</v>
      </c>
      <c r="S16">
        <f t="shared" si="0"/>
        <v>1951.2</v>
      </c>
      <c r="T16">
        <f t="shared" si="0"/>
        <v>1899.8571428571429</v>
      </c>
      <c r="U16">
        <f t="shared" si="0"/>
        <v>1154.6666666666667</v>
      </c>
      <c r="V16">
        <f t="shared" si="2"/>
        <v>2234</v>
      </c>
      <c r="W16" t="str">
        <f t="shared" si="3"/>
        <v>K1</v>
      </c>
    </row>
    <row r="17" spans="10:23">
      <c r="J17">
        <v>14</v>
      </c>
      <c r="K17">
        <f t="shared" si="4"/>
        <v>6</v>
      </c>
      <c r="L17">
        <f t="shared" si="5"/>
        <v>2</v>
      </c>
      <c r="M17">
        <f t="shared" si="6"/>
        <v>2</v>
      </c>
      <c r="N17">
        <f t="shared" si="7"/>
        <v>3</v>
      </c>
      <c r="O17">
        <f t="shared" si="8"/>
        <v>1</v>
      </c>
      <c r="Q17">
        <f t="shared" si="1"/>
        <v>1890.3076923076924</v>
      </c>
      <c r="R17">
        <f t="shared" si="0"/>
        <v>2078.8000000000002</v>
      </c>
      <c r="S17">
        <f t="shared" si="0"/>
        <v>1951.2</v>
      </c>
      <c r="T17">
        <f t="shared" si="0"/>
        <v>1899.8571428571429</v>
      </c>
      <c r="U17">
        <f t="shared" si="0"/>
        <v>1154.6666666666667</v>
      </c>
      <c r="V17">
        <f t="shared" si="2"/>
        <v>2078.8000000000002</v>
      </c>
      <c r="W17" t="str">
        <f t="shared" si="3"/>
        <v>K2</v>
      </c>
    </row>
    <row r="18" spans="10:23">
      <c r="J18">
        <v>15</v>
      </c>
      <c r="K18">
        <f t="shared" si="4"/>
        <v>6</v>
      </c>
      <c r="L18">
        <f t="shared" si="5"/>
        <v>3</v>
      </c>
      <c r="M18">
        <f t="shared" si="6"/>
        <v>2</v>
      </c>
      <c r="N18">
        <f t="shared" si="7"/>
        <v>3</v>
      </c>
      <c r="O18">
        <f t="shared" si="8"/>
        <v>1</v>
      </c>
      <c r="Q18">
        <f t="shared" si="1"/>
        <v>1890.3076923076924</v>
      </c>
      <c r="R18">
        <f t="shared" si="0"/>
        <v>1484.8571428571429</v>
      </c>
      <c r="S18">
        <f t="shared" si="0"/>
        <v>1951.2</v>
      </c>
      <c r="T18">
        <f t="shared" si="0"/>
        <v>1899.8571428571429</v>
      </c>
      <c r="U18">
        <f t="shared" si="0"/>
        <v>1154.6666666666667</v>
      </c>
      <c r="V18">
        <f t="shared" si="2"/>
        <v>1951.2</v>
      </c>
      <c r="W18" t="str">
        <f t="shared" si="3"/>
        <v>K3</v>
      </c>
    </row>
    <row r="19" spans="10:23">
      <c r="J19">
        <v>16</v>
      </c>
      <c r="K19">
        <f t="shared" si="4"/>
        <v>6</v>
      </c>
      <c r="L19">
        <f t="shared" si="5"/>
        <v>3</v>
      </c>
      <c r="M19">
        <f t="shared" si="6"/>
        <v>3</v>
      </c>
      <c r="N19">
        <f t="shared" si="7"/>
        <v>3</v>
      </c>
      <c r="O19">
        <f t="shared" si="8"/>
        <v>1</v>
      </c>
      <c r="Q19">
        <f t="shared" si="1"/>
        <v>1890.3076923076924</v>
      </c>
      <c r="R19">
        <f t="shared" si="1"/>
        <v>1484.8571428571429</v>
      </c>
      <c r="S19">
        <f t="shared" si="1"/>
        <v>1393.7142857142858</v>
      </c>
      <c r="T19">
        <f t="shared" si="1"/>
        <v>1899.8571428571429</v>
      </c>
      <c r="U19">
        <f t="shared" si="1"/>
        <v>1154.6666666666667</v>
      </c>
      <c r="V19">
        <f t="shared" si="2"/>
        <v>1899.8571428571429</v>
      </c>
      <c r="W19" t="str">
        <f t="shared" si="3"/>
        <v>K4</v>
      </c>
    </row>
    <row r="20" spans="10:23">
      <c r="J20">
        <v>17</v>
      </c>
      <c r="K20">
        <f t="shared" si="4"/>
        <v>6</v>
      </c>
      <c r="L20">
        <f t="shared" si="5"/>
        <v>3</v>
      </c>
      <c r="M20">
        <f t="shared" si="6"/>
        <v>3</v>
      </c>
      <c r="N20">
        <f t="shared" si="7"/>
        <v>4</v>
      </c>
      <c r="O20">
        <f t="shared" si="8"/>
        <v>1</v>
      </c>
      <c r="Q20">
        <f t="shared" ref="Q20:U31" si="9">B$3/(2*K20+1)</f>
        <v>1890.3076923076924</v>
      </c>
      <c r="R20">
        <f t="shared" si="9"/>
        <v>1484.8571428571429</v>
      </c>
      <c r="S20">
        <f t="shared" si="9"/>
        <v>1393.7142857142858</v>
      </c>
      <c r="T20">
        <f t="shared" si="9"/>
        <v>1477.6666666666667</v>
      </c>
      <c r="U20">
        <f t="shared" si="9"/>
        <v>1154.6666666666667</v>
      </c>
      <c r="V20">
        <f t="shared" si="2"/>
        <v>1890.3076923076924</v>
      </c>
      <c r="W20" t="str">
        <f t="shared" si="3"/>
        <v>K1</v>
      </c>
    </row>
    <row r="21" spans="10:23">
      <c r="J21">
        <v>18</v>
      </c>
      <c r="K21">
        <f t="shared" si="4"/>
        <v>7</v>
      </c>
      <c r="L21">
        <f t="shared" si="5"/>
        <v>3</v>
      </c>
      <c r="M21">
        <f t="shared" si="6"/>
        <v>3</v>
      </c>
      <c r="N21">
        <f t="shared" si="7"/>
        <v>4</v>
      </c>
      <c r="O21">
        <f t="shared" si="8"/>
        <v>1</v>
      </c>
      <c r="Q21">
        <f t="shared" si="9"/>
        <v>1638.2666666666667</v>
      </c>
      <c r="R21">
        <f t="shared" si="9"/>
        <v>1484.8571428571429</v>
      </c>
      <c r="S21">
        <f t="shared" si="9"/>
        <v>1393.7142857142858</v>
      </c>
      <c r="T21">
        <f t="shared" si="9"/>
        <v>1477.6666666666667</v>
      </c>
      <c r="U21">
        <f t="shared" si="9"/>
        <v>1154.6666666666667</v>
      </c>
      <c r="V21">
        <f t="shared" si="2"/>
        <v>1638.2666666666667</v>
      </c>
      <c r="W21" t="str">
        <f t="shared" si="3"/>
        <v>K1</v>
      </c>
    </row>
    <row r="22" spans="10:23">
      <c r="J22">
        <v>19</v>
      </c>
      <c r="K22">
        <f t="shared" si="4"/>
        <v>8</v>
      </c>
      <c r="L22">
        <f t="shared" si="5"/>
        <v>3</v>
      </c>
      <c r="M22">
        <f t="shared" si="6"/>
        <v>3</v>
      </c>
      <c r="N22">
        <f t="shared" si="7"/>
        <v>4</v>
      </c>
      <c r="O22">
        <f t="shared" si="8"/>
        <v>1</v>
      </c>
      <c r="Q22">
        <f t="shared" si="9"/>
        <v>1445.5294117647059</v>
      </c>
      <c r="R22">
        <f t="shared" si="9"/>
        <v>1484.8571428571429</v>
      </c>
      <c r="S22">
        <f t="shared" si="9"/>
        <v>1393.7142857142858</v>
      </c>
      <c r="T22">
        <f t="shared" si="9"/>
        <v>1477.6666666666667</v>
      </c>
      <c r="U22">
        <f t="shared" si="9"/>
        <v>1154.6666666666667</v>
      </c>
      <c r="V22">
        <f t="shared" si="2"/>
        <v>1484.8571428571429</v>
      </c>
      <c r="W22" t="str">
        <f t="shared" si="3"/>
        <v>K2</v>
      </c>
    </row>
    <row r="23" spans="10:23">
      <c r="J23">
        <v>20</v>
      </c>
      <c r="K23" s="3">
        <f t="shared" si="4"/>
        <v>8</v>
      </c>
      <c r="L23" s="3">
        <f t="shared" si="5"/>
        <v>4</v>
      </c>
      <c r="M23" s="3">
        <f t="shared" si="6"/>
        <v>3</v>
      </c>
      <c r="N23" s="3">
        <f t="shared" si="7"/>
        <v>4</v>
      </c>
      <c r="O23" s="3">
        <f t="shared" si="8"/>
        <v>1</v>
      </c>
    </row>
    <row r="25" spans="10:23">
      <c r="J25">
        <f>SUM(K23:O23)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opLeftCell="Y1" workbookViewId="0">
      <selection activeCell="AK2" sqref="AK2:AL3"/>
    </sheetView>
  </sheetViews>
  <sheetFormatPr defaultRowHeight="15"/>
  <cols>
    <col min="1" max="1" width="5.7109375" customWidth="1"/>
    <col min="2" max="5" width="6" bestFit="1" customWidth="1"/>
    <col min="6" max="6" width="5" bestFit="1" customWidth="1"/>
    <col min="10" max="10" width="9.5703125" customWidth="1"/>
  </cols>
  <sheetData>
    <row r="1" spans="1:38">
      <c r="K1" s="2">
        <f>MAX(K3:K22)</f>
        <v>0.4</v>
      </c>
      <c r="L1" s="2">
        <f t="shared" ref="L1:O1" si="0">MAX(L3:L22)</f>
        <v>0.21</v>
      </c>
      <c r="M1" s="2">
        <f t="shared" si="0"/>
        <v>0.34</v>
      </c>
      <c r="N1" s="2">
        <f t="shared" si="0"/>
        <v>0.41</v>
      </c>
      <c r="O1" s="2">
        <f t="shared" si="0"/>
        <v>0.15</v>
      </c>
    </row>
    <row r="2" spans="1:38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>
        <v>0.4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Y2" s="3" t="s">
        <v>20</v>
      </c>
      <c r="Z2" s="3" t="s">
        <v>21</v>
      </c>
      <c r="AB2" s="3" t="s">
        <v>20</v>
      </c>
      <c r="AC2" s="3" t="s">
        <v>22</v>
      </c>
      <c r="AE2" s="3" t="s">
        <v>20</v>
      </c>
      <c r="AF2" s="3" t="s">
        <v>23</v>
      </c>
      <c r="AH2" s="3" t="s">
        <v>20</v>
      </c>
      <c r="AI2" s="3" t="s">
        <v>24</v>
      </c>
      <c r="AK2" s="3" t="s">
        <v>20</v>
      </c>
      <c r="AL2" s="3" t="s">
        <v>25</v>
      </c>
    </row>
    <row r="3" spans="1:38">
      <c r="A3" t="s">
        <v>0</v>
      </c>
      <c r="B3">
        <v>26573</v>
      </c>
      <c r="C3">
        <v>13009</v>
      </c>
      <c r="D3">
        <v>19177</v>
      </c>
      <c r="E3">
        <v>26574</v>
      </c>
      <c r="F3">
        <v>9656</v>
      </c>
      <c r="G3">
        <f>SUM(B3:F3)</f>
        <v>94989</v>
      </c>
      <c r="I3">
        <v>0.28000000000000003</v>
      </c>
      <c r="J3" t="s">
        <v>0</v>
      </c>
      <c r="K3" s="1">
        <f>ROUND(B3/$G3,2)</f>
        <v>0.28000000000000003</v>
      </c>
      <c r="L3" s="1">
        <f t="shared" ref="L3:O18" si="1">ROUND(C3/$G3,2)</f>
        <v>0.14000000000000001</v>
      </c>
      <c r="M3" s="1">
        <f t="shared" si="1"/>
        <v>0.2</v>
      </c>
      <c r="N3" s="1">
        <f t="shared" si="1"/>
        <v>0.28000000000000003</v>
      </c>
      <c r="O3" s="1">
        <f t="shared" si="1"/>
        <v>0.1</v>
      </c>
      <c r="S3" s="2">
        <v>0.4</v>
      </c>
      <c r="T3" s="2">
        <v>0.21</v>
      </c>
      <c r="U3" s="2">
        <v>0.34</v>
      </c>
      <c r="V3" s="2">
        <v>0.41</v>
      </c>
      <c r="W3" s="2">
        <v>0.15</v>
      </c>
      <c r="Y3" s="3" t="s">
        <v>1</v>
      </c>
      <c r="Z3" s="4">
        <v>0.4</v>
      </c>
      <c r="AA3" s="1"/>
      <c r="AB3" s="3" t="s">
        <v>19</v>
      </c>
      <c r="AC3" s="4">
        <v>0.21</v>
      </c>
      <c r="AD3" s="1"/>
      <c r="AE3" s="3" t="s">
        <v>4</v>
      </c>
      <c r="AF3" s="4">
        <v>0.34</v>
      </c>
      <c r="AH3" s="3" t="s">
        <v>8</v>
      </c>
      <c r="AI3" s="4">
        <v>0.41</v>
      </c>
      <c r="AK3" s="3" t="s">
        <v>19</v>
      </c>
      <c r="AL3" s="4">
        <v>0.15</v>
      </c>
    </row>
    <row r="4" spans="1:38">
      <c r="A4" t="s">
        <v>1</v>
      </c>
      <c r="B4">
        <v>24574</v>
      </c>
      <c r="C4">
        <v>10394</v>
      </c>
      <c r="D4">
        <v>9756</v>
      </c>
      <c r="E4">
        <v>13299</v>
      </c>
      <c r="F4">
        <v>3464</v>
      </c>
      <c r="G4">
        <f t="shared" ref="G4:G22" si="2">SUM(B4:F4)</f>
        <v>61487</v>
      </c>
      <c r="I4">
        <v>0.4</v>
      </c>
      <c r="J4" t="s">
        <v>1</v>
      </c>
      <c r="K4" s="1">
        <f t="shared" ref="K4:O22" si="3">ROUND(B4/$G4,2)</f>
        <v>0.4</v>
      </c>
      <c r="L4" s="1">
        <f t="shared" si="1"/>
        <v>0.17</v>
      </c>
      <c r="M4" s="1">
        <f t="shared" si="1"/>
        <v>0.16</v>
      </c>
      <c r="N4" s="1">
        <f t="shared" si="1"/>
        <v>0.22</v>
      </c>
      <c r="O4" s="1">
        <f t="shared" si="1"/>
        <v>0.06</v>
      </c>
      <c r="Z4" s="1"/>
      <c r="AA4" s="1"/>
      <c r="AB4" s="1"/>
      <c r="AC4" s="1"/>
      <c r="AD4" s="1"/>
    </row>
    <row r="5" spans="1:38">
      <c r="A5" t="s">
        <v>2</v>
      </c>
      <c r="B5">
        <v>12834</v>
      </c>
      <c r="C5">
        <v>11062</v>
      </c>
      <c r="D5">
        <v>10107</v>
      </c>
      <c r="E5">
        <v>24727</v>
      </c>
      <c r="F5">
        <v>8448</v>
      </c>
      <c r="G5">
        <f t="shared" si="2"/>
        <v>67178</v>
      </c>
      <c r="I5">
        <v>0.19</v>
      </c>
      <c r="J5" t="s">
        <v>2</v>
      </c>
      <c r="K5" s="1">
        <f t="shared" si="3"/>
        <v>0.19</v>
      </c>
      <c r="L5" s="1">
        <f t="shared" si="1"/>
        <v>0.16</v>
      </c>
      <c r="M5" s="1">
        <f t="shared" si="1"/>
        <v>0.15</v>
      </c>
      <c r="N5" s="1">
        <f t="shared" si="1"/>
        <v>0.37</v>
      </c>
      <c r="O5" s="1">
        <f t="shared" si="1"/>
        <v>0.13</v>
      </c>
      <c r="Q5" t="s">
        <v>33</v>
      </c>
      <c r="Z5" s="1"/>
      <c r="AA5" s="1"/>
      <c r="AB5" s="1"/>
      <c r="AC5" s="1"/>
      <c r="AD5" s="1"/>
    </row>
    <row r="6" spans="1:38">
      <c r="A6" t="s">
        <v>3</v>
      </c>
      <c r="B6">
        <v>23071</v>
      </c>
      <c r="C6">
        <v>5757</v>
      </c>
      <c r="D6">
        <v>16048</v>
      </c>
      <c r="E6">
        <v>16622</v>
      </c>
      <c r="F6">
        <v>8820</v>
      </c>
      <c r="G6">
        <f t="shared" si="2"/>
        <v>70318</v>
      </c>
      <c r="I6">
        <v>0.33</v>
      </c>
      <c r="J6" t="s">
        <v>3</v>
      </c>
      <c r="K6" s="1">
        <f t="shared" si="3"/>
        <v>0.33</v>
      </c>
      <c r="L6" s="1">
        <f t="shared" si="1"/>
        <v>0.08</v>
      </c>
      <c r="M6" s="1">
        <f t="shared" si="1"/>
        <v>0.23</v>
      </c>
      <c r="N6" s="1">
        <f t="shared" si="1"/>
        <v>0.24</v>
      </c>
      <c r="O6" s="1">
        <f t="shared" si="1"/>
        <v>0.13</v>
      </c>
      <c r="Q6" t="s">
        <v>34</v>
      </c>
      <c r="Z6" s="1"/>
      <c r="AA6" s="1"/>
      <c r="AB6" s="1"/>
      <c r="AC6" s="1"/>
      <c r="AD6" s="1"/>
    </row>
    <row r="7" spans="1:38">
      <c r="A7" t="s">
        <v>4</v>
      </c>
      <c r="B7">
        <v>13500</v>
      </c>
      <c r="C7">
        <v>8698</v>
      </c>
      <c r="D7">
        <v>25458</v>
      </c>
      <c r="E7">
        <v>19331</v>
      </c>
      <c r="F7">
        <v>7998</v>
      </c>
      <c r="G7">
        <f t="shared" si="2"/>
        <v>74985</v>
      </c>
      <c r="I7">
        <v>0.18</v>
      </c>
      <c r="J7" t="s">
        <v>4</v>
      </c>
      <c r="K7" s="1">
        <f t="shared" si="3"/>
        <v>0.18</v>
      </c>
      <c r="L7" s="1">
        <f t="shared" si="1"/>
        <v>0.12</v>
      </c>
      <c r="M7" s="1">
        <f t="shared" si="1"/>
        <v>0.34</v>
      </c>
      <c r="N7" s="1">
        <f t="shared" si="1"/>
        <v>0.26</v>
      </c>
      <c r="O7" s="1">
        <f t="shared" si="1"/>
        <v>0.11</v>
      </c>
      <c r="Q7" t="s">
        <v>41</v>
      </c>
    </row>
    <row r="8" spans="1:38">
      <c r="A8" t="s">
        <v>5</v>
      </c>
      <c r="B8">
        <v>12389</v>
      </c>
      <c r="C8">
        <v>12086</v>
      </c>
      <c r="D8">
        <v>18732</v>
      </c>
      <c r="E8">
        <v>19761</v>
      </c>
      <c r="F8">
        <v>9219</v>
      </c>
      <c r="G8">
        <f t="shared" si="2"/>
        <v>72187</v>
      </c>
      <c r="I8">
        <v>0.17</v>
      </c>
      <c r="J8" t="s">
        <v>5</v>
      </c>
      <c r="K8" s="1">
        <f t="shared" si="3"/>
        <v>0.17</v>
      </c>
      <c r="L8" s="1">
        <f t="shared" si="1"/>
        <v>0.17</v>
      </c>
      <c r="M8" s="1">
        <f t="shared" si="1"/>
        <v>0.26</v>
      </c>
      <c r="N8" s="1">
        <f t="shared" si="1"/>
        <v>0.27</v>
      </c>
      <c r="O8" s="1">
        <f t="shared" si="1"/>
        <v>0.13</v>
      </c>
      <c r="Q8" t="s">
        <v>35</v>
      </c>
    </row>
    <row r="9" spans="1:38">
      <c r="A9" t="s">
        <v>6</v>
      </c>
      <c r="B9">
        <v>21947</v>
      </c>
      <c r="C9">
        <v>6307</v>
      </c>
      <c r="D9">
        <v>11418</v>
      </c>
      <c r="E9">
        <v>28864</v>
      </c>
      <c r="F9">
        <v>3414</v>
      </c>
      <c r="G9">
        <f t="shared" si="2"/>
        <v>71950</v>
      </c>
      <c r="I9">
        <v>0.31</v>
      </c>
      <c r="J9" t="s">
        <v>6</v>
      </c>
      <c r="K9" s="1">
        <f t="shared" si="3"/>
        <v>0.31</v>
      </c>
      <c r="L9" s="1">
        <f t="shared" si="1"/>
        <v>0.09</v>
      </c>
      <c r="M9" s="1">
        <f t="shared" si="1"/>
        <v>0.16</v>
      </c>
      <c r="N9" s="1">
        <f t="shared" si="1"/>
        <v>0.4</v>
      </c>
      <c r="O9" s="1">
        <f t="shared" si="1"/>
        <v>0.05</v>
      </c>
      <c r="Q9" t="s">
        <v>36</v>
      </c>
    </row>
    <row r="10" spans="1:38">
      <c r="A10" t="s">
        <v>7</v>
      </c>
      <c r="B10">
        <v>9873</v>
      </c>
      <c r="C10">
        <v>10663</v>
      </c>
      <c r="D10">
        <v>17500</v>
      </c>
      <c r="E10">
        <v>20081</v>
      </c>
      <c r="F10">
        <v>4796</v>
      </c>
      <c r="G10">
        <f t="shared" si="2"/>
        <v>62913</v>
      </c>
      <c r="I10">
        <v>0.16</v>
      </c>
      <c r="J10" t="s">
        <v>7</v>
      </c>
      <c r="K10" s="1">
        <f t="shared" si="3"/>
        <v>0.16</v>
      </c>
      <c r="L10" s="1">
        <f t="shared" si="1"/>
        <v>0.17</v>
      </c>
      <c r="M10" s="1">
        <f t="shared" si="1"/>
        <v>0.28000000000000003</v>
      </c>
      <c r="N10" s="1">
        <f t="shared" si="1"/>
        <v>0.32</v>
      </c>
      <c r="O10" s="1">
        <f t="shared" si="1"/>
        <v>0.08</v>
      </c>
      <c r="Q10" t="s">
        <v>37</v>
      </c>
    </row>
    <row r="11" spans="1:38">
      <c r="A11" t="s">
        <v>8</v>
      </c>
      <c r="B11">
        <v>12104</v>
      </c>
      <c r="C11">
        <v>5833</v>
      </c>
      <c r="D11">
        <v>14293</v>
      </c>
      <c r="E11">
        <v>28291</v>
      </c>
      <c r="F11">
        <v>8805</v>
      </c>
      <c r="G11">
        <f t="shared" si="2"/>
        <v>69326</v>
      </c>
      <c r="I11">
        <v>0.17</v>
      </c>
      <c r="J11" t="s">
        <v>8</v>
      </c>
      <c r="K11" s="1">
        <f t="shared" si="3"/>
        <v>0.17</v>
      </c>
      <c r="L11" s="1">
        <f t="shared" si="1"/>
        <v>0.08</v>
      </c>
      <c r="M11" s="1">
        <f t="shared" si="1"/>
        <v>0.21</v>
      </c>
      <c r="N11" s="1">
        <f t="shared" si="1"/>
        <v>0.41</v>
      </c>
      <c r="O11" s="1">
        <f t="shared" si="1"/>
        <v>0.13</v>
      </c>
      <c r="Q11" t="s">
        <v>38</v>
      </c>
    </row>
    <row r="12" spans="1:38">
      <c r="A12" t="s">
        <v>9</v>
      </c>
      <c r="B12">
        <v>13661</v>
      </c>
      <c r="C12">
        <v>12077</v>
      </c>
      <c r="D12">
        <v>19948</v>
      </c>
      <c r="E12">
        <v>25384</v>
      </c>
      <c r="F12">
        <v>3975</v>
      </c>
      <c r="G12">
        <f t="shared" si="2"/>
        <v>75045</v>
      </c>
      <c r="I12">
        <v>0.18</v>
      </c>
      <c r="J12" t="s">
        <v>9</v>
      </c>
      <c r="K12" s="1">
        <f t="shared" si="3"/>
        <v>0.18</v>
      </c>
      <c r="L12" s="1">
        <f t="shared" si="1"/>
        <v>0.16</v>
      </c>
      <c r="M12" s="1">
        <f t="shared" si="1"/>
        <v>0.27</v>
      </c>
      <c r="N12" s="1">
        <f t="shared" si="1"/>
        <v>0.34</v>
      </c>
      <c r="O12" s="1">
        <f t="shared" si="1"/>
        <v>0.05</v>
      </c>
      <c r="Q12" t="s">
        <v>39</v>
      </c>
    </row>
    <row r="13" spans="1:38">
      <c r="A13" t="s">
        <v>10</v>
      </c>
      <c r="B13">
        <v>20008</v>
      </c>
      <c r="C13">
        <v>10768</v>
      </c>
      <c r="D13">
        <v>17403</v>
      </c>
      <c r="E13">
        <v>26808</v>
      </c>
      <c r="F13">
        <v>4748</v>
      </c>
      <c r="G13">
        <f t="shared" si="2"/>
        <v>79735</v>
      </c>
      <c r="I13">
        <v>0.25</v>
      </c>
      <c r="J13" t="s">
        <v>10</v>
      </c>
      <c r="K13" s="1">
        <f t="shared" si="3"/>
        <v>0.25</v>
      </c>
      <c r="L13" s="1">
        <f t="shared" si="1"/>
        <v>0.14000000000000001</v>
      </c>
      <c r="M13" s="1">
        <f t="shared" si="1"/>
        <v>0.22</v>
      </c>
      <c r="N13" s="1">
        <f t="shared" si="1"/>
        <v>0.34</v>
      </c>
      <c r="O13" s="1">
        <f t="shared" si="1"/>
        <v>0.06</v>
      </c>
      <c r="Q13" t="s">
        <v>40</v>
      </c>
    </row>
    <row r="14" spans="1:38">
      <c r="A14" t="s">
        <v>11</v>
      </c>
      <c r="B14">
        <v>16299</v>
      </c>
      <c r="C14">
        <v>11979</v>
      </c>
      <c r="D14">
        <v>12843</v>
      </c>
      <c r="E14">
        <v>28541</v>
      </c>
      <c r="F14">
        <v>4013</v>
      </c>
      <c r="G14">
        <f t="shared" si="2"/>
        <v>73675</v>
      </c>
      <c r="I14">
        <v>0.22</v>
      </c>
      <c r="J14" t="s">
        <v>11</v>
      </c>
      <c r="K14" s="1">
        <f t="shared" si="3"/>
        <v>0.22</v>
      </c>
      <c r="L14" s="1">
        <f t="shared" si="1"/>
        <v>0.16</v>
      </c>
      <c r="M14" s="1">
        <f t="shared" si="1"/>
        <v>0.17</v>
      </c>
      <c r="N14" s="1">
        <f t="shared" si="1"/>
        <v>0.39</v>
      </c>
      <c r="O14" s="1">
        <f t="shared" si="1"/>
        <v>0.05</v>
      </c>
    </row>
    <row r="15" spans="1:38">
      <c r="A15" t="s">
        <v>12</v>
      </c>
      <c r="B15">
        <v>24337</v>
      </c>
      <c r="C15">
        <v>6726</v>
      </c>
      <c r="D15">
        <v>10752</v>
      </c>
      <c r="E15">
        <v>15075</v>
      </c>
      <c r="F15">
        <v>8861</v>
      </c>
      <c r="G15">
        <f t="shared" si="2"/>
        <v>65751</v>
      </c>
      <c r="I15">
        <v>0.37</v>
      </c>
      <c r="J15" t="s">
        <v>12</v>
      </c>
      <c r="K15" s="1">
        <f t="shared" si="3"/>
        <v>0.37</v>
      </c>
      <c r="L15" s="1">
        <f t="shared" si="1"/>
        <v>0.1</v>
      </c>
      <c r="M15" s="1">
        <f t="shared" si="1"/>
        <v>0.16</v>
      </c>
      <c r="N15" s="1">
        <f t="shared" si="1"/>
        <v>0.23</v>
      </c>
      <c r="O15" s="1">
        <f t="shared" si="1"/>
        <v>0.13</v>
      </c>
      <c r="Q15" t="s">
        <v>42</v>
      </c>
    </row>
    <row r="16" spans="1:38">
      <c r="A16" t="s">
        <v>13</v>
      </c>
      <c r="B16">
        <v>12936</v>
      </c>
      <c r="C16">
        <v>11635</v>
      </c>
      <c r="D16">
        <v>15914</v>
      </c>
      <c r="E16">
        <v>23313</v>
      </c>
      <c r="F16">
        <v>5534</v>
      </c>
      <c r="G16">
        <f t="shared" si="2"/>
        <v>69332</v>
      </c>
      <c r="I16">
        <v>0.19</v>
      </c>
      <c r="J16" t="s">
        <v>13</v>
      </c>
      <c r="K16" s="1">
        <f t="shared" si="3"/>
        <v>0.19</v>
      </c>
      <c r="L16" s="1">
        <f t="shared" si="1"/>
        <v>0.17</v>
      </c>
      <c r="M16" s="1">
        <f t="shared" si="1"/>
        <v>0.23</v>
      </c>
      <c r="N16" s="1">
        <f t="shared" si="1"/>
        <v>0.34</v>
      </c>
      <c r="O16" s="1">
        <f t="shared" si="1"/>
        <v>0.08</v>
      </c>
      <c r="Q16" t="s">
        <v>43</v>
      </c>
    </row>
    <row r="17" spans="1:17">
      <c r="A17" t="s">
        <v>14</v>
      </c>
      <c r="B17">
        <v>20774</v>
      </c>
      <c r="C17">
        <v>13774</v>
      </c>
      <c r="D17">
        <v>9345</v>
      </c>
      <c r="E17">
        <v>25505</v>
      </c>
      <c r="F17">
        <v>6478</v>
      </c>
      <c r="G17">
        <f t="shared" si="2"/>
        <v>75876</v>
      </c>
      <c r="I17">
        <v>0.27</v>
      </c>
      <c r="J17" t="s">
        <v>14</v>
      </c>
      <c r="K17" s="1">
        <f t="shared" si="3"/>
        <v>0.27</v>
      </c>
      <c r="L17" s="1">
        <f t="shared" si="1"/>
        <v>0.18</v>
      </c>
      <c r="M17" s="1">
        <f t="shared" si="1"/>
        <v>0.12</v>
      </c>
      <c r="N17" s="1">
        <f t="shared" si="1"/>
        <v>0.34</v>
      </c>
      <c r="O17" s="1">
        <f t="shared" si="1"/>
        <v>0.09</v>
      </c>
    </row>
    <row r="18" spans="1:17">
      <c r="A18" t="s">
        <v>15</v>
      </c>
      <c r="B18">
        <v>20068</v>
      </c>
      <c r="C18">
        <v>8556</v>
      </c>
      <c r="D18">
        <v>10233</v>
      </c>
      <c r="E18">
        <v>25511</v>
      </c>
      <c r="F18">
        <v>9212</v>
      </c>
      <c r="G18">
        <f t="shared" si="2"/>
        <v>73580</v>
      </c>
      <c r="I18">
        <v>0.27</v>
      </c>
      <c r="J18" t="s">
        <v>15</v>
      </c>
      <c r="K18" s="1">
        <f t="shared" si="3"/>
        <v>0.27</v>
      </c>
      <c r="L18" s="1">
        <f t="shared" si="1"/>
        <v>0.12</v>
      </c>
      <c r="M18" s="1">
        <f t="shared" si="1"/>
        <v>0.14000000000000001</v>
      </c>
      <c r="N18" s="1">
        <f t="shared" si="1"/>
        <v>0.35</v>
      </c>
      <c r="O18" s="1">
        <f t="shared" si="1"/>
        <v>0.13</v>
      </c>
    </row>
    <row r="19" spans="1:17">
      <c r="A19" t="s">
        <v>16</v>
      </c>
      <c r="B19">
        <v>19977</v>
      </c>
      <c r="C19">
        <v>8262</v>
      </c>
      <c r="D19">
        <v>18223</v>
      </c>
      <c r="E19">
        <v>20535</v>
      </c>
      <c r="F19">
        <v>4405</v>
      </c>
      <c r="G19">
        <f t="shared" si="2"/>
        <v>71402</v>
      </c>
      <c r="I19">
        <v>0.28000000000000003</v>
      </c>
      <c r="J19" t="s">
        <v>16</v>
      </c>
      <c r="K19" s="1">
        <f t="shared" si="3"/>
        <v>0.28000000000000003</v>
      </c>
      <c r="L19" s="1">
        <f t="shared" si="3"/>
        <v>0.12</v>
      </c>
      <c r="M19" s="1">
        <f t="shared" si="3"/>
        <v>0.26</v>
      </c>
      <c r="N19" s="1">
        <f t="shared" si="3"/>
        <v>0.28999999999999998</v>
      </c>
      <c r="O19" s="1">
        <f t="shared" si="3"/>
        <v>0.06</v>
      </c>
      <c r="Q19" t="s">
        <v>44</v>
      </c>
    </row>
    <row r="20" spans="1:17">
      <c r="A20" t="s">
        <v>17</v>
      </c>
      <c r="B20">
        <v>8636</v>
      </c>
      <c r="C20">
        <v>10458</v>
      </c>
      <c r="D20">
        <v>12488</v>
      </c>
      <c r="E20">
        <v>21366</v>
      </c>
      <c r="F20">
        <v>7198</v>
      </c>
      <c r="G20">
        <f t="shared" si="2"/>
        <v>60146</v>
      </c>
      <c r="I20">
        <v>0.14000000000000001</v>
      </c>
      <c r="J20" t="s">
        <v>17</v>
      </c>
      <c r="K20" s="1">
        <f t="shared" si="3"/>
        <v>0.14000000000000001</v>
      </c>
      <c r="L20" s="1">
        <f t="shared" si="3"/>
        <v>0.17</v>
      </c>
      <c r="M20" s="1">
        <f t="shared" si="3"/>
        <v>0.21</v>
      </c>
      <c r="N20" s="1">
        <f t="shared" si="3"/>
        <v>0.36</v>
      </c>
      <c r="O20" s="1">
        <f t="shared" si="3"/>
        <v>0.12</v>
      </c>
      <c r="Q20" t="s">
        <v>45</v>
      </c>
    </row>
    <row r="21" spans="1:17">
      <c r="A21" t="s">
        <v>18</v>
      </c>
      <c r="B21">
        <v>16272</v>
      </c>
      <c r="C21">
        <v>11040</v>
      </c>
      <c r="D21">
        <v>8011</v>
      </c>
      <c r="E21">
        <v>19971</v>
      </c>
      <c r="F21">
        <v>7940</v>
      </c>
      <c r="G21">
        <f t="shared" si="2"/>
        <v>63234</v>
      </c>
      <c r="I21">
        <v>0.26</v>
      </c>
      <c r="J21" t="s">
        <v>18</v>
      </c>
      <c r="K21" s="1">
        <f t="shared" si="3"/>
        <v>0.26</v>
      </c>
      <c r="L21" s="1">
        <f t="shared" si="3"/>
        <v>0.17</v>
      </c>
      <c r="M21" s="1">
        <f t="shared" si="3"/>
        <v>0.13</v>
      </c>
      <c r="N21" s="1">
        <f t="shared" si="3"/>
        <v>0.32</v>
      </c>
      <c r="O21" s="1">
        <f t="shared" si="3"/>
        <v>0.13</v>
      </c>
      <c r="Q21" t="s">
        <v>47</v>
      </c>
    </row>
    <row r="22" spans="1:17">
      <c r="A22" t="s">
        <v>19</v>
      </c>
      <c r="B22">
        <v>10426</v>
      </c>
      <c r="C22">
        <v>11034</v>
      </c>
      <c r="D22">
        <v>11428</v>
      </c>
      <c r="E22">
        <v>10612</v>
      </c>
      <c r="F22">
        <v>7862</v>
      </c>
      <c r="G22">
        <f t="shared" si="2"/>
        <v>51362</v>
      </c>
      <c r="I22">
        <v>0.2</v>
      </c>
      <c r="J22" t="s">
        <v>19</v>
      </c>
      <c r="K22" s="1">
        <f t="shared" si="3"/>
        <v>0.2</v>
      </c>
      <c r="L22" s="1">
        <f t="shared" si="3"/>
        <v>0.21</v>
      </c>
      <c r="M22" s="1">
        <f t="shared" si="3"/>
        <v>0.22</v>
      </c>
      <c r="N22" s="1">
        <f t="shared" si="3"/>
        <v>0.21</v>
      </c>
      <c r="O22" s="1">
        <f t="shared" si="3"/>
        <v>0.15</v>
      </c>
    </row>
    <row r="23" spans="1:17">
      <c r="J23" t="s">
        <v>27</v>
      </c>
      <c r="K23" t="s">
        <v>1</v>
      </c>
      <c r="L23" t="s">
        <v>19</v>
      </c>
      <c r="M23" t="s">
        <v>4</v>
      </c>
      <c r="N23" t="s">
        <v>8</v>
      </c>
      <c r="O23" t="s">
        <v>19</v>
      </c>
      <c r="Q23" t="s">
        <v>46</v>
      </c>
    </row>
    <row r="24" spans="1:17">
      <c r="J24">
        <f>VLOOKUP(I2,I3:J22,1)</f>
        <v>0.2</v>
      </c>
      <c r="K24" s="2">
        <f t="shared" ref="K24:O24" si="4">MAX(K3:K22)</f>
        <v>0.4</v>
      </c>
      <c r="L24" s="2">
        <f t="shared" si="4"/>
        <v>0.21</v>
      </c>
      <c r="M24" s="2">
        <f t="shared" si="4"/>
        <v>0.34</v>
      </c>
      <c r="N24" s="2">
        <f t="shared" si="4"/>
        <v>0.41</v>
      </c>
      <c r="O24" s="2">
        <f t="shared" si="4"/>
        <v>0.15</v>
      </c>
    </row>
  </sheetData>
  <conditionalFormatting sqref="K3:K22">
    <cfRule type="colorScale" priority="5">
      <colorScale>
        <cfvo type="min" val="0"/>
        <cfvo type="max" val="0"/>
        <color rgb="FFFF0000"/>
        <color rgb="FFFFEF9C"/>
      </colorScale>
    </cfRule>
    <cfRule type="colorScale" priority="6">
      <colorScale>
        <cfvo type="min" val="0"/>
        <cfvo type="max" val="0"/>
        <color rgb="FFFF7128"/>
        <color rgb="FFFFEF9C"/>
      </colorScale>
    </cfRule>
  </conditionalFormatting>
  <conditionalFormatting sqref="L3:L22">
    <cfRule type="colorScale" priority="4">
      <colorScale>
        <cfvo type="min" val="0"/>
        <cfvo type="max" val="0"/>
        <color rgb="FFFF0000"/>
        <color rgb="FFFFEF9C"/>
      </colorScale>
    </cfRule>
  </conditionalFormatting>
  <conditionalFormatting sqref="M3:M22">
    <cfRule type="colorScale" priority="3">
      <colorScale>
        <cfvo type="min" val="0"/>
        <cfvo type="max" val="0"/>
        <color rgb="FFFF0000"/>
        <color rgb="FFFFEF9C"/>
      </colorScale>
    </cfRule>
  </conditionalFormatting>
  <conditionalFormatting sqref="N3:N22">
    <cfRule type="colorScale" priority="2">
      <colorScale>
        <cfvo type="min" val="0"/>
        <cfvo type="max" val="0"/>
        <color rgb="FFFF0000"/>
        <color rgb="FFFFEF9C"/>
      </colorScale>
    </cfRule>
  </conditionalFormatting>
  <conditionalFormatting sqref="O3:O22">
    <cfRule type="colorScale" priority="1">
      <colorScale>
        <cfvo type="min" val="0"/>
        <cfvo type="max" val="0"/>
        <color rgb="FFFF0000"/>
        <color rgb="FFFFEF9C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I19" sqref="I19"/>
    </sheetView>
  </sheetViews>
  <sheetFormatPr defaultRowHeight="15"/>
  <cols>
    <col min="1" max="1" width="5.7109375" customWidth="1"/>
    <col min="2" max="5" width="6" bestFit="1" customWidth="1"/>
    <col min="6" max="6" width="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</row>
    <row r="3" spans="1:6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</row>
    <row r="4" spans="1:6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</row>
    <row r="5" spans="1:6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</row>
    <row r="6" spans="1:6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</row>
    <row r="7" spans="1:6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</row>
    <row r="8" spans="1:6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</row>
    <row r="9" spans="1:6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</row>
    <row r="10" spans="1:6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</row>
    <row r="11" spans="1:6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</row>
    <row r="12" spans="1:6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</row>
    <row r="13" spans="1:6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</row>
    <row r="14" spans="1:6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</row>
    <row r="15" spans="1:6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</row>
    <row r="16" spans="1:6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</row>
    <row r="17" spans="1:6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</row>
    <row r="18" spans="1:6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</row>
    <row r="19" spans="1:6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</row>
    <row r="20" spans="1:6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</row>
    <row r="21" spans="1:6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topLeftCell="A9" workbookViewId="0">
      <selection activeCell="G21" sqref="G21"/>
    </sheetView>
  </sheetViews>
  <sheetFormatPr defaultRowHeight="15"/>
  <cols>
    <col min="1" max="1" width="5.28515625" customWidth="1"/>
    <col min="2" max="5" width="6" bestFit="1" customWidth="1"/>
    <col min="6" max="6" width="5" bestFit="1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  <c r="G2">
        <f>SUM(B2:F2)</f>
        <v>94989</v>
      </c>
    </row>
    <row r="3" spans="1:7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  <c r="G3">
        <f t="shared" ref="G3:G21" si="0">SUM(B3:F3)</f>
        <v>61487</v>
      </c>
    </row>
    <row r="4" spans="1:7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  <c r="G4">
        <f t="shared" si="0"/>
        <v>67178</v>
      </c>
    </row>
    <row r="5" spans="1:7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  <c r="G5">
        <f t="shared" si="0"/>
        <v>70318</v>
      </c>
    </row>
    <row r="6" spans="1:7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  <c r="G6">
        <f t="shared" si="0"/>
        <v>74985</v>
      </c>
    </row>
    <row r="7" spans="1:7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  <c r="G7">
        <f t="shared" si="0"/>
        <v>72187</v>
      </c>
    </row>
    <row r="8" spans="1:7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  <c r="G8">
        <f t="shared" si="0"/>
        <v>71950</v>
      </c>
    </row>
    <row r="9" spans="1:7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  <c r="G9">
        <f t="shared" si="0"/>
        <v>62913</v>
      </c>
    </row>
    <row r="10" spans="1:7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  <c r="G10">
        <f t="shared" si="0"/>
        <v>69326</v>
      </c>
    </row>
    <row r="11" spans="1:7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  <c r="G11">
        <f t="shared" si="0"/>
        <v>75045</v>
      </c>
    </row>
    <row r="12" spans="1:7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  <c r="G12">
        <f t="shared" si="0"/>
        <v>79735</v>
      </c>
    </row>
    <row r="13" spans="1:7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  <c r="G13">
        <f t="shared" si="0"/>
        <v>73675</v>
      </c>
    </row>
    <row r="14" spans="1:7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  <c r="G14">
        <f t="shared" si="0"/>
        <v>65751</v>
      </c>
    </row>
    <row r="15" spans="1:7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  <c r="G15">
        <f t="shared" si="0"/>
        <v>69332</v>
      </c>
    </row>
    <row r="16" spans="1:7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  <c r="G16">
        <f t="shared" si="0"/>
        <v>75876</v>
      </c>
    </row>
    <row r="17" spans="1:7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  <c r="G17">
        <f t="shared" si="0"/>
        <v>73580</v>
      </c>
    </row>
    <row r="18" spans="1:7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  <c r="G18">
        <f t="shared" si="0"/>
        <v>71402</v>
      </c>
    </row>
    <row r="19" spans="1:7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  <c r="G19">
        <f t="shared" si="0"/>
        <v>60146</v>
      </c>
    </row>
    <row r="20" spans="1:7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  <c r="G20">
        <f t="shared" si="0"/>
        <v>63234</v>
      </c>
    </row>
    <row r="21" spans="1:7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  <c r="G21">
        <f t="shared" si="0"/>
        <v>51362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topLeftCell="H1" workbookViewId="0">
      <selection activeCell="K23" sqref="K23:O23"/>
    </sheetView>
  </sheetViews>
  <sheetFormatPr defaultRowHeight="15"/>
  <cols>
    <col min="1" max="1" width="5.7109375" customWidth="1"/>
    <col min="2" max="5" width="6" bestFit="1" customWidth="1"/>
    <col min="6" max="6" width="5" bestFit="1" customWidth="1"/>
    <col min="10" max="10" width="9.5703125" customWidth="1"/>
  </cols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  <c r="G2">
        <f>SUM(B2:F2)</f>
        <v>94989</v>
      </c>
      <c r="J2" t="s">
        <v>0</v>
      </c>
      <c r="K2" s="1">
        <f>ROUND(B2/$G2,2)</f>
        <v>0.28000000000000003</v>
      </c>
      <c r="L2" s="1">
        <f t="shared" ref="L2:O2" si="0">ROUND(C2/$G2,2)</f>
        <v>0.14000000000000001</v>
      </c>
      <c r="M2" s="1">
        <f t="shared" si="0"/>
        <v>0.2</v>
      </c>
      <c r="N2" s="1">
        <f t="shared" si="0"/>
        <v>0.28000000000000003</v>
      </c>
      <c r="O2" s="1">
        <f t="shared" si="0"/>
        <v>0.1</v>
      </c>
    </row>
    <row r="3" spans="1:15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  <c r="G3">
        <f t="shared" ref="G3:G21" si="1">SUM(B3:F3)</f>
        <v>61487</v>
      </c>
      <c r="J3" t="s">
        <v>1</v>
      </c>
      <c r="K3" s="1">
        <f t="shared" ref="K3:K21" si="2">ROUND(B3/$G3,2)</f>
        <v>0.4</v>
      </c>
      <c r="L3" s="1">
        <f t="shared" ref="L3:L21" si="3">ROUND(C3/$G3,2)</f>
        <v>0.17</v>
      </c>
      <c r="M3" s="1">
        <f t="shared" ref="M3:M21" si="4">ROUND(D3/$G3,2)</f>
        <v>0.16</v>
      </c>
      <c r="N3" s="1">
        <f t="shared" ref="N3:N21" si="5">ROUND(E3/$G3,2)</f>
        <v>0.22</v>
      </c>
      <c r="O3" s="1">
        <f t="shared" ref="O3:O21" si="6">ROUND(F3/$G3,2)</f>
        <v>0.06</v>
      </c>
    </row>
    <row r="4" spans="1:15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  <c r="G4">
        <f t="shared" si="1"/>
        <v>67178</v>
      </c>
      <c r="J4" t="s">
        <v>2</v>
      </c>
      <c r="K4" s="1">
        <f t="shared" si="2"/>
        <v>0.19</v>
      </c>
      <c r="L4" s="1">
        <f t="shared" si="3"/>
        <v>0.16</v>
      </c>
      <c r="M4" s="1">
        <f t="shared" si="4"/>
        <v>0.15</v>
      </c>
      <c r="N4" s="1">
        <f t="shared" si="5"/>
        <v>0.37</v>
      </c>
      <c r="O4" s="1">
        <f t="shared" si="6"/>
        <v>0.13</v>
      </c>
    </row>
    <row r="5" spans="1:15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  <c r="G5">
        <f t="shared" si="1"/>
        <v>70318</v>
      </c>
      <c r="J5" t="s">
        <v>3</v>
      </c>
      <c r="K5" s="1">
        <f t="shared" si="2"/>
        <v>0.33</v>
      </c>
      <c r="L5" s="1">
        <f t="shared" si="3"/>
        <v>0.08</v>
      </c>
      <c r="M5" s="1">
        <f t="shared" si="4"/>
        <v>0.23</v>
      </c>
      <c r="N5" s="1">
        <f t="shared" si="5"/>
        <v>0.24</v>
      </c>
      <c r="O5" s="1">
        <f t="shared" si="6"/>
        <v>0.13</v>
      </c>
    </row>
    <row r="6" spans="1:15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  <c r="G6">
        <f t="shared" si="1"/>
        <v>74985</v>
      </c>
      <c r="J6" t="s">
        <v>4</v>
      </c>
      <c r="K6" s="1">
        <f t="shared" si="2"/>
        <v>0.18</v>
      </c>
      <c r="L6" s="1">
        <f t="shared" si="3"/>
        <v>0.12</v>
      </c>
      <c r="M6" s="1">
        <f t="shared" si="4"/>
        <v>0.34</v>
      </c>
      <c r="N6" s="1">
        <f t="shared" si="5"/>
        <v>0.26</v>
      </c>
      <c r="O6" s="1">
        <f t="shared" si="6"/>
        <v>0.11</v>
      </c>
    </row>
    <row r="7" spans="1:15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  <c r="G7">
        <f t="shared" si="1"/>
        <v>72187</v>
      </c>
      <c r="J7" t="s">
        <v>5</v>
      </c>
      <c r="K7" s="1">
        <f t="shared" si="2"/>
        <v>0.17</v>
      </c>
      <c r="L7" s="1">
        <f t="shared" si="3"/>
        <v>0.17</v>
      </c>
      <c r="M7" s="1">
        <f t="shared" si="4"/>
        <v>0.26</v>
      </c>
      <c r="N7" s="1">
        <f t="shared" si="5"/>
        <v>0.27</v>
      </c>
      <c r="O7" s="1">
        <f t="shared" si="6"/>
        <v>0.13</v>
      </c>
    </row>
    <row r="8" spans="1:15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  <c r="G8">
        <f t="shared" si="1"/>
        <v>71950</v>
      </c>
      <c r="J8" t="s">
        <v>6</v>
      </c>
      <c r="K8" s="1">
        <f t="shared" si="2"/>
        <v>0.31</v>
      </c>
      <c r="L8" s="1">
        <f t="shared" si="3"/>
        <v>0.09</v>
      </c>
      <c r="M8" s="1">
        <f t="shared" si="4"/>
        <v>0.16</v>
      </c>
      <c r="N8" s="1">
        <f t="shared" si="5"/>
        <v>0.4</v>
      </c>
      <c r="O8" s="1">
        <f t="shared" si="6"/>
        <v>0.05</v>
      </c>
    </row>
    <row r="9" spans="1:15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  <c r="G9">
        <f t="shared" si="1"/>
        <v>62913</v>
      </c>
      <c r="J9" t="s">
        <v>7</v>
      </c>
      <c r="K9" s="1">
        <f t="shared" si="2"/>
        <v>0.16</v>
      </c>
      <c r="L9" s="1">
        <f t="shared" si="3"/>
        <v>0.17</v>
      </c>
      <c r="M9" s="1">
        <f t="shared" si="4"/>
        <v>0.28000000000000003</v>
      </c>
      <c r="N9" s="1">
        <f t="shared" si="5"/>
        <v>0.32</v>
      </c>
      <c r="O9" s="1">
        <f t="shared" si="6"/>
        <v>0.08</v>
      </c>
    </row>
    <row r="10" spans="1:15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  <c r="G10">
        <f t="shared" si="1"/>
        <v>69326</v>
      </c>
      <c r="J10" t="s">
        <v>8</v>
      </c>
      <c r="K10" s="1">
        <f t="shared" si="2"/>
        <v>0.17</v>
      </c>
      <c r="L10" s="1">
        <f t="shared" si="3"/>
        <v>0.08</v>
      </c>
      <c r="M10" s="1">
        <f t="shared" si="4"/>
        <v>0.21</v>
      </c>
      <c r="N10" s="1">
        <f t="shared" si="5"/>
        <v>0.41</v>
      </c>
      <c r="O10" s="1">
        <f t="shared" si="6"/>
        <v>0.13</v>
      </c>
    </row>
    <row r="11" spans="1:15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  <c r="G11">
        <f t="shared" si="1"/>
        <v>75045</v>
      </c>
      <c r="J11" t="s">
        <v>9</v>
      </c>
      <c r="K11" s="1">
        <f t="shared" si="2"/>
        <v>0.18</v>
      </c>
      <c r="L11" s="1">
        <f t="shared" si="3"/>
        <v>0.16</v>
      </c>
      <c r="M11" s="1">
        <f t="shared" si="4"/>
        <v>0.27</v>
      </c>
      <c r="N11" s="1">
        <f t="shared" si="5"/>
        <v>0.34</v>
      </c>
      <c r="O11" s="1">
        <f t="shared" si="6"/>
        <v>0.05</v>
      </c>
    </row>
    <row r="12" spans="1:15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  <c r="G12">
        <f t="shared" si="1"/>
        <v>79735</v>
      </c>
      <c r="J12" t="s">
        <v>10</v>
      </c>
      <c r="K12" s="1">
        <f t="shared" si="2"/>
        <v>0.25</v>
      </c>
      <c r="L12" s="1">
        <f t="shared" si="3"/>
        <v>0.14000000000000001</v>
      </c>
      <c r="M12" s="1">
        <f t="shared" si="4"/>
        <v>0.22</v>
      </c>
      <c r="N12" s="1">
        <f t="shared" si="5"/>
        <v>0.34</v>
      </c>
      <c r="O12" s="1">
        <f t="shared" si="6"/>
        <v>0.06</v>
      </c>
    </row>
    <row r="13" spans="1:15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  <c r="G13">
        <f t="shared" si="1"/>
        <v>73675</v>
      </c>
      <c r="J13" t="s">
        <v>11</v>
      </c>
      <c r="K13" s="1">
        <f t="shared" si="2"/>
        <v>0.22</v>
      </c>
      <c r="L13" s="1">
        <f t="shared" si="3"/>
        <v>0.16</v>
      </c>
      <c r="M13" s="1">
        <f t="shared" si="4"/>
        <v>0.17</v>
      </c>
      <c r="N13" s="1">
        <f t="shared" si="5"/>
        <v>0.39</v>
      </c>
      <c r="O13" s="1">
        <f t="shared" si="6"/>
        <v>0.05</v>
      </c>
    </row>
    <row r="14" spans="1:15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  <c r="G14">
        <f t="shared" si="1"/>
        <v>65751</v>
      </c>
      <c r="J14" t="s">
        <v>12</v>
      </c>
      <c r="K14" s="1">
        <f t="shared" si="2"/>
        <v>0.37</v>
      </c>
      <c r="L14" s="1">
        <f t="shared" si="3"/>
        <v>0.1</v>
      </c>
      <c r="M14" s="1">
        <f t="shared" si="4"/>
        <v>0.16</v>
      </c>
      <c r="N14" s="1">
        <f t="shared" si="5"/>
        <v>0.23</v>
      </c>
      <c r="O14" s="1">
        <f t="shared" si="6"/>
        <v>0.13</v>
      </c>
    </row>
    <row r="15" spans="1:15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  <c r="G15">
        <f t="shared" si="1"/>
        <v>69332</v>
      </c>
      <c r="J15" t="s">
        <v>13</v>
      </c>
      <c r="K15" s="1">
        <f t="shared" si="2"/>
        <v>0.19</v>
      </c>
      <c r="L15" s="1">
        <f t="shared" si="3"/>
        <v>0.17</v>
      </c>
      <c r="M15" s="1">
        <f t="shared" si="4"/>
        <v>0.23</v>
      </c>
      <c r="N15" s="1">
        <f t="shared" si="5"/>
        <v>0.34</v>
      </c>
      <c r="O15" s="1">
        <f t="shared" si="6"/>
        <v>0.08</v>
      </c>
    </row>
    <row r="16" spans="1:15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  <c r="G16">
        <f t="shared" si="1"/>
        <v>75876</v>
      </c>
      <c r="J16" t="s">
        <v>14</v>
      </c>
      <c r="K16" s="1">
        <f t="shared" si="2"/>
        <v>0.27</v>
      </c>
      <c r="L16" s="1">
        <f t="shared" si="3"/>
        <v>0.18</v>
      </c>
      <c r="M16" s="1">
        <f t="shared" si="4"/>
        <v>0.12</v>
      </c>
      <c r="N16" s="1">
        <f t="shared" si="5"/>
        <v>0.34</v>
      </c>
      <c r="O16" s="1">
        <f t="shared" si="6"/>
        <v>0.09</v>
      </c>
    </row>
    <row r="17" spans="1:15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  <c r="G17">
        <f t="shared" si="1"/>
        <v>73580</v>
      </c>
      <c r="J17" t="s">
        <v>15</v>
      </c>
      <c r="K17" s="1">
        <f t="shared" si="2"/>
        <v>0.27</v>
      </c>
      <c r="L17" s="1">
        <f t="shared" si="3"/>
        <v>0.12</v>
      </c>
      <c r="M17" s="1">
        <f t="shared" si="4"/>
        <v>0.14000000000000001</v>
      </c>
      <c r="N17" s="1">
        <f t="shared" si="5"/>
        <v>0.35</v>
      </c>
      <c r="O17" s="1">
        <f t="shared" si="6"/>
        <v>0.13</v>
      </c>
    </row>
    <row r="18" spans="1:15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  <c r="G18">
        <f t="shared" si="1"/>
        <v>71402</v>
      </c>
      <c r="J18" t="s">
        <v>16</v>
      </c>
      <c r="K18" s="1">
        <f t="shared" si="2"/>
        <v>0.28000000000000003</v>
      </c>
      <c r="L18" s="1">
        <f t="shared" si="3"/>
        <v>0.12</v>
      </c>
      <c r="M18" s="1">
        <f t="shared" si="4"/>
        <v>0.26</v>
      </c>
      <c r="N18" s="1">
        <f t="shared" si="5"/>
        <v>0.28999999999999998</v>
      </c>
      <c r="O18" s="1">
        <f t="shared" si="6"/>
        <v>0.06</v>
      </c>
    </row>
    <row r="19" spans="1:15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  <c r="G19">
        <f t="shared" si="1"/>
        <v>60146</v>
      </c>
      <c r="J19" t="s">
        <v>17</v>
      </c>
      <c r="K19" s="1">
        <f t="shared" si="2"/>
        <v>0.14000000000000001</v>
      </c>
      <c r="L19" s="1">
        <f t="shared" si="3"/>
        <v>0.17</v>
      </c>
      <c r="M19" s="1">
        <f t="shared" si="4"/>
        <v>0.21</v>
      </c>
      <c r="N19" s="1">
        <f t="shared" si="5"/>
        <v>0.36</v>
      </c>
      <c r="O19" s="1">
        <f t="shared" si="6"/>
        <v>0.12</v>
      </c>
    </row>
    <row r="20" spans="1:15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  <c r="G20">
        <f t="shared" si="1"/>
        <v>63234</v>
      </c>
      <c r="J20" t="s">
        <v>18</v>
      </c>
      <c r="K20" s="1">
        <f t="shared" si="2"/>
        <v>0.26</v>
      </c>
      <c r="L20" s="1">
        <f t="shared" si="3"/>
        <v>0.17</v>
      </c>
      <c r="M20" s="1">
        <f t="shared" si="4"/>
        <v>0.13</v>
      </c>
      <c r="N20" s="1">
        <f t="shared" si="5"/>
        <v>0.32</v>
      </c>
      <c r="O20" s="1">
        <f t="shared" si="6"/>
        <v>0.13</v>
      </c>
    </row>
    <row r="21" spans="1:15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  <c r="G21">
        <f t="shared" si="1"/>
        <v>51362</v>
      </c>
      <c r="J21" t="s">
        <v>19</v>
      </c>
      <c r="K21" s="1">
        <f t="shared" si="2"/>
        <v>0.2</v>
      </c>
      <c r="L21" s="1">
        <f t="shared" si="3"/>
        <v>0.21</v>
      </c>
      <c r="M21" s="1">
        <f t="shared" si="4"/>
        <v>0.22</v>
      </c>
      <c r="N21" s="1">
        <f t="shared" si="5"/>
        <v>0.21</v>
      </c>
      <c r="O21" s="1">
        <f t="shared" si="6"/>
        <v>0.15</v>
      </c>
    </row>
    <row r="22" spans="1:15">
      <c r="J22" t="s">
        <v>27</v>
      </c>
      <c r="K22" t="s">
        <v>1</v>
      </c>
      <c r="L22" t="s">
        <v>19</v>
      </c>
      <c r="M22" t="s">
        <v>4</v>
      </c>
      <c r="N22" t="s">
        <v>8</v>
      </c>
      <c r="O22" t="s">
        <v>19</v>
      </c>
    </row>
    <row r="23" spans="1:15">
      <c r="K23" s="2">
        <f>MAX(K2:K21)</f>
        <v>0.4</v>
      </c>
      <c r="L23" s="2">
        <f t="shared" ref="L23:O23" si="7">MAX(L2:L21)</f>
        <v>0.21</v>
      </c>
      <c r="M23" s="2">
        <f t="shared" si="7"/>
        <v>0.34</v>
      </c>
      <c r="N23" s="2">
        <f t="shared" si="7"/>
        <v>0.41</v>
      </c>
      <c r="O23" s="2">
        <f t="shared" si="7"/>
        <v>0.15</v>
      </c>
    </row>
  </sheetData>
  <conditionalFormatting sqref="K2:K21">
    <cfRule type="colorScale" priority="6">
      <colorScale>
        <cfvo type="min" val="0"/>
        <cfvo type="max" val="0"/>
        <color rgb="FFFF7128"/>
        <color rgb="FFFFEF9C"/>
      </colorScale>
    </cfRule>
    <cfRule type="colorScale" priority="5">
      <colorScale>
        <cfvo type="min" val="0"/>
        <cfvo type="max" val="0"/>
        <color rgb="FFFF0000"/>
        <color rgb="FFFFEF9C"/>
      </colorScale>
    </cfRule>
  </conditionalFormatting>
  <conditionalFormatting sqref="L2:L21">
    <cfRule type="colorScale" priority="4">
      <colorScale>
        <cfvo type="min" val="0"/>
        <cfvo type="max" val="0"/>
        <color rgb="FFFF0000"/>
        <color rgb="FFFFEF9C"/>
      </colorScale>
    </cfRule>
  </conditionalFormatting>
  <conditionalFormatting sqref="M2:M21">
    <cfRule type="colorScale" priority="3">
      <colorScale>
        <cfvo type="min" val="0"/>
        <cfvo type="max" val="0"/>
        <color rgb="FFFF0000"/>
        <color rgb="FFFFEF9C"/>
      </colorScale>
    </cfRule>
  </conditionalFormatting>
  <conditionalFormatting sqref="N2:N21">
    <cfRule type="colorScale" priority="2">
      <colorScale>
        <cfvo type="min" val="0"/>
        <cfvo type="max" val="0"/>
        <color rgb="FFFF0000"/>
        <color rgb="FFFFEF9C"/>
      </colorScale>
    </cfRule>
  </conditionalFormatting>
  <conditionalFormatting sqref="O2:O21">
    <cfRule type="colorScale" priority="1">
      <colorScale>
        <cfvo type="min" val="0"/>
        <cfvo type="max" val="0"/>
        <color rgb="FFFF0000"/>
        <color rgb="FFFFEF9C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H2" sqref="H2"/>
    </sheetView>
  </sheetViews>
  <sheetFormatPr defaultRowHeight="15"/>
  <cols>
    <col min="1" max="1" width="5.7109375" customWidth="1"/>
    <col min="2" max="5" width="6" bestFit="1" customWidth="1"/>
    <col min="6" max="6" width="5" bestFit="1" customWidth="1"/>
  </cols>
  <sheetData>
    <row r="1" spans="1:1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</row>
    <row r="3" spans="1:12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</row>
    <row r="4" spans="1:12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</row>
    <row r="5" spans="1:12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</row>
    <row r="6" spans="1:12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</row>
    <row r="7" spans="1:12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</row>
    <row r="8" spans="1:12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</row>
    <row r="9" spans="1:12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</row>
    <row r="10" spans="1:12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</row>
    <row r="11" spans="1:12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</row>
    <row r="12" spans="1:12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</row>
    <row r="13" spans="1:12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</row>
    <row r="14" spans="1:12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</row>
    <row r="15" spans="1:12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</row>
    <row r="16" spans="1:12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</row>
    <row r="17" spans="1:6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</row>
    <row r="18" spans="1:6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</row>
    <row r="19" spans="1:6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</row>
    <row r="20" spans="1:6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</row>
    <row r="21" spans="1:6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9</vt:i4>
      </vt:variant>
    </vt:vector>
  </HeadingPairs>
  <TitlesOfParts>
    <vt:vector size="16" baseType="lpstr">
      <vt:lpstr>86.3_SA_A1</vt:lpstr>
      <vt:lpstr>86.3_SA_A2</vt:lpstr>
      <vt:lpstr>86.2_SA</vt:lpstr>
      <vt:lpstr>Dane</vt:lpstr>
      <vt:lpstr>86.1</vt:lpstr>
      <vt:lpstr>86.2</vt:lpstr>
      <vt:lpstr>86.3</vt:lpstr>
      <vt:lpstr>'86.1'!dane_wybory</vt:lpstr>
      <vt:lpstr>'86.2'!dane_wybory</vt:lpstr>
      <vt:lpstr>'86.2_SA'!dane_wybory</vt:lpstr>
      <vt:lpstr>'86.3'!dane_wybory</vt:lpstr>
      <vt:lpstr>'86.3_SA_A1'!dane_wybory</vt:lpstr>
      <vt:lpstr>'86.3_SA_A2'!dane_wybory</vt:lpstr>
      <vt:lpstr>Dane!dane_wybory</vt:lpstr>
      <vt:lpstr>'86.2_SA'!Kryteria</vt:lpstr>
      <vt:lpstr>'86.2_SA'!Wybieranie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2019-04-23T08:55:15Z</dcterms:modified>
</cp:coreProperties>
</file>